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Αυτό_το_βιβλίο_εργασίας" defaultThemeVersion="124226"/>
  <mc:AlternateContent xmlns:mc="http://schemas.openxmlformats.org/markup-compatibility/2006">
    <mc:Choice Requires="x15">
      <x15ac:absPath xmlns:x15ac="http://schemas.microsoft.com/office/spreadsheetml/2010/11/ac" url="Y:\ΕΠΙΧΕΙΡΗΣΙΑΚΟ ΣΧΕΔΙΟ 2020\ΠΑΡΑΚΟΛΟΥΘΗΣΗ ΣΤΟΧΟΘΕΣΙΑΣ 2020\TAX ADMINISTRATION MONITOR\TAX ADMIN ΑΝΑΡΤΗΣΗ\"/>
    </mc:Choice>
  </mc:AlternateContent>
  <bookViews>
    <workbookView xWindow="0" yWindow="0" windowWidth="28800" windowHeight="11835"/>
  </bookViews>
  <sheets>
    <sheet name="KPI_ΕΠΙΣΚΟΠΗΣΗ" sheetId="19" r:id="rId1"/>
    <sheet name="ΕΙΣΠΡΑΞΗ ΛΗΞΙΠΡΟΘΕΣΜΩΝ" sheetId="7" r:id="rId2"/>
    <sheet name="ΕΙΣΠΡΑΞΗ ΛΗΞΙΠΡΟΘΕΣΜΩΝ ΕΜΕΙΣ" sheetId="23" r:id="rId3"/>
    <sheet name="ΕΛΕΓΧΟΙ ΦΡΕΣΚΩΝ ΥΠΟΘ" sheetId="127" r:id="rId4"/>
    <sheet name="ΚΕΜΕΕΠ" sheetId="141" r:id="rId5"/>
    <sheet name="ΚΕΦΟΜΕΠ" sheetId="143" r:id="rId6"/>
    <sheet name="ΥΕΔΔΕ" sheetId="147" r:id="rId7"/>
    <sheet name="ΕΠΙΣΤΡΟΦΕΣ ΦΟΡΩΝ" sheetId="15" r:id="rId8"/>
    <sheet name="ΣΥΜΜΟΡΦΩΣΗ" sheetId="38" r:id="rId9"/>
    <sheet name="ΑΝΑΓΚ. ΜΕΤΡΑ ΕΙΣΠΡΑΞΗΣ" sheetId="33" r:id="rId10"/>
    <sheet name="ΔΕΔ" sheetId="169" r:id="rId11"/>
    <sheet name="ΑΝΘΡΩΠΙΝΟ ΔΥΝΑΜΙΚΟ" sheetId="34" r:id="rId12"/>
    <sheet name="ΜΗΝΥΤΗΡΙΕΣ" sheetId="5" r:id="rId13"/>
    <sheet name="ΕΛΕΓΧΟΙ ΑΠΟ ΚΟΕ" sheetId="75" r:id="rId14"/>
    <sheet name="ΥΠΟΘΕΣΕΙΣ ΑΡΧΗΣ Ν.45572018" sheetId="99" r:id="rId15"/>
  </sheets>
  <externalReferences>
    <externalReference r:id="rId16"/>
  </externalReferences>
  <definedNames>
    <definedName name="_1Όνομα_πίνακα">"Dummy"</definedName>
    <definedName name="audit">#REF!</definedName>
    <definedName name="_xlnm.Auto_Open" localSheetId="3">#REF!</definedName>
    <definedName name="_xlnm.Auto_Open" localSheetId="14">#REF!</definedName>
    <definedName name="_xlnm.Auto_Open">#REF!</definedName>
    <definedName name="_xlnm.Print_Area" localSheetId="0">KPI_ΕΠΙΣΚΟΠΗΣΗ!$A$1:$J$27</definedName>
    <definedName name="_xlnm.Print_Area" localSheetId="9">'ΑΝΑΓΚ. ΜΕΤΡΑ ΕΙΣΠΡΑΞΗΣ'!$A$1:$P$16</definedName>
    <definedName name="_xlnm.Print_Area" localSheetId="11">'ΑΝΘΡΩΠΙΝΟ ΔΥΝΑΜΙΚΟ'!$A$1:$R$44</definedName>
    <definedName name="_xlnm.Print_Area" localSheetId="10">ΔΕΔ!$A$1:$CC$45</definedName>
    <definedName name="_xlnm.Print_Area" localSheetId="1">'ΕΙΣΠΡΑΞΗ ΛΗΞΙΠΡΟΘΕΣΜΩΝ'!$A$1:$O$39</definedName>
    <definedName name="_xlnm.Print_Area" localSheetId="2">'ΕΙΣΠΡΑΞΗ ΛΗΞΙΠΡΟΘΕΣΜΩΝ ΕΜΕΙΣ'!$A$1:$P$31</definedName>
    <definedName name="_xlnm.Print_Area" localSheetId="3">'ΕΛΕΓΧΟΙ ΦΡΕΣΚΩΝ ΥΠΟΘ'!$A$1:$O$22</definedName>
    <definedName name="_xlnm.Print_Area" localSheetId="7">'ΕΠΙΣΤΡΟΦΕΣ ΦΟΡΩΝ'!$A$1:$E$19</definedName>
    <definedName name="_xlnm.Print_Area" localSheetId="4">ΚΕΜΕΕΠ!$A$1:$Q$33</definedName>
    <definedName name="_xlnm.Print_Area" localSheetId="5">ΚΕΦΟΜΕΠ!$A$1:$Q$39</definedName>
    <definedName name="_xlnm.Print_Area" localSheetId="12">ΜΗΝΥΤΗΡΙΕΣ!$A$1:$Q$15</definedName>
    <definedName name="_xlnm.Print_Area" localSheetId="8">ΣΥΜΜΟΡΦΩΣΗ!$A$1:$Q$27</definedName>
    <definedName name="_xlnm.Print_Area" localSheetId="6">ΥΕΔΔΕ!$A$1:$O$40</definedName>
    <definedName name="_xlnm.Print_Area" localSheetId="14">'ΥΠΟΘΕΣΕΙΣ ΑΡΧΗΣ Ν.45572018'!$A$1:$G$49</definedName>
    <definedName name="_xlnm.Print_Titles" localSheetId="11">'ΑΝΘΡΩΠΙΝΟ ΔΥΝΑΜΙΚΟ'!$1:$5</definedName>
    <definedName name="_xlnm.Print_Titles" localSheetId="10">ΔΕΔ!$1:$1</definedName>
    <definedName name="_xlnm.Print_Titles" localSheetId="5">ΚΕΦΟΜΕΠ!$1:$6</definedName>
    <definedName name="_xlnm.Print_Titles" localSheetId="12">ΜΗΝΥΤΗΡΙΕΣ!$1:$6</definedName>
    <definedName name="Recover" localSheetId="3">#REF!</definedName>
    <definedName name="Recover" localSheetId="14">#REF!</definedName>
    <definedName name="Recover">#REF!</definedName>
    <definedName name="rrrr" localSheetId="3">#REF!</definedName>
    <definedName name="rrrr">#REF!</definedName>
    <definedName name="wwww" localSheetId="3">#REF!</definedName>
    <definedName name="wwww">#REF!</definedName>
    <definedName name="ΗΞΗΞΗΞΗ" localSheetId="3">#REF!</definedName>
    <definedName name="ΗΞΗΞΗΞΗ">#REF!</definedName>
    <definedName name="Κ" localSheetId="3">#REF!</definedName>
    <definedName name="Κ">#REF!</definedName>
    <definedName name="Μακροεντολη" localSheetId="3">#REF!</definedName>
    <definedName name="Μακροεντολη">#REF!</definedName>
    <definedName name="Μακροεντολή1" localSheetId="3">#REF!</definedName>
    <definedName name="Μακροεντολή1" localSheetId="14">#REF!</definedName>
    <definedName name="Μακροεντολή1">#REF!</definedName>
    <definedName name="Μακροεντολή10" localSheetId="3">#REF!</definedName>
    <definedName name="Μακροεντολή10" localSheetId="14">#REF!</definedName>
    <definedName name="Μακροεντολή10">#REF!</definedName>
    <definedName name="Μακροεντολή11" localSheetId="3">#REF!</definedName>
    <definedName name="Μακροεντολή11" localSheetId="14">#REF!</definedName>
    <definedName name="Μακροεντολή11">#REF!</definedName>
    <definedName name="Μακροεντολή12" localSheetId="3">#REF!</definedName>
    <definedName name="Μακροεντολή12" localSheetId="14">#REF!</definedName>
    <definedName name="Μακροεντολή12">#REF!</definedName>
    <definedName name="Μακροεντολή13" localSheetId="3">#REF!</definedName>
    <definedName name="Μακροεντολή13" localSheetId="14">#REF!</definedName>
    <definedName name="Μακροεντολή13">#REF!</definedName>
    <definedName name="Μακροεντολή14" localSheetId="3">#REF!</definedName>
    <definedName name="Μακροεντολή14" localSheetId="14">#REF!</definedName>
    <definedName name="Μακροεντολή14">#REF!</definedName>
    <definedName name="Μακροεντολή15" localSheetId="3">#REF!</definedName>
    <definedName name="Μακροεντολή15" localSheetId="14">#REF!</definedName>
    <definedName name="Μακροεντολή15">#REF!</definedName>
    <definedName name="Μακροεντολή16" localSheetId="3">#REF!</definedName>
    <definedName name="Μακροεντολή16" localSheetId="14">#REF!</definedName>
    <definedName name="Μακροεντολή16">#REF!</definedName>
    <definedName name="Μακροεντολή17" localSheetId="3">#REF!</definedName>
    <definedName name="Μακροεντολή17" localSheetId="14">#REF!</definedName>
    <definedName name="Μακροεντολή17">#REF!</definedName>
    <definedName name="Μακροεντολή18" localSheetId="3">#REF!</definedName>
    <definedName name="Μακροεντολή18" localSheetId="14">#REF!</definedName>
    <definedName name="Μακροεντολή18">#REF!</definedName>
    <definedName name="Μακροεντολή19" localSheetId="3">#REF!</definedName>
    <definedName name="Μακροεντολή19" localSheetId="14">#REF!</definedName>
    <definedName name="Μακροεντολή19">#REF!</definedName>
    <definedName name="Μακροεντολή2" localSheetId="3">#REF!</definedName>
    <definedName name="Μακροεντολή2" localSheetId="14">#REF!</definedName>
    <definedName name="Μακροεντολή2">#REF!</definedName>
    <definedName name="Μακροεντολή20" localSheetId="3">#REF!</definedName>
    <definedName name="Μακροεντολή20" localSheetId="14">#REF!</definedName>
    <definedName name="Μακροεντολή20">#REF!</definedName>
    <definedName name="Μακροεντολή21" localSheetId="3">#REF!</definedName>
    <definedName name="Μακροεντολή21" localSheetId="14">#REF!</definedName>
    <definedName name="Μακροεντολή21">#REF!</definedName>
    <definedName name="Μακροεντολή22" localSheetId="3">#REF!</definedName>
    <definedName name="Μακροεντολή22" localSheetId="14">#REF!</definedName>
    <definedName name="Μακροεντολή22">#REF!</definedName>
    <definedName name="Μακροεντολή23" localSheetId="3">#REF!</definedName>
    <definedName name="Μακροεντολή23" localSheetId="14">#REF!</definedName>
    <definedName name="Μακροεντολή23">#REF!</definedName>
    <definedName name="Μακροεντολή3" localSheetId="3">#REF!</definedName>
    <definedName name="Μακροεντολή3" localSheetId="14">#REF!</definedName>
    <definedName name="Μακροεντολή3">#REF!</definedName>
    <definedName name="Μακροεντολή4" localSheetId="3">#REF!</definedName>
    <definedName name="Μακροεντολή4" localSheetId="14">#REF!</definedName>
    <definedName name="Μακροεντολή4">#REF!</definedName>
    <definedName name="Μακροεντολή5" localSheetId="3">#REF!</definedName>
    <definedName name="Μακροεντολή5" localSheetId="14">#REF!</definedName>
    <definedName name="Μακροεντολή5">#REF!</definedName>
    <definedName name="Μακροεντολή6" localSheetId="3">#REF!</definedName>
    <definedName name="Μακροεντολή6" localSheetId="14">#REF!</definedName>
    <definedName name="Μακροεντολή6">#REF!</definedName>
    <definedName name="Μακροεντολή7" localSheetId="3">#REF!</definedName>
    <definedName name="Μακροεντολή7" localSheetId="14">#REF!</definedName>
    <definedName name="Μακροεντολή7">#REF!</definedName>
    <definedName name="Μακροεντολή8" localSheetId="3">#REF!</definedName>
    <definedName name="Μακροεντολή8" localSheetId="14">#REF!</definedName>
    <definedName name="Μακροεντολή8">#REF!</definedName>
    <definedName name="Μακροεντολή9" localSheetId="3">#REF!</definedName>
    <definedName name="Μακροεντολή9" localSheetId="14">#REF!</definedName>
    <definedName name="Μακροεντολή9">#REF!</definedName>
    <definedName name="ρε" localSheetId="3">#REF!</definedName>
    <definedName name="ρε" localSheetId="14">#REF!</definedName>
    <definedName name="ρε">#REF!</definedName>
  </definedNames>
  <calcPr calcId="152511"/>
</workbook>
</file>

<file path=xl/calcChain.xml><?xml version="1.0" encoding="utf-8"?>
<calcChain xmlns="http://schemas.openxmlformats.org/spreadsheetml/2006/main">
  <c r="Q24" i="143" l="1"/>
  <c r="Q23" i="143"/>
  <c r="P21" i="34" l="1"/>
  <c r="CB37" i="169" l="1"/>
  <c r="BZ37" i="169"/>
  <c r="BX37" i="169"/>
  <c r="BW37" i="169"/>
  <c r="BV37" i="169"/>
  <c r="BT37" i="169"/>
  <c r="BR37" i="169"/>
  <c r="BU37" i="169" s="1"/>
  <c r="BP37" i="169"/>
  <c r="BO37" i="169"/>
  <c r="BN37" i="169"/>
  <c r="BQ37" i="169" s="1"/>
  <c r="BL37" i="169"/>
  <c r="BK37" i="169"/>
  <c r="BJ37" i="169"/>
  <c r="BM37" i="169" s="1"/>
  <c r="BI37" i="169"/>
  <c r="BG37" i="169"/>
  <c r="BF37" i="169"/>
  <c r="BE37" i="169"/>
  <c r="BC37" i="169"/>
  <c r="BA37" i="169"/>
  <c r="BD37" i="169" s="1"/>
  <c r="AY37" i="169"/>
  <c r="AX37" i="169"/>
  <c r="AW37" i="169"/>
  <c r="AZ37" i="169" s="1"/>
  <c r="AU37" i="169"/>
  <c r="AT37" i="169"/>
  <c r="AS37" i="169"/>
  <c r="AV37" i="169" s="1"/>
  <c r="AR37" i="169"/>
  <c r="AP37" i="169"/>
  <c r="AO37" i="169"/>
  <c r="AN37" i="169"/>
  <c r="AL37" i="169"/>
  <c r="AJ37" i="169"/>
  <c r="AM37" i="169" s="1"/>
  <c r="AH37" i="169"/>
  <c r="AG37" i="169"/>
  <c r="AF37" i="169"/>
  <c r="AD37" i="169"/>
  <c r="AC37" i="169"/>
  <c r="AB37" i="169"/>
  <c r="AE37" i="169" s="1"/>
  <c r="Y37" i="169"/>
  <c r="X37" i="169"/>
  <c r="W37" i="169"/>
  <c r="U37" i="169"/>
  <c r="S37" i="169"/>
  <c r="Q37" i="169"/>
  <c r="P37" i="169"/>
  <c r="O37" i="169"/>
  <c r="R37" i="169" s="1"/>
  <c r="M37" i="169"/>
  <c r="L37" i="169"/>
  <c r="K37" i="169"/>
  <c r="CB36" i="169"/>
  <c r="BZ36" i="169"/>
  <c r="BX36" i="169"/>
  <c r="BW36" i="169"/>
  <c r="BV36" i="169"/>
  <c r="BY36" i="169" s="1"/>
  <c r="BT36" i="169"/>
  <c r="BR36" i="169"/>
  <c r="BU36" i="169" s="1"/>
  <c r="BQ36" i="169"/>
  <c r="BP36" i="169"/>
  <c r="BO36" i="169"/>
  <c r="BN36" i="169"/>
  <c r="BM36" i="169"/>
  <c r="BL36" i="169"/>
  <c r="BK36" i="169"/>
  <c r="BJ36" i="169"/>
  <c r="BI36" i="169"/>
  <c r="BG36" i="169"/>
  <c r="BF36" i="169"/>
  <c r="BE36" i="169"/>
  <c r="BH36" i="169" s="1"/>
  <c r="BC36" i="169"/>
  <c r="BA36" i="169"/>
  <c r="BD36" i="169" s="1"/>
  <c r="AZ36" i="169"/>
  <c r="AY36" i="169"/>
  <c r="AX36" i="169"/>
  <c r="AW36" i="169"/>
  <c r="AV36" i="169"/>
  <c r="AU36" i="169"/>
  <c r="AT36" i="169"/>
  <c r="AS36" i="169"/>
  <c r="AR36" i="169"/>
  <c r="AP36" i="169"/>
  <c r="AO36" i="169"/>
  <c r="AN36" i="169"/>
  <c r="AQ36" i="169" s="1"/>
  <c r="AL36" i="169"/>
  <c r="AJ36" i="169"/>
  <c r="AM36" i="169" s="1"/>
  <c r="AI36" i="169"/>
  <c r="AH36" i="169"/>
  <c r="AG36" i="169"/>
  <c r="AF36" i="169"/>
  <c r="AE36" i="169"/>
  <c r="AD36" i="169"/>
  <c r="AC36" i="169"/>
  <c r="AB36" i="169"/>
  <c r="Y36" i="169"/>
  <c r="X36" i="169"/>
  <c r="W36" i="169"/>
  <c r="U36" i="169"/>
  <c r="S36" i="169"/>
  <c r="V36" i="169" s="1"/>
  <c r="R36" i="169"/>
  <c r="Q36" i="169"/>
  <c r="P36" i="169"/>
  <c r="O36" i="169"/>
  <c r="N36" i="169"/>
  <c r="M36" i="169"/>
  <c r="L36" i="169"/>
  <c r="K36" i="169"/>
  <c r="Y33" i="169"/>
  <c r="T33" i="169"/>
  <c r="AW32" i="169"/>
  <c r="T31" i="169"/>
  <c r="Q28" i="169"/>
  <c r="P28" i="169"/>
  <c r="M28" i="169"/>
  <c r="L28" i="169"/>
  <c r="K28" i="169"/>
  <c r="Q27" i="169"/>
  <c r="P27" i="169"/>
  <c r="O27" i="169"/>
  <c r="O26" i="169" s="1"/>
  <c r="M27" i="169"/>
  <c r="L27" i="169"/>
  <c r="K27" i="169"/>
  <c r="Q26" i="169"/>
  <c r="P26" i="169"/>
  <c r="M26" i="169"/>
  <c r="L26" i="169"/>
  <c r="K26" i="169"/>
  <c r="CB24" i="169"/>
  <c r="BZ24" i="169"/>
  <c r="BX24" i="169"/>
  <c r="BW24" i="169"/>
  <c r="BV24" i="169"/>
  <c r="BY24" i="169" s="1"/>
  <c r="BT24" i="169"/>
  <c r="BR24" i="169"/>
  <c r="BU24" i="169" s="1"/>
  <c r="BP24" i="169"/>
  <c r="BO24" i="169"/>
  <c r="BN24" i="169"/>
  <c r="BQ24" i="169" s="1"/>
  <c r="BL24" i="169"/>
  <c r="BK24" i="169"/>
  <c r="BJ24" i="169"/>
  <c r="BM24" i="169" s="1"/>
  <c r="BI24" i="169"/>
  <c r="BG24" i="169"/>
  <c r="BF24" i="169"/>
  <c r="BE24" i="169"/>
  <c r="BH24" i="169" s="1"/>
  <c r="BC24" i="169"/>
  <c r="BA24" i="169"/>
  <c r="BD24" i="169" s="1"/>
  <c r="AY24" i="169"/>
  <c r="AX24" i="169"/>
  <c r="AW24" i="169"/>
  <c r="AZ24" i="169" s="1"/>
  <c r="AU24" i="169"/>
  <c r="AT24" i="169"/>
  <c r="AS24" i="169"/>
  <c r="AV24" i="169" s="1"/>
  <c r="AR24" i="169"/>
  <c r="AP24" i="169"/>
  <c r="AO24" i="169"/>
  <c r="AN24" i="169"/>
  <c r="AQ24" i="169" s="1"/>
  <c r="AL24" i="169"/>
  <c r="AJ24" i="169"/>
  <c r="AM24" i="169" s="1"/>
  <c r="AH24" i="169"/>
  <c r="AG24" i="169"/>
  <c r="AF24" i="169"/>
  <c r="AI24" i="169" s="1"/>
  <c r="AD24" i="169"/>
  <c r="AC24" i="169"/>
  <c r="AB24" i="169"/>
  <c r="AE24" i="169" s="1"/>
  <c r="Y24" i="169"/>
  <c r="X24" i="169"/>
  <c r="W24" i="169"/>
  <c r="U24" i="169"/>
  <c r="S24" i="169"/>
  <c r="V24" i="169" s="1"/>
  <c r="Q24" i="169"/>
  <c r="P24" i="169"/>
  <c r="O24" i="169"/>
  <c r="R24" i="169" s="1"/>
  <c r="M24" i="169"/>
  <c r="L24" i="169"/>
  <c r="K24" i="169"/>
  <c r="CB23" i="169"/>
  <c r="BZ23" i="169"/>
  <c r="BY23" i="169"/>
  <c r="BX23" i="169"/>
  <c r="BW23" i="169"/>
  <c r="BV23" i="169"/>
  <c r="BU23" i="169"/>
  <c r="BT23" i="169"/>
  <c r="BR23" i="169"/>
  <c r="BP23" i="169"/>
  <c r="BO23" i="169"/>
  <c r="BN23" i="169"/>
  <c r="BL23" i="169"/>
  <c r="BK23" i="169"/>
  <c r="BJ23" i="169"/>
  <c r="BM23" i="169" s="1"/>
  <c r="BI23" i="169"/>
  <c r="BH23" i="169"/>
  <c r="BG23" i="169"/>
  <c r="BF23" i="169"/>
  <c r="BE23" i="169"/>
  <c r="BD23" i="169"/>
  <c r="BC23" i="169"/>
  <c r="BA23" i="169"/>
  <c r="AY23" i="169"/>
  <c r="AX23" i="169"/>
  <c r="AW23" i="169"/>
  <c r="AZ23" i="169" s="1"/>
  <c r="AU23" i="169"/>
  <c r="AU20" i="169" s="1"/>
  <c r="AT23" i="169"/>
  <c r="AS23" i="169"/>
  <c r="AR23" i="169"/>
  <c r="AQ23" i="169"/>
  <c r="AP23" i="169"/>
  <c r="AO23" i="169"/>
  <c r="AN23" i="169"/>
  <c r="AM23" i="169"/>
  <c r="AL23" i="169"/>
  <c r="AJ23" i="169"/>
  <c r="AH23" i="169"/>
  <c r="AG23" i="169"/>
  <c r="AI23" i="169" s="1"/>
  <c r="AF23" i="169"/>
  <c r="AD23" i="169"/>
  <c r="AE23" i="169" s="1"/>
  <c r="AC23" i="169"/>
  <c r="AB23" i="169"/>
  <c r="Z23" i="169"/>
  <c r="Y23" i="169"/>
  <c r="X23" i="169"/>
  <c r="W23" i="169"/>
  <c r="V23" i="169"/>
  <c r="U23" i="169"/>
  <c r="S23" i="169"/>
  <c r="Q23" i="169"/>
  <c r="R23" i="169" s="1"/>
  <c r="P23" i="169"/>
  <c r="O23" i="169"/>
  <c r="M23" i="169"/>
  <c r="N23" i="169" s="1"/>
  <c r="L23" i="169"/>
  <c r="K23" i="169"/>
  <c r="CB22" i="169"/>
  <c r="BZ22" i="169"/>
  <c r="BX22" i="169"/>
  <c r="BW22" i="169"/>
  <c r="BV22" i="169"/>
  <c r="BY22" i="169" s="1"/>
  <c r="BT22" i="169"/>
  <c r="BR22" i="169"/>
  <c r="BP22" i="169"/>
  <c r="BO22" i="169"/>
  <c r="BN22" i="169"/>
  <c r="BQ22" i="169" s="1"/>
  <c r="BL22" i="169"/>
  <c r="BK22" i="169"/>
  <c r="BJ22" i="169"/>
  <c r="BM22" i="169" s="1"/>
  <c r="BI22" i="169"/>
  <c r="BG22" i="169"/>
  <c r="BF22" i="169"/>
  <c r="BE22" i="169"/>
  <c r="BH22" i="169" s="1"/>
  <c r="BC22" i="169"/>
  <c r="BA22" i="169"/>
  <c r="AY22" i="169"/>
  <c r="AX22" i="169"/>
  <c r="AW22" i="169"/>
  <c r="AZ22" i="169" s="1"/>
  <c r="AU22" i="169"/>
  <c r="AT22" i="169"/>
  <c r="AS22" i="169"/>
  <c r="AV22" i="169" s="1"/>
  <c r="AR22" i="169"/>
  <c r="AP22" i="169"/>
  <c r="AO22" i="169"/>
  <c r="AN22" i="169"/>
  <c r="AQ22" i="169" s="1"/>
  <c r="AL22" i="169"/>
  <c r="AJ22" i="169"/>
  <c r="AH22" i="169"/>
  <c r="AG22" i="169"/>
  <c r="AF22" i="169"/>
  <c r="AI22" i="169" s="1"/>
  <c r="AD22" i="169"/>
  <c r="AC22" i="169"/>
  <c r="AB22" i="169"/>
  <c r="AE22" i="169" s="1"/>
  <c r="Y22" i="169"/>
  <c r="X22" i="169"/>
  <c r="W22" i="169"/>
  <c r="U22" i="169"/>
  <c r="S22" i="169"/>
  <c r="V22" i="169" s="1"/>
  <c r="Q22" i="169"/>
  <c r="P22" i="169"/>
  <c r="O22" i="169"/>
  <c r="R22" i="169" s="1"/>
  <c r="M22" i="169"/>
  <c r="L22" i="169"/>
  <c r="K22" i="169"/>
  <c r="CB21" i="169"/>
  <c r="CB33" i="169" s="1"/>
  <c r="BZ21" i="169"/>
  <c r="BX21" i="169"/>
  <c r="BX33" i="169" s="1"/>
  <c r="BW21" i="169"/>
  <c r="BW33" i="169" s="1"/>
  <c r="BV21" i="169"/>
  <c r="BT21" i="169"/>
  <c r="BT33" i="169" s="1"/>
  <c r="BR21" i="169"/>
  <c r="BQ21" i="169"/>
  <c r="BP21" i="169"/>
  <c r="BP33" i="169" s="1"/>
  <c r="BO21" i="169"/>
  <c r="BO33" i="169" s="1"/>
  <c r="BN21" i="169"/>
  <c r="BN33" i="169" s="1"/>
  <c r="BM21" i="169"/>
  <c r="BL21" i="169"/>
  <c r="BL33" i="169" s="1"/>
  <c r="BK21" i="169"/>
  <c r="BK33" i="169" s="1"/>
  <c r="BJ21" i="169"/>
  <c r="BJ33" i="169" s="1"/>
  <c r="BI21" i="169"/>
  <c r="BG21" i="169"/>
  <c r="BG33" i="169" s="1"/>
  <c r="BF21" i="169"/>
  <c r="BF33" i="169" s="1"/>
  <c r="BE21" i="169"/>
  <c r="BC21" i="169"/>
  <c r="BC33" i="169" s="1"/>
  <c r="BA21" i="169"/>
  <c r="AZ21" i="169"/>
  <c r="AY21" i="169"/>
  <c r="AY33" i="169" s="1"/>
  <c r="AX21" i="169"/>
  <c r="AX33" i="169" s="1"/>
  <c r="AW21" i="169"/>
  <c r="AW33" i="169" s="1"/>
  <c r="AV21" i="169"/>
  <c r="AU21" i="169"/>
  <c r="AU33" i="169" s="1"/>
  <c r="AT21" i="169"/>
  <c r="AT33" i="169" s="1"/>
  <c r="AS21" i="169"/>
  <c r="AS33" i="169" s="1"/>
  <c r="AR21" i="169"/>
  <c r="AP21" i="169"/>
  <c r="AP33" i="169" s="1"/>
  <c r="AO21" i="169"/>
  <c r="AO33" i="169" s="1"/>
  <c r="AN21" i="169"/>
  <c r="AL21" i="169"/>
  <c r="AL33" i="169" s="1"/>
  <c r="AJ21" i="169"/>
  <c r="AI21" i="169"/>
  <c r="AH21" i="169"/>
  <c r="AH33" i="169" s="1"/>
  <c r="AG21" i="169"/>
  <c r="AG33" i="169" s="1"/>
  <c r="AF21" i="169"/>
  <c r="AF33" i="169" s="1"/>
  <c r="AE21" i="169"/>
  <c r="AD21" i="169"/>
  <c r="AD33" i="169" s="1"/>
  <c r="AC21" i="169"/>
  <c r="AC33" i="169" s="1"/>
  <c r="AB21" i="169"/>
  <c r="AB33" i="169" s="1"/>
  <c r="Y21" i="169"/>
  <c r="X21" i="169"/>
  <c r="W21" i="169"/>
  <c r="U21" i="169"/>
  <c r="U33" i="169" s="1"/>
  <c r="S21" i="169"/>
  <c r="S33" i="169" s="1"/>
  <c r="R21" i="169"/>
  <c r="Q21" i="169"/>
  <c r="Q33" i="169" s="1"/>
  <c r="P21" i="169"/>
  <c r="P33" i="169" s="1"/>
  <c r="O21" i="169"/>
  <c r="O33" i="169" s="1"/>
  <c r="N21" i="169"/>
  <c r="M21" i="169"/>
  <c r="M33" i="169" s="1"/>
  <c r="L21" i="169"/>
  <c r="K21" i="169"/>
  <c r="K33" i="169" s="1"/>
  <c r="CB20" i="169"/>
  <c r="BX20" i="169"/>
  <c r="BW20" i="169"/>
  <c r="BT20" i="169"/>
  <c r="BP20" i="169"/>
  <c r="BO20" i="169"/>
  <c r="BN20" i="169"/>
  <c r="BL20" i="169"/>
  <c r="BK20" i="169"/>
  <c r="BJ20" i="169"/>
  <c r="BG20" i="169"/>
  <c r="BF20" i="169"/>
  <c r="BC20" i="169"/>
  <c r="AY20" i="169"/>
  <c r="AX20" i="169"/>
  <c r="AW20" i="169"/>
  <c r="AT20" i="169"/>
  <c r="AS20" i="169"/>
  <c r="AP20" i="169"/>
  <c r="AO20" i="169"/>
  <c r="AL20" i="169"/>
  <c r="AH20" i="169"/>
  <c r="AG20" i="169"/>
  <c r="AD20" i="169"/>
  <c r="AC20" i="169"/>
  <c r="Y20" i="169"/>
  <c r="U20" i="169"/>
  <c r="T20" i="169"/>
  <c r="S20" i="169"/>
  <c r="P20" i="169"/>
  <c r="O20" i="169"/>
  <c r="M20" i="169"/>
  <c r="N20" i="169" s="1"/>
  <c r="L20" i="169"/>
  <c r="K20" i="169"/>
  <c r="CC18" i="169"/>
  <c r="CC17" i="169"/>
  <c r="CC16" i="169"/>
  <c r="CB15" i="169"/>
  <c r="BZ15" i="169"/>
  <c r="BX15" i="169"/>
  <c r="BW15" i="169"/>
  <c r="BV15" i="169"/>
  <c r="BY15" i="169" s="1"/>
  <c r="BT15" i="169"/>
  <c r="BR15" i="169"/>
  <c r="BU15" i="169" s="1"/>
  <c r="BQ15" i="169"/>
  <c r="BP15" i="169"/>
  <c r="BO15" i="169"/>
  <c r="BN15" i="169"/>
  <c r="BM15" i="169"/>
  <c r="BL15" i="169"/>
  <c r="BK15" i="169"/>
  <c r="BJ15" i="169"/>
  <c r="BI15" i="169"/>
  <c r="BG15" i="169"/>
  <c r="BF15" i="169"/>
  <c r="BE15" i="169"/>
  <c r="BH15" i="169" s="1"/>
  <c r="BC15" i="169"/>
  <c r="BA15" i="169"/>
  <c r="BD15" i="169" s="1"/>
  <c r="AZ15" i="169"/>
  <c r="AY15" i="169"/>
  <c r="AX15" i="169"/>
  <c r="AW15" i="169"/>
  <c r="AV15" i="169"/>
  <c r="AU15" i="169"/>
  <c r="AT15" i="169"/>
  <c r="AS15" i="169"/>
  <c r="AR15" i="169"/>
  <c r="AP15" i="169"/>
  <c r="AO15" i="169"/>
  <c r="AN15" i="169"/>
  <c r="AQ15" i="169" s="1"/>
  <c r="AL15" i="169"/>
  <c r="AJ15" i="169"/>
  <c r="AM15" i="169" s="1"/>
  <c r="AI15" i="169"/>
  <c r="AH15" i="169"/>
  <c r="AG15" i="169"/>
  <c r="AF15" i="169"/>
  <c r="AE15" i="169"/>
  <c r="AD15" i="169"/>
  <c r="AC15" i="169"/>
  <c r="AB15" i="169"/>
  <c r="Y15" i="169"/>
  <c r="X15" i="169"/>
  <c r="W15" i="169"/>
  <c r="Z15" i="169" s="1"/>
  <c r="U15" i="169"/>
  <c r="S15" i="169"/>
  <c r="V15" i="169" s="1"/>
  <c r="R15" i="169"/>
  <c r="Q15" i="169"/>
  <c r="P15" i="169"/>
  <c r="O15" i="169"/>
  <c r="N15" i="169"/>
  <c r="M15" i="169"/>
  <c r="L15" i="169"/>
  <c r="K15" i="169"/>
  <c r="CB14" i="169"/>
  <c r="BZ14" i="169"/>
  <c r="BX14" i="169"/>
  <c r="BY14" i="169" s="1"/>
  <c r="BW14" i="169"/>
  <c r="BV14" i="169"/>
  <c r="BT14" i="169"/>
  <c r="BU14" i="169" s="1"/>
  <c r="BR14" i="169"/>
  <c r="BP14" i="169"/>
  <c r="BO14" i="169"/>
  <c r="BQ14" i="169" s="1"/>
  <c r="BN14" i="169"/>
  <c r="BL14" i="169"/>
  <c r="BK14" i="169"/>
  <c r="BM14" i="169" s="1"/>
  <c r="BJ14" i="169"/>
  <c r="BI14" i="169"/>
  <c r="BG14" i="169"/>
  <c r="BH14" i="169" s="1"/>
  <c r="BF14" i="169"/>
  <c r="BE14" i="169"/>
  <c r="BC14" i="169"/>
  <c r="BD14" i="169" s="1"/>
  <c r="BA14" i="169"/>
  <c r="AY14" i="169"/>
  <c r="AX14" i="169"/>
  <c r="AZ14" i="169" s="1"/>
  <c r="AW14" i="169"/>
  <c r="AU14" i="169"/>
  <c r="AT14" i="169"/>
  <c r="AV14" i="169" s="1"/>
  <c r="AS14" i="169"/>
  <c r="AR14" i="169"/>
  <c r="AP14" i="169"/>
  <c r="AQ14" i="169" s="1"/>
  <c r="AO14" i="169"/>
  <c r="AN14" i="169"/>
  <c r="AL14" i="169"/>
  <c r="AM14" i="169" s="1"/>
  <c r="AJ14" i="169"/>
  <c r="AH14" i="169"/>
  <c r="AG14" i="169"/>
  <c r="AI14" i="169" s="1"/>
  <c r="AF14" i="169"/>
  <c r="AD14" i="169"/>
  <c r="AC14" i="169"/>
  <c r="AE14" i="169" s="1"/>
  <c r="AB14" i="169"/>
  <c r="Y14" i="169"/>
  <c r="Z14" i="169" s="1"/>
  <c r="X14" i="169"/>
  <c r="W14" i="169"/>
  <c r="U14" i="169"/>
  <c r="V14" i="169" s="1"/>
  <c r="S14" i="169"/>
  <c r="Q14" i="169"/>
  <c r="P14" i="169"/>
  <c r="R14" i="169" s="1"/>
  <c r="O14" i="169"/>
  <c r="M14" i="169"/>
  <c r="L14" i="169"/>
  <c r="K14" i="169"/>
  <c r="CB13" i="169"/>
  <c r="BZ13" i="169"/>
  <c r="BX13" i="169"/>
  <c r="BW13" i="169"/>
  <c r="BV13" i="169"/>
  <c r="BY13" i="169" s="1"/>
  <c r="BT13" i="169"/>
  <c r="BR13" i="169"/>
  <c r="BU13" i="169" s="1"/>
  <c r="BQ13" i="169"/>
  <c r="BP13" i="169"/>
  <c r="BO13" i="169"/>
  <c r="BN13" i="169"/>
  <c r="BM13" i="169"/>
  <c r="BL13" i="169"/>
  <c r="BK13" i="169"/>
  <c r="BJ13" i="169"/>
  <c r="BI13" i="169"/>
  <c r="BG13" i="169"/>
  <c r="BF13" i="169"/>
  <c r="BE13" i="169"/>
  <c r="BH13" i="169" s="1"/>
  <c r="BC13" i="169"/>
  <c r="BA13" i="169"/>
  <c r="BD13" i="169" s="1"/>
  <c r="AZ13" i="169"/>
  <c r="AY13" i="169"/>
  <c r="AX13" i="169"/>
  <c r="AW13" i="169"/>
  <c r="AV13" i="169"/>
  <c r="AU13" i="169"/>
  <c r="AT13" i="169"/>
  <c r="AS13" i="169"/>
  <c r="AR13" i="169"/>
  <c r="AP13" i="169"/>
  <c r="AO13" i="169"/>
  <c r="AN13" i="169"/>
  <c r="AQ13" i="169" s="1"/>
  <c r="AL13" i="169"/>
  <c r="AJ13" i="169"/>
  <c r="AM13" i="169" s="1"/>
  <c r="AI13" i="169"/>
  <c r="AH13" i="169"/>
  <c r="AG13" i="169"/>
  <c r="AF13" i="169"/>
  <c r="AE13" i="169"/>
  <c r="AD13" i="169"/>
  <c r="AC13" i="169"/>
  <c r="AB13" i="169"/>
  <c r="AA13" i="169"/>
  <c r="CC13" i="169" s="1"/>
  <c r="Y13" i="169"/>
  <c r="X13" i="169"/>
  <c r="W13" i="169"/>
  <c r="Z13" i="169" s="1"/>
  <c r="U13" i="169"/>
  <c r="S13" i="169"/>
  <c r="V13" i="169" s="1"/>
  <c r="R13" i="169"/>
  <c r="Q13" i="169"/>
  <c r="P13" i="169"/>
  <c r="O13" i="169"/>
  <c r="N13" i="169"/>
  <c r="M13" i="169"/>
  <c r="L13" i="169"/>
  <c r="K13" i="169"/>
  <c r="CB12" i="169"/>
  <c r="BZ12" i="169"/>
  <c r="BX12" i="169"/>
  <c r="BW12" i="169"/>
  <c r="BV12" i="169"/>
  <c r="BT12" i="169"/>
  <c r="BR12" i="169"/>
  <c r="BP12" i="169"/>
  <c r="BO12" i="169"/>
  <c r="BN12" i="169"/>
  <c r="BN32" i="169" s="1"/>
  <c r="BL12" i="169"/>
  <c r="BK12" i="169"/>
  <c r="BJ12" i="169"/>
  <c r="BI12" i="169"/>
  <c r="BG12" i="169"/>
  <c r="BF12" i="169"/>
  <c r="BE12" i="169"/>
  <c r="BC12" i="169"/>
  <c r="BA12" i="169"/>
  <c r="AY12" i="169"/>
  <c r="AX12" i="169"/>
  <c r="AW12" i="169"/>
  <c r="AU12" i="169"/>
  <c r="AT12" i="169"/>
  <c r="AS12" i="169"/>
  <c r="AR12" i="169"/>
  <c r="AP12" i="169"/>
  <c r="AO12" i="169"/>
  <c r="AN12" i="169"/>
  <c r="AL12" i="169"/>
  <c r="AJ12" i="169"/>
  <c r="AH12" i="169"/>
  <c r="AG12" i="169"/>
  <c r="AF12" i="169"/>
  <c r="AD12" i="169"/>
  <c r="AC12" i="169"/>
  <c r="AB12" i="169"/>
  <c r="Y12" i="169"/>
  <c r="X12" i="169"/>
  <c r="W12" i="169"/>
  <c r="U12" i="169"/>
  <c r="S12" i="169"/>
  <c r="Q12" i="169"/>
  <c r="P12" i="169"/>
  <c r="O12" i="169"/>
  <c r="M12" i="169"/>
  <c r="L12" i="169"/>
  <c r="K12" i="169"/>
  <c r="CB11" i="169"/>
  <c r="BZ11" i="169"/>
  <c r="BW11" i="169"/>
  <c r="BR11" i="169"/>
  <c r="BP11" i="169"/>
  <c r="BN11" i="169"/>
  <c r="BL11" i="169"/>
  <c r="BJ11" i="169"/>
  <c r="BI11" i="169"/>
  <c r="BF11" i="169"/>
  <c r="BA11" i="169"/>
  <c r="AY11" i="169"/>
  <c r="AW11" i="169"/>
  <c r="AU11" i="169"/>
  <c r="AS11" i="169"/>
  <c r="AR11" i="169"/>
  <c r="AO11" i="169"/>
  <c r="AJ11" i="169"/>
  <c r="AH11" i="169"/>
  <c r="AF11" i="169"/>
  <c r="AD11" i="169"/>
  <c r="AB11" i="169"/>
  <c r="X11" i="169"/>
  <c r="T11" i="169"/>
  <c r="S11" i="169"/>
  <c r="Q11" i="169"/>
  <c r="O11" i="169"/>
  <c r="N11" i="169"/>
  <c r="M11" i="169"/>
  <c r="L11" i="169"/>
  <c r="K11" i="169"/>
  <c r="CB9" i="169"/>
  <c r="BZ9" i="169"/>
  <c r="BY9" i="169"/>
  <c r="BX9" i="169"/>
  <c r="BW9" i="169"/>
  <c r="BV9" i="169"/>
  <c r="BU9" i="169"/>
  <c r="BT9" i="169"/>
  <c r="BR9" i="169"/>
  <c r="BP9" i="169"/>
  <c r="BO9" i="169"/>
  <c r="BN9" i="169"/>
  <c r="BQ9" i="169" s="1"/>
  <c r="BL9" i="169"/>
  <c r="BK9" i="169"/>
  <c r="BJ9" i="169"/>
  <c r="BI9" i="169"/>
  <c r="BH9" i="169"/>
  <c r="BG9" i="169"/>
  <c r="BF9" i="169"/>
  <c r="BE9" i="169"/>
  <c r="BD9" i="169"/>
  <c r="BC9" i="169"/>
  <c r="BA9" i="169"/>
  <c r="AY9" i="169"/>
  <c r="AX9" i="169"/>
  <c r="AW9" i="169"/>
  <c r="AU9" i="169"/>
  <c r="AT9" i="169"/>
  <c r="AS9" i="169"/>
  <c r="AV9" i="169" s="1"/>
  <c r="AR9" i="169"/>
  <c r="AQ9" i="169"/>
  <c r="AP9" i="169"/>
  <c r="AO9" i="169"/>
  <c r="AN9" i="169"/>
  <c r="AM9" i="169"/>
  <c r="AL9" i="169"/>
  <c r="AJ9" i="169"/>
  <c r="AH9" i="169"/>
  <c r="AG9" i="169"/>
  <c r="AF9" i="169"/>
  <c r="AI9" i="169" s="1"/>
  <c r="AD9" i="169"/>
  <c r="AC9" i="169"/>
  <c r="AB9" i="169"/>
  <c r="Z9" i="169"/>
  <c r="Y9" i="169"/>
  <c r="X9" i="169"/>
  <c r="W9" i="169"/>
  <c r="V9" i="169"/>
  <c r="U9" i="169"/>
  <c r="S9" i="169"/>
  <c r="Q9" i="169"/>
  <c r="P9" i="169"/>
  <c r="O9" i="169"/>
  <c r="R9" i="169" s="1"/>
  <c r="N9" i="169"/>
  <c r="M9" i="169"/>
  <c r="L9" i="169"/>
  <c r="K9" i="169"/>
  <c r="AA9" i="169" s="1"/>
  <c r="CC9" i="169" s="1"/>
  <c r="CB8" i="169"/>
  <c r="BZ8" i="169"/>
  <c r="BX8" i="169"/>
  <c r="BW8" i="169"/>
  <c r="BW6" i="169" s="1"/>
  <c r="BV8" i="169"/>
  <c r="BT8" i="169"/>
  <c r="BR8" i="169"/>
  <c r="BU8" i="169" s="1"/>
  <c r="BP8" i="169"/>
  <c r="BO8" i="169"/>
  <c r="BN8" i="169"/>
  <c r="BQ8" i="169" s="1"/>
  <c r="BL8" i="169"/>
  <c r="BK8" i="169"/>
  <c r="BJ8" i="169"/>
  <c r="BM8" i="169" s="1"/>
  <c r="BI8" i="169"/>
  <c r="BG8" i="169"/>
  <c r="BF8" i="169"/>
  <c r="BE8" i="169"/>
  <c r="BC8" i="169"/>
  <c r="BA8" i="169"/>
  <c r="BD8" i="169" s="1"/>
  <c r="AY8" i="169"/>
  <c r="AX8" i="169"/>
  <c r="AW8" i="169"/>
  <c r="AZ8" i="169" s="1"/>
  <c r="AU8" i="169"/>
  <c r="AT8" i="169"/>
  <c r="AS8" i="169"/>
  <c r="AV8" i="169" s="1"/>
  <c r="AR8" i="169"/>
  <c r="AP8" i="169"/>
  <c r="AO8" i="169"/>
  <c r="AO6" i="169" s="1"/>
  <c r="AN8" i="169"/>
  <c r="AL8" i="169"/>
  <c r="AJ8" i="169"/>
  <c r="AM8" i="169" s="1"/>
  <c r="AH8" i="169"/>
  <c r="AG8" i="169"/>
  <c r="AF8" i="169"/>
  <c r="AI8" i="169" s="1"/>
  <c r="AD8" i="169"/>
  <c r="AC8" i="169"/>
  <c r="AB8" i="169"/>
  <c r="AE8" i="169" s="1"/>
  <c r="Y8" i="169"/>
  <c r="X8" i="169"/>
  <c r="W8" i="169"/>
  <c r="Z8" i="169" s="1"/>
  <c r="U8" i="169"/>
  <c r="S8" i="169"/>
  <c r="Q8" i="169"/>
  <c r="P8" i="169"/>
  <c r="O8" i="169"/>
  <c r="N8" i="169"/>
  <c r="M8" i="169"/>
  <c r="L8" i="169"/>
  <c r="K8" i="169"/>
  <c r="CB7" i="169"/>
  <c r="BZ7" i="169"/>
  <c r="BY7" i="169"/>
  <c r="BX7" i="169"/>
  <c r="BW7" i="169"/>
  <c r="BV7" i="169"/>
  <c r="BU7" i="169"/>
  <c r="BU6" i="169" s="1"/>
  <c r="BT7" i="169"/>
  <c r="BR7" i="169"/>
  <c r="BP7" i="169"/>
  <c r="BP6" i="169" s="1"/>
  <c r="BO7" i="169"/>
  <c r="BN7" i="169"/>
  <c r="BL7" i="169"/>
  <c r="BK7" i="169"/>
  <c r="BJ7" i="169"/>
  <c r="BM7" i="169" s="1"/>
  <c r="BI7" i="169"/>
  <c r="BH7" i="169"/>
  <c r="BG7" i="169"/>
  <c r="BF7" i="169"/>
  <c r="BE7" i="169"/>
  <c r="BD7" i="169"/>
  <c r="BC7" i="169"/>
  <c r="BA7" i="169"/>
  <c r="AY7" i="169"/>
  <c r="AY6" i="169" s="1"/>
  <c r="AX7" i="169"/>
  <c r="AW7" i="169"/>
  <c r="AZ7" i="169" s="1"/>
  <c r="AU7" i="169"/>
  <c r="AU6" i="169" s="1"/>
  <c r="AT7" i="169"/>
  <c r="AS7" i="169"/>
  <c r="AR7" i="169"/>
  <c r="AQ7" i="169"/>
  <c r="AP7" i="169"/>
  <c r="AO7" i="169"/>
  <c r="AN7" i="169"/>
  <c r="AM7" i="169"/>
  <c r="AM6" i="169" s="1"/>
  <c r="AL7" i="169"/>
  <c r="AJ7" i="169"/>
  <c r="AH7" i="169"/>
  <c r="AG7" i="169"/>
  <c r="AF7" i="169"/>
  <c r="AD7" i="169"/>
  <c r="AC7" i="169"/>
  <c r="AB7" i="169"/>
  <c r="Z7" i="169"/>
  <c r="Y7" i="169"/>
  <c r="X7" i="169"/>
  <c r="W7" i="169"/>
  <c r="V7" i="169"/>
  <c r="U7" i="169"/>
  <c r="S7" i="169"/>
  <c r="Q7" i="169"/>
  <c r="P7" i="169"/>
  <c r="O7" i="169"/>
  <c r="N7" i="169"/>
  <c r="N27" i="169" s="1"/>
  <c r="N26" i="169" s="1"/>
  <c r="M7" i="169"/>
  <c r="L7" i="169"/>
  <c r="K7" i="169"/>
  <c r="CB6" i="169"/>
  <c r="BZ6" i="169"/>
  <c r="BX6" i="169"/>
  <c r="BV6" i="169"/>
  <c r="BT6" i="169"/>
  <c r="BR6" i="169"/>
  <c r="BO6" i="169"/>
  <c r="BN6" i="169"/>
  <c r="BK6" i="169"/>
  <c r="BJ6" i="169"/>
  <c r="BI6" i="169"/>
  <c r="BG6" i="169"/>
  <c r="BF6" i="169"/>
  <c r="BE6" i="169"/>
  <c r="BC6" i="169"/>
  <c r="BA6" i="169"/>
  <c r="AX6" i="169"/>
  <c r="AW6" i="169"/>
  <c r="AT6" i="169"/>
  <c r="AS6" i="169"/>
  <c r="AR6" i="169"/>
  <c r="AP6" i="169"/>
  <c r="AN6" i="169"/>
  <c r="AL6" i="169"/>
  <c r="AJ6" i="169"/>
  <c r="AG6" i="169"/>
  <c r="AF6" i="169"/>
  <c r="AC6" i="169"/>
  <c r="AB6" i="169"/>
  <c r="Y6" i="169"/>
  <c r="X6" i="169"/>
  <c r="W6" i="169"/>
  <c r="U6" i="169"/>
  <c r="T6" i="169"/>
  <c r="P6" i="169"/>
  <c r="N6" i="169"/>
  <c r="M6" i="169"/>
  <c r="L6" i="169"/>
  <c r="K6" i="169"/>
  <c r="V4" i="169"/>
  <c r="S4" i="169"/>
  <c r="S28" i="169" s="1"/>
  <c r="T4" i="169" s="1"/>
  <c r="R4" i="169"/>
  <c r="Q4" i="169"/>
  <c r="P4" i="169"/>
  <c r="O4" i="169"/>
  <c r="M4" i="169"/>
  <c r="L4" i="169"/>
  <c r="K4" i="169"/>
  <c r="V3" i="169"/>
  <c r="U3" i="169"/>
  <c r="T3" i="169"/>
  <c r="T27" i="169" s="1"/>
  <c r="S3" i="169"/>
  <c r="S27" i="169" s="1"/>
  <c r="R3" i="169"/>
  <c r="Q3" i="169"/>
  <c r="Q2" i="169" s="1"/>
  <c r="P3" i="169"/>
  <c r="O3" i="169"/>
  <c r="M3" i="169"/>
  <c r="M2" i="169" s="1"/>
  <c r="L3" i="169"/>
  <c r="L2" i="169" s="1"/>
  <c r="K3" i="169"/>
  <c r="S2" i="169"/>
  <c r="P2" i="169"/>
  <c r="O2" i="169"/>
  <c r="K2" i="169"/>
  <c r="T28" i="169" l="1"/>
  <c r="U4" i="169" s="1"/>
  <c r="U28" i="169" s="1"/>
  <c r="T2" i="169"/>
  <c r="R7" i="169"/>
  <c r="R6" i="169" s="1"/>
  <c r="Q6" i="169"/>
  <c r="L30" i="169"/>
  <c r="L31" i="169"/>
  <c r="L32" i="169"/>
  <c r="AA12" i="169"/>
  <c r="N12" i="169"/>
  <c r="BE33" i="169"/>
  <c r="BH21" i="169"/>
  <c r="BE20" i="169"/>
  <c r="BD22" i="169"/>
  <c r="BA20" i="169"/>
  <c r="BU22" i="169"/>
  <c r="BR20" i="169"/>
  <c r="U2" i="169"/>
  <c r="AH6" i="169"/>
  <c r="AI7" i="169"/>
  <c r="AI6" i="169" s="1"/>
  <c r="W11" i="169"/>
  <c r="BE11" i="169"/>
  <c r="Y30" i="169"/>
  <c r="Y31" i="169"/>
  <c r="Y11" i="169"/>
  <c r="Y32" i="169" s="1"/>
  <c r="AL30" i="169"/>
  <c r="AL31" i="169"/>
  <c r="AL11" i="169"/>
  <c r="AL32" i="169" s="1"/>
  <c r="AM12" i="169"/>
  <c r="BC30" i="169"/>
  <c r="BC31" i="169"/>
  <c r="BC11" i="169"/>
  <c r="BC32" i="169" s="1"/>
  <c r="BD12" i="169"/>
  <c r="BT31" i="169"/>
  <c r="BT11" i="169"/>
  <c r="BT30" i="169" s="1"/>
  <c r="BU12" i="169"/>
  <c r="R33" i="169"/>
  <c r="R20" i="169"/>
  <c r="R28" i="169" s="1"/>
  <c r="AR33" i="169"/>
  <c r="AR20" i="169"/>
  <c r="AV33" i="169"/>
  <c r="AV20" i="169"/>
  <c r="AZ33" i="169"/>
  <c r="AZ20" i="169"/>
  <c r="BZ33" i="169"/>
  <c r="BZ20" i="169"/>
  <c r="AP30" i="169"/>
  <c r="AP31" i="169"/>
  <c r="AP11" i="169"/>
  <c r="AP32" i="169" s="1"/>
  <c r="BX30" i="169"/>
  <c r="BX31" i="169"/>
  <c r="BX11" i="169"/>
  <c r="BX32" i="169" s="1"/>
  <c r="R2" i="169"/>
  <c r="V2" i="169"/>
  <c r="S26" i="169"/>
  <c r="AA7" i="169"/>
  <c r="AD6" i="169"/>
  <c r="AE7" i="169"/>
  <c r="AV7" i="169"/>
  <c r="AV6" i="169" s="1"/>
  <c r="BD6" i="169"/>
  <c r="BH6" i="169"/>
  <c r="BL6" i="169"/>
  <c r="S6" i="169"/>
  <c r="V8" i="169"/>
  <c r="AE9" i="169"/>
  <c r="BM9" i="169"/>
  <c r="BM6" i="169" s="1"/>
  <c r="U31" i="169"/>
  <c r="U11" i="169"/>
  <c r="U30" i="169" s="1"/>
  <c r="V12" i="169"/>
  <c r="AG31" i="169"/>
  <c r="AG32" i="169"/>
  <c r="AI12" i="169"/>
  <c r="AG11" i="169"/>
  <c r="AG30" i="169" s="1"/>
  <c r="AQ12" i="169"/>
  <c r="AX31" i="169"/>
  <c r="AZ12" i="169"/>
  <c r="AX11" i="169"/>
  <c r="AX32" i="169" s="1"/>
  <c r="BH12" i="169"/>
  <c r="BO31" i="169"/>
  <c r="BO32" i="169"/>
  <c r="BQ12" i="169"/>
  <c r="BO11" i="169"/>
  <c r="BO30" i="169" s="1"/>
  <c r="BY12" i="169"/>
  <c r="AA14" i="169"/>
  <c r="CC14" i="169" s="1"/>
  <c r="N14" i="169"/>
  <c r="AN33" i="169"/>
  <c r="AQ21" i="169"/>
  <c r="AN20" i="169"/>
  <c r="BV33" i="169"/>
  <c r="BY21" i="169"/>
  <c r="BV20" i="169"/>
  <c r="BG30" i="169"/>
  <c r="BG31" i="169"/>
  <c r="BG11" i="169"/>
  <c r="BG32" i="169" s="1"/>
  <c r="W33" i="169"/>
  <c r="Z21" i="169"/>
  <c r="W20" i="169"/>
  <c r="AM22" i="169"/>
  <c r="AJ20" i="169"/>
  <c r="T26" i="169"/>
  <c r="V6" i="169"/>
  <c r="Z6" i="169"/>
  <c r="BQ7" i="169"/>
  <c r="BQ6" i="169" s="1"/>
  <c r="AA8" i="169"/>
  <c r="R8" i="169"/>
  <c r="O6" i="169"/>
  <c r="AQ8" i="169"/>
  <c r="AQ6" i="169" s="1"/>
  <c r="BH8" i="169"/>
  <c r="BY8" i="169"/>
  <c r="BY6" i="169" s="1"/>
  <c r="AZ9" i="169"/>
  <c r="AZ6" i="169" s="1"/>
  <c r="AN11" i="169"/>
  <c r="BV11" i="169"/>
  <c r="P31" i="169"/>
  <c r="R12" i="169"/>
  <c r="P11" i="169"/>
  <c r="P32" i="169" s="1"/>
  <c r="Z12" i="169"/>
  <c r="AC31" i="169"/>
  <c r="AC32" i="169"/>
  <c r="AE12" i="169"/>
  <c r="AC11" i="169"/>
  <c r="AC30" i="169" s="1"/>
  <c r="AT31" i="169"/>
  <c r="AT32" i="169"/>
  <c r="AV12" i="169"/>
  <c r="AT11" i="169"/>
  <c r="AT30" i="169" s="1"/>
  <c r="BK31" i="169"/>
  <c r="BM12" i="169"/>
  <c r="BK11" i="169"/>
  <c r="BK32" i="169" s="1"/>
  <c r="AA15" i="169"/>
  <c r="CC15" i="169" s="1"/>
  <c r="Q20" i="169"/>
  <c r="AA21" i="169"/>
  <c r="AE33" i="169"/>
  <c r="AE20" i="169"/>
  <c r="AE28" i="169" s="1"/>
  <c r="AI33" i="169"/>
  <c r="AI20" i="169"/>
  <c r="BI33" i="169"/>
  <c r="BI20" i="169"/>
  <c r="BM33" i="169"/>
  <c r="BM20" i="169"/>
  <c r="BQ33" i="169"/>
  <c r="BQ20" i="169"/>
  <c r="T30" i="169"/>
  <c r="T32" i="169"/>
  <c r="M30" i="169"/>
  <c r="M31" i="169"/>
  <c r="M32" i="169"/>
  <c r="Q30" i="169"/>
  <c r="Q31" i="169"/>
  <c r="Q32" i="169"/>
  <c r="AD31" i="169"/>
  <c r="AD32" i="169"/>
  <c r="AD30" i="169"/>
  <c r="AH31" i="169"/>
  <c r="AH32" i="169"/>
  <c r="AH30" i="169"/>
  <c r="AU31" i="169"/>
  <c r="AU32" i="169"/>
  <c r="AU30" i="169"/>
  <c r="AY31" i="169"/>
  <c r="AY32" i="169"/>
  <c r="AY30" i="169"/>
  <c r="BL31" i="169"/>
  <c r="BL32" i="169"/>
  <c r="BL30" i="169"/>
  <c r="BP31" i="169"/>
  <c r="BP32" i="169"/>
  <c r="BP30" i="169"/>
  <c r="X33" i="169"/>
  <c r="AJ33" i="169"/>
  <c r="BA33" i="169"/>
  <c r="BR33" i="169"/>
  <c r="W32" i="169"/>
  <c r="W30" i="169"/>
  <c r="W31" i="169"/>
  <c r="AN32" i="169"/>
  <c r="AN30" i="169"/>
  <c r="AN31" i="169"/>
  <c r="AR32" i="169"/>
  <c r="AR30" i="169"/>
  <c r="AR31" i="169"/>
  <c r="BE32" i="169"/>
  <c r="BE30" i="169"/>
  <c r="BE31" i="169"/>
  <c r="BI32" i="169"/>
  <c r="BI30" i="169"/>
  <c r="BI31" i="169"/>
  <c r="BV32" i="169"/>
  <c r="BV30" i="169"/>
  <c r="BV31" i="169"/>
  <c r="BZ32" i="169"/>
  <c r="BZ30" i="169"/>
  <c r="BZ31" i="169"/>
  <c r="L33" i="169"/>
  <c r="AV23" i="169"/>
  <c r="Z36" i="169"/>
  <c r="AA36" i="169"/>
  <c r="K32" i="169"/>
  <c r="K30" i="169"/>
  <c r="K31" i="169"/>
  <c r="O32" i="169"/>
  <c r="O30" i="169"/>
  <c r="O31" i="169"/>
  <c r="S32" i="169"/>
  <c r="S30" i="169"/>
  <c r="S31" i="169"/>
  <c r="X30" i="169"/>
  <c r="X31" i="169"/>
  <c r="X32" i="169"/>
  <c r="AB30" i="169"/>
  <c r="AB31" i="169"/>
  <c r="AB32" i="169"/>
  <c r="AF30" i="169"/>
  <c r="AF31" i="169"/>
  <c r="AJ30" i="169"/>
  <c r="AJ31" i="169"/>
  <c r="AJ32" i="169"/>
  <c r="AO30" i="169"/>
  <c r="AO31" i="169"/>
  <c r="AO32" i="169"/>
  <c r="AS30" i="169"/>
  <c r="AS31" i="169"/>
  <c r="AS32" i="169"/>
  <c r="AW30" i="169"/>
  <c r="AW31" i="169"/>
  <c r="BA30" i="169"/>
  <c r="BA31" i="169"/>
  <c r="BA32" i="169"/>
  <c r="BF30" i="169"/>
  <c r="BF31" i="169"/>
  <c r="BF32" i="169"/>
  <c r="BJ30" i="169"/>
  <c r="BJ31" i="169"/>
  <c r="BJ32" i="169"/>
  <c r="BN30" i="169"/>
  <c r="BN31" i="169"/>
  <c r="BR30" i="169"/>
  <c r="BR31" i="169"/>
  <c r="BR32" i="169"/>
  <c r="BW30" i="169"/>
  <c r="BW31" i="169"/>
  <c r="BW32" i="169"/>
  <c r="CB30" i="169"/>
  <c r="CB31" i="169"/>
  <c r="CB32" i="169"/>
  <c r="X20" i="169"/>
  <c r="AB20" i="169"/>
  <c r="AF20" i="169"/>
  <c r="V21" i="169"/>
  <c r="AM21" i="169"/>
  <c r="BD21" i="169"/>
  <c r="BU21" i="169"/>
  <c r="AA22" i="169"/>
  <c r="CC22" i="169" s="1"/>
  <c r="N22" i="169"/>
  <c r="N33" i="169" s="1"/>
  <c r="Z22" i="169"/>
  <c r="AA23" i="169"/>
  <c r="CC23" i="169" s="1"/>
  <c r="BQ23" i="169"/>
  <c r="AA24" i="169"/>
  <c r="CC24" i="169" s="1"/>
  <c r="N24" i="169"/>
  <c r="Z24" i="169"/>
  <c r="AF32" i="169"/>
  <c r="N38" i="169"/>
  <c r="V37" i="169"/>
  <c r="AI37" i="169"/>
  <c r="AQ37" i="169"/>
  <c r="BH37" i="169"/>
  <c r="BY37" i="169"/>
  <c r="AA37" i="169"/>
  <c r="CC37" i="169" s="1"/>
  <c r="Z37" i="169"/>
  <c r="N37" i="169"/>
  <c r="Z31" i="169" l="1"/>
  <c r="Z32" i="169"/>
  <c r="Z11" i="169"/>
  <c r="Z30" i="169"/>
  <c r="U32" i="169"/>
  <c r="BU33" i="169"/>
  <c r="BU20" i="169"/>
  <c r="AX30" i="169"/>
  <c r="AE6" i="169"/>
  <c r="BD31" i="169"/>
  <c r="BD32" i="169"/>
  <c r="BD11" i="169"/>
  <c r="BD30" i="169" s="1"/>
  <c r="BD33" i="169"/>
  <c r="BD20" i="169"/>
  <c r="AQ33" i="169"/>
  <c r="AQ20" i="169"/>
  <c r="BY31" i="169"/>
  <c r="BY32" i="169"/>
  <c r="BY11" i="169"/>
  <c r="BY30" i="169"/>
  <c r="AZ30" i="169"/>
  <c r="AZ11" i="169"/>
  <c r="AZ32" i="169" s="1"/>
  <c r="AZ31" i="169"/>
  <c r="AQ31" i="169"/>
  <c r="AQ32" i="169"/>
  <c r="AQ11" i="169"/>
  <c r="AQ30" i="169" s="1"/>
  <c r="AM31" i="169"/>
  <c r="AM32" i="169"/>
  <c r="AM11" i="169"/>
  <c r="AM30" i="169" s="1"/>
  <c r="N31" i="169"/>
  <c r="N32" i="169"/>
  <c r="N30" i="169"/>
  <c r="U27" i="169"/>
  <c r="AM33" i="169"/>
  <c r="AM20" i="169"/>
  <c r="AA33" i="169"/>
  <c r="CC21" i="169"/>
  <c r="AA20" i="169"/>
  <c r="BM32" i="169"/>
  <c r="BM31" i="169"/>
  <c r="BM11" i="169"/>
  <c r="BM30" i="169" s="1"/>
  <c r="R31" i="169"/>
  <c r="R30" i="169"/>
  <c r="R11" i="169"/>
  <c r="R27" i="169" s="1"/>
  <c r="R26" i="169" s="1"/>
  <c r="BY33" i="169"/>
  <c r="BY20" i="169"/>
  <c r="AA27" i="169"/>
  <c r="CC7" i="169"/>
  <c r="AA6" i="169"/>
  <c r="AA30" i="169"/>
  <c r="AA31" i="169"/>
  <c r="CC12" i="169"/>
  <c r="AA11" i="169"/>
  <c r="AA32" i="169" s="1"/>
  <c r="AE32" i="169"/>
  <c r="AE30" i="169"/>
  <c r="AE31" i="169"/>
  <c r="AE11" i="169"/>
  <c r="AE27" i="169" s="1"/>
  <c r="AE26" i="169" s="1"/>
  <c r="BK30" i="169"/>
  <c r="P30" i="169"/>
  <c r="BT32" i="169"/>
  <c r="V33" i="169"/>
  <c r="V20" i="169"/>
  <c r="V28" i="169" s="1"/>
  <c r="AA38" i="169"/>
  <c r="CC36" i="169"/>
  <c r="AV31" i="169"/>
  <c r="AV11" i="169"/>
  <c r="AV32" i="169" s="1"/>
  <c r="CC8" i="169"/>
  <c r="AA28" i="169"/>
  <c r="Z33" i="169"/>
  <c r="Z20" i="169"/>
  <c r="BQ30" i="169"/>
  <c r="BQ31" i="169"/>
  <c r="BQ11" i="169"/>
  <c r="BQ32" i="169" s="1"/>
  <c r="BH31" i="169"/>
  <c r="BH11" i="169"/>
  <c r="BH32" i="169" s="1"/>
  <c r="AI30" i="169"/>
  <c r="AI31" i="169"/>
  <c r="AI11" i="169"/>
  <c r="AI32" i="169" s="1"/>
  <c r="V31" i="169"/>
  <c r="V32" i="169"/>
  <c r="V30" i="169"/>
  <c r="V11" i="169"/>
  <c r="V27" i="169" s="1"/>
  <c r="V26" i="169" s="1"/>
  <c r="BU31" i="169"/>
  <c r="BU32" i="169"/>
  <c r="BU30" i="169"/>
  <c r="BU11" i="169"/>
  <c r="BH33" i="169"/>
  <c r="BH20" i="169"/>
  <c r="W4" i="169"/>
  <c r="W28" i="169" s="1"/>
  <c r="X4" i="169" s="1"/>
  <c r="X28" i="169" s="1"/>
  <c r="Y4" i="169" s="1"/>
  <c r="Y28" i="169" s="1"/>
  <c r="AB4" i="169" s="1"/>
  <c r="Z4" i="169"/>
  <c r="Z28" i="169" s="1"/>
  <c r="G27" i="99"/>
  <c r="F27" i="99"/>
  <c r="E27" i="99"/>
  <c r="D27" i="99"/>
  <c r="C27" i="99"/>
  <c r="B27" i="99"/>
  <c r="Q8" i="5"/>
  <c r="P30" i="34"/>
  <c r="P32" i="34" s="1"/>
  <c r="P23" i="34"/>
  <c r="P12" i="34"/>
  <c r="P14" i="34" s="1"/>
  <c r="N24" i="147"/>
  <c r="P33" i="143"/>
  <c r="F21" i="143"/>
  <c r="G21" i="143"/>
  <c r="H21" i="143"/>
  <c r="I21" i="143"/>
  <c r="J21" i="143"/>
  <c r="K21" i="143"/>
  <c r="L21" i="143"/>
  <c r="M21" i="143"/>
  <c r="N21" i="143"/>
  <c r="O21" i="143"/>
  <c r="P21" i="143"/>
  <c r="F18" i="143"/>
  <c r="G18" i="143"/>
  <c r="H18" i="143"/>
  <c r="I18" i="143"/>
  <c r="J18" i="143"/>
  <c r="K18" i="143"/>
  <c r="L18" i="143"/>
  <c r="M18" i="143"/>
  <c r="N18" i="143"/>
  <c r="O18" i="143"/>
  <c r="P18" i="143"/>
  <c r="P16" i="143"/>
  <c r="P20" i="141"/>
  <c r="F17" i="141"/>
  <c r="G17" i="141"/>
  <c r="H17" i="141"/>
  <c r="I17" i="141"/>
  <c r="J17" i="141"/>
  <c r="K17" i="141"/>
  <c r="L17" i="141"/>
  <c r="M17" i="141"/>
  <c r="N17" i="141"/>
  <c r="O17" i="141"/>
  <c r="P17" i="141"/>
  <c r="P15" i="141"/>
  <c r="D19" i="127"/>
  <c r="E19" i="127"/>
  <c r="F19" i="127"/>
  <c r="G19" i="127"/>
  <c r="H19" i="127"/>
  <c r="I19" i="127"/>
  <c r="J19" i="127"/>
  <c r="K19" i="127"/>
  <c r="L19" i="127"/>
  <c r="M19" i="127"/>
  <c r="N19" i="127"/>
  <c r="N18" i="127"/>
  <c r="N12" i="127"/>
  <c r="BH30" i="169" l="1"/>
  <c r="CC30" i="169"/>
  <c r="CC31" i="169"/>
  <c r="CC11" i="169"/>
  <c r="CC32" i="169" s="1"/>
  <c r="AB28" i="169"/>
  <c r="AC4" i="169" s="1"/>
  <c r="AC28" i="169" s="1"/>
  <c r="AD4" i="169" s="1"/>
  <c r="AD28" i="169" s="1"/>
  <c r="AF4" i="169" s="1"/>
  <c r="AR4" i="169"/>
  <c r="AR28" i="169" s="1"/>
  <c r="BI4" i="169" s="1"/>
  <c r="BI28" i="169" s="1"/>
  <c r="BZ4" i="169" s="1"/>
  <c r="BZ28" i="169" s="1"/>
  <c r="CB4" i="169" s="1"/>
  <c r="CB28" i="169" s="1"/>
  <c r="CC6" i="169"/>
  <c r="AV30" i="169"/>
  <c r="AA26" i="169"/>
  <c r="CC33" i="169"/>
  <c r="CC20" i="169"/>
  <c r="W3" i="169"/>
  <c r="U26" i="169"/>
  <c r="Z3" i="169"/>
  <c r="CC28" i="169"/>
  <c r="R32" i="169"/>
  <c r="P42" i="34"/>
  <c r="W27" i="169" l="1"/>
  <c r="W2" i="169"/>
  <c r="AF28" i="169"/>
  <c r="AG4" i="169" s="1"/>
  <c r="AG28" i="169" s="1"/>
  <c r="AH4" i="169" s="1"/>
  <c r="AH28" i="169" s="1"/>
  <c r="AJ4" i="169" s="1"/>
  <c r="AI4" i="169"/>
  <c r="AI28" i="169" s="1"/>
  <c r="CC38" i="169"/>
  <c r="Z27" i="169"/>
  <c r="Z26" i="169" s="1"/>
  <c r="Z2" i="169"/>
  <c r="CC27" i="169"/>
  <c r="CC26" i="169" s="1"/>
  <c r="Q11" i="15"/>
  <c r="AJ28" i="169" l="1"/>
  <c r="AK4" i="169" s="1"/>
  <c r="AK28" i="169" s="1"/>
  <c r="AL4" i="169" s="1"/>
  <c r="AL28" i="169" s="1"/>
  <c r="AN4" i="169" s="1"/>
  <c r="AM4" i="169"/>
  <c r="AM28" i="169" s="1"/>
  <c r="W26" i="169"/>
  <c r="X3" i="169"/>
  <c r="Q15" i="15"/>
  <c r="X27" i="169" l="1"/>
  <c r="X2" i="169"/>
  <c r="AN28" i="169"/>
  <c r="AO4" i="169" s="1"/>
  <c r="AO28" i="169" s="1"/>
  <c r="AP4" i="169" s="1"/>
  <c r="AP28" i="169" s="1"/>
  <c r="AS4" i="169" s="1"/>
  <c r="AQ4" i="169"/>
  <c r="AQ28" i="169" s="1"/>
  <c r="P8" i="23"/>
  <c r="AS28" i="169" l="1"/>
  <c r="AT4" i="169" s="1"/>
  <c r="AT28" i="169" s="1"/>
  <c r="AU4" i="169" s="1"/>
  <c r="AU28" i="169" s="1"/>
  <c r="AW4" i="169" s="1"/>
  <c r="AV4" i="169"/>
  <c r="AV28" i="169" s="1"/>
  <c r="X26" i="169"/>
  <c r="Y3" i="169"/>
  <c r="P13" i="33"/>
  <c r="O27" i="7"/>
  <c r="O22" i="7"/>
  <c r="O17" i="7"/>
  <c r="O12" i="7"/>
  <c r="O10" i="7"/>
  <c r="Y27" i="169" l="1"/>
  <c r="Y2" i="169"/>
  <c r="AW28" i="169"/>
  <c r="AX4" i="169" s="1"/>
  <c r="AX28" i="169" s="1"/>
  <c r="AY4" i="169" s="1"/>
  <c r="AY28" i="169" s="1"/>
  <c r="BA4" i="169" s="1"/>
  <c r="AZ4" i="169"/>
  <c r="AZ28" i="169" s="1"/>
  <c r="Q21" i="38"/>
  <c r="Q18" i="38"/>
  <c r="P21" i="38"/>
  <c r="P20" i="38"/>
  <c r="P17" i="38"/>
  <c r="Q16" i="38"/>
  <c r="Q12" i="38"/>
  <c r="P14" i="38"/>
  <c r="Q11" i="38"/>
  <c r="Q10" i="38"/>
  <c r="Q9" i="38"/>
  <c r="P11" i="38"/>
  <c r="BA28" i="169" l="1"/>
  <c r="BB4" i="169" s="1"/>
  <c r="BB28" i="169" s="1"/>
  <c r="BC4" i="169" s="1"/>
  <c r="BC28" i="169" s="1"/>
  <c r="BE4" i="169" s="1"/>
  <c r="BD4" i="169"/>
  <c r="BD28" i="169" s="1"/>
  <c r="Y26" i="169"/>
  <c r="AB3" i="169"/>
  <c r="O21" i="38"/>
  <c r="O20" i="38"/>
  <c r="O17" i="38"/>
  <c r="O14" i="38"/>
  <c r="O11" i="38"/>
  <c r="AB27" i="169" l="1"/>
  <c r="AB2" i="169"/>
  <c r="AR3" i="169"/>
  <c r="BE28" i="169"/>
  <c r="BF4" i="169" s="1"/>
  <c r="BF28" i="169" s="1"/>
  <c r="BG4" i="169" s="1"/>
  <c r="BG28" i="169" s="1"/>
  <c r="BJ4" i="169" s="1"/>
  <c r="BH4" i="169"/>
  <c r="BH28" i="169" s="1"/>
  <c r="BJ28" i="169" l="1"/>
  <c r="BK4" i="169" s="1"/>
  <c r="BK28" i="169" s="1"/>
  <c r="BL4" i="169" s="1"/>
  <c r="BL28" i="169" s="1"/>
  <c r="BN4" i="169" s="1"/>
  <c r="BM4" i="169"/>
  <c r="BM28" i="169" s="1"/>
  <c r="AR27" i="169"/>
  <c r="AR2" i="169"/>
  <c r="AB26" i="169"/>
  <c r="AC3" i="169"/>
  <c r="AR26" i="169" l="1"/>
  <c r="BI3" i="169"/>
  <c r="AC27" i="169"/>
  <c r="AC2" i="169"/>
  <c r="BN28" i="169"/>
  <c r="BO4" i="169" s="1"/>
  <c r="BO28" i="169" s="1"/>
  <c r="BP4" i="169" s="1"/>
  <c r="BP28" i="169" s="1"/>
  <c r="BR4" i="169" s="1"/>
  <c r="BR28" i="169" s="1"/>
  <c r="BQ4" i="169"/>
  <c r="BQ28" i="169" s="1"/>
  <c r="O21" i="34"/>
  <c r="O23" i="34" s="1"/>
  <c r="O14" i="34"/>
  <c r="O12" i="34"/>
  <c r="AC26" i="169" l="1"/>
  <c r="AD3" i="169"/>
  <c r="BI27" i="169"/>
  <c r="BI2" i="169"/>
  <c r="BU4" i="169"/>
  <c r="BU28" i="169" s="1"/>
  <c r="BS4" i="169"/>
  <c r="BS28" i="169" s="1"/>
  <c r="BT4" i="169" s="1"/>
  <c r="BT28" i="169" s="1"/>
  <c r="BV4" i="169" s="1"/>
  <c r="O16" i="143"/>
  <c r="O15" i="141"/>
  <c r="O12" i="141"/>
  <c r="M12" i="127"/>
  <c r="M18" i="127"/>
  <c r="BI26" i="169" l="1"/>
  <c r="BZ3" i="169"/>
  <c r="BV28" i="169"/>
  <c r="BW4" i="169" s="1"/>
  <c r="BW28" i="169" s="1"/>
  <c r="BX4" i="169" s="1"/>
  <c r="BX28" i="169" s="1"/>
  <c r="CA4" i="169" s="1"/>
  <c r="BY4" i="169"/>
  <c r="BY28" i="169" s="1"/>
  <c r="AD27" i="169"/>
  <c r="AD2" i="169"/>
  <c r="O22" i="143"/>
  <c r="O20" i="141"/>
  <c r="BZ27" i="169" l="1"/>
  <c r="BZ2" i="169"/>
  <c r="AD26" i="169"/>
  <c r="AF3" i="169"/>
  <c r="O42" i="34"/>
  <c r="AF27" i="169" l="1"/>
  <c r="AI3" i="169"/>
  <c r="AF2" i="169"/>
  <c r="BZ26" i="169"/>
  <c r="CB3" i="169"/>
  <c r="O8" i="23"/>
  <c r="AI27" i="169" l="1"/>
  <c r="AI26" i="169" s="1"/>
  <c r="AI2" i="169"/>
  <c r="CB2" i="169"/>
  <c r="CB27" i="169"/>
  <c r="CB26" i="169" s="1"/>
  <c r="AF26" i="169"/>
  <c r="AG3" i="169"/>
  <c r="O13" i="33"/>
  <c r="M27" i="7"/>
  <c r="N27" i="7"/>
  <c r="N22" i="7"/>
  <c r="M17" i="7"/>
  <c r="N17" i="7"/>
  <c r="N12" i="7"/>
  <c r="N10" i="7"/>
  <c r="AG27" i="169" l="1"/>
  <c r="AG2" i="169"/>
  <c r="AG26" i="169" l="1"/>
  <c r="AH3" i="169"/>
  <c r="N21" i="38"/>
  <c r="N20" i="38"/>
  <c r="N17" i="38"/>
  <c r="N14" i="38"/>
  <c r="N11" i="38"/>
  <c r="AH27" i="169" l="1"/>
  <c r="AH2" i="169"/>
  <c r="N21" i="34"/>
  <c r="N23" i="34" s="1"/>
  <c r="N14" i="34"/>
  <c r="N12" i="34"/>
  <c r="N16" i="143"/>
  <c r="N21" i="141"/>
  <c r="N20" i="141"/>
  <c r="N15" i="141"/>
  <c r="N12" i="141"/>
  <c r="L18" i="127"/>
  <c r="L12" i="127"/>
  <c r="AH26" i="169" l="1"/>
  <c r="AJ3" i="169"/>
  <c r="N42" i="34"/>
  <c r="N8" i="23"/>
  <c r="N13" i="33"/>
  <c r="M22" i="7"/>
  <c r="M10" i="7"/>
  <c r="M12" i="7" s="1"/>
  <c r="AJ27" i="169" l="1"/>
  <c r="AJ2" i="169"/>
  <c r="AM3" i="169"/>
  <c r="M21" i="38"/>
  <c r="M20" i="38"/>
  <c r="M17" i="38"/>
  <c r="M14" i="38"/>
  <c r="M11" i="38"/>
  <c r="L21" i="38"/>
  <c r="L20" i="38"/>
  <c r="L17" i="38"/>
  <c r="L14" i="38"/>
  <c r="L11" i="38"/>
  <c r="K21" i="38"/>
  <c r="K20" i="38"/>
  <c r="K17" i="38"/>
  <c r="K14" i="38"/>
  <c r="K11" i="38"/>
  <c r="J21" i="38"/>
  <c r="J20" i="38"/>
  <c r="J17" i="38"/>
  <c r="J14" i="38"/>
  <c r="J11" i="38"/>
  <c r="AM27" i="169" l="1"/>
  <c r="AM26" i="169" s="1"/>
  <c r="AM2" i="169"/>
  <c r="AJ26" i="169"/>
  <c r="AK3" i="169"/>
  <c r="AK27" i="169" l="1"/>
  <c r="AK2" i="169"/>
  <c r="P15" i="15"/>
  <c r="AL3" i="169" l="1"/>
  <c r="AK26" i="169"/>
  <c r="O11" i="15"/>
  <c r="P11" i="15"/>
  <c r="N11" i="15"/>
  <c r="AL27" i="169" l="1"/>
  <c r="AL2" i="169"/>
  <c r="M21" i="34"/>
  <c r="M23" i="34" s="1"/>
  <c r="M12" i="34"/>
  <c r="M14" i="34" s="1"/>
  <c r="M16" i="143"/>
  <c r="M13" i="143"/>
  <c r="M20" i="141"/>
  <c r="M15" i="141"/>
  <c r="M12" i="141"/>
  <c r="K18" i="127"/>
  <c r="AL26" i="169" l="1"/>
  <c r="AN3" i="169"/>
  <c r="K12" i="127"/>
  <c r="AN27" i="169" l="1"/>
  <c r="AN2" i="169"/>
  <c r="AQ3" i="169"/>
  <c r="M42" i="34"/>
  <c r="AQ27" i="169" l="1"/>
  <c r="AQ26" i="169" s="1"/>
  <c r="AQ2" i="169"/>
  <c r="AN26" i="169"/>
  <c r="AO3" i="169"/>
  <c r="L8" i="23"/>
  <c r="M8" i="23"/>
  <c r="AO27" i="169" l="1"/>
  <c r="AO2" i="169"/>
  <c r="M13" i="33"/>
  <c r="L27" i="7"/>
  <c r="L22" i="7"/>
  <c r="L17" i="7"/>
  <c r="L10" i="7"/>
  <c r="L12" i="7" s="1"/>
  <c r="AO26" i="169" l="1"/>
  <c r="AP3" i="169"/>
  <c r="L13" i="33"/>
  <c r="AP27" i="169" l="1"/>
  <c r="AP2" i="169"/>
  <c r="K27" i="7"/>
  <c r="H22" i="7"/>
  <c r="I22" i="7"/>
  <c r="J22" i="7"/>
  <c r="K22" i="7"/>
  <c r="K17" i="7"/>
  <c r="K10" i="7"/>
  <c r="K12" i="7" s="1"/>
  <c r="AP26" i="169" l="1"/>
  <c r="AS3" i="169"/>
  <c r="AS27" i="169" l="1"/>
  <c r="AS2" i="169"/>
  <c r="AV3" i="169"/>
  <c r="F16" i="143"/>
  <c r="G16" i="143"/>
  <c r="H16" i="143"/>
  <c r="I16" i="143"/>
  <c r="J16" i="143"/>
  <c r="K16" i="143"/>
  <c r="L16" i="143"/>
  <c r="AV27" i="169" l="1"/>
  <c r="AV26" i="169" s="1"/>
  <c r="AV2" i="169"/>
  <c r="AS26" i="169"/>
  <c r="AT3" i="169"/>
  <c r="I22" i="143"/>
  <c r="H22" i="143"/>
  <c r="L22" i="143"/>
  <c r="K22" i="143"/>
  <c r="G22" i="143"/>
  <c r="J22" i="143"/>
  <c r="F22" i="143"/>
  <c r="L23" i="34"/>
  <c r="F21" i="34"/>
  <c r="F23" i="34" s="1"/>
  <c r="G21" i="34"/>
  <c r="G23" i="34" s="1"/>
  <c r="H21" i="34"/>
  <c r="H23" i="34" s="1"/>
  <c r="I21" i="34"/>
  <c r="I23" i="34" s="1"/>
  <c r="J21" i="34"/>
  <c r="J23" i="34" s="1"/>
  <c r="K21" i="34"/>
  <c r="K23" i="34" s="1"/>
  <c r="L21" i="34"/>
  <c r="E21" i="34"/>
  <c r="F12" i="34"/>
  <c r="F14" i="34" s="1"/>
  <c r="G12" i="34"/>
  <c r="G14" i="34" s="1"/>
  <c r="H12" i="34"/>
  <c r="H14" i="34" s="1"/>
  <c r="I12" i="34"/>
  <c r="I14" i="34" s="1"/>
  <c r="J12" i="34"/>
  <c r="J14" i="34" s="1"/>
  <c r="K12" i="34"/>
  <c r="K14" i="34" s="1"/>
  <c r="L12" i="34"/>
  <c r="L14" i="34" s="1"/>
  <c r="F20" i="141"/>
  <c r="G20" i="141"/>
  <c r="H20" i="141"/>
  <c r="I20" i="141"/>
  <c r="J20" i="141"/>
  <c r="K20" i="141"/>
  <c r="L20" i="141"/>
  <c r="F15" i="141"/>
  <c r="G15" i="141"/>
  <c r="H15" i="141"/>
  <c r="I15" i="141"/>
  <c r="J15" i="141"/>
  <c r="K15" i="141"/>
  <c r="L15" i="141"/>
  <c r="L12" i="141"/>
  <c r="D18" i="127"/>
  <c r="E18" i="127"/>
  <c r="F18" i="127"/>
  <c r="G18" i="127"/>
  <c r="H18" i="127"/>
  <c r="I18" i="127"/>
  <c r="J18" i="127"/>
  <c r="D12" i="127"/>
  <c r="E12" i="127"/>
  <c r="F12" i="127"/>
  <c r="G12" i="127"/>
  <c r="H12" i="127"/>
  <c r="I12" i="127"/>
  <c r="J12" i="127"/>
  <c r="AT27" i="169" l="1"/>
  <c r="AT2" i="169"/>
  <c r="L42" i="34"/>
  <c r="AT26" i="169" l="1"/>
  <c r="AU3" i="169"/>
  <c r="H11" i="38"/>
  <c r="I11" i="38"/>
  <c r="H14" i="38"/>
  <c r="I14" i="38"/>
  <c r="H17" i="38"/>
  <c r="I17" i="38"/>
  <c r="H20" i="38"/>
  <c r="I20" i="38"/>
  <c r="H21" i="38"/>
  <c r="I21" i="38"/>
  <c r="AU27" i="169" l="1"/>
  <c r="AU2" i="169"/>
  <c r="AU26" i="169" l="1"/>
  <c r="AW3" i="169"/>
  <c r="K42" i="34"/>
  <c r="K8" i="23"/>
  <c r="K13" i="33"/>
  <c r="J27" i="7"/>
  <c r="I17" i="7"/>
  <c r="J17" i="7"/>
  <c r="J10" i="7"/>
  <c r="J12" i="7" s="1"/>
  <c r="AW27" i="169" l="1"/>
  <c r="AW2" i="169"/>
  <c r="AZ3" i="169"/>
  <c r="J13" i="33"/>
  <c r="G27" i="7"/>
  <c r="H27" i="7"/>
  <c r="I27" i="7"/>
  <c r="H17" i="7"/>
  <c r="I10" i="7"/>
  <c r="I12" i="7" s="1"/>
  <c r="AZ27" i="169" l="1"/>
  <c r="AZ26" i="169" s="1"/>
  <c r="AZ2" i="169"/>
  <c r="AW26" i="169"/>
  <c r="AX3" i="169"/>
  <c r="O15" i="15"/>
  <c r="AX27" i="169" l="1"/>
  <c r="AX2" i="169"/>
  <c r="AX26" i="169" l="1"/>
  <c r="AY3" i="169"/>
  <c r="I13" i="33"/>
  <c r="H10" i="7"/>
  <c r="H12" i="7" s="1"/>
  <c r="AY27" i="169" l="1"/>
  <c r="AY2" i="169"/>
  <c r="J42" i="34"/>
  <c r="J8" i="23"/>
  <c r="AY26" i="169" l="1"/>
  <c r="BA3" i="169"/>
  <c r="I42" i="34"/>
  <c r="BA27" i="169" l="1"/>
  <c r="BA2" i="169"/>
  <c r="BD3" i="169"/>
  <c r="H21" i="141"/>
  <c r="BD27" i="169" l="1"/>
  <c r="BD26" i="169" s="1"/>
  <c r="BD2" i="169"/>
  <c r="BB3" i="169"/>
  <c r="BA26" i="169"/>
  <c r="E27" i="7"/>
  <c r="F27" i="7"/>
  <c r="E22" i="7"/>
  <c r="F22" i="7"/>
  <c r="G22" i="7"/>
  <c r="E17" i="7"/>
  <c r="F17" i="7"/>
  <c r="G17" i="7"/>
  <c r="G12" i="7"/>
  <c r="G10" i="7"/>
  <c r="G13" i="33"/>
  <c r="H13" i="33"/>
  <c r="BB27" i="169" l="1"/>
  <c r="BB2" i="169"/>
  <c r="I8" i="23"/>
  <c r="BB26" i="169" l="1"/>
  <c r="BC3" i="169"/>
  <c r="G21" i="38"/>
  <c r="F21" i="38"/>
  <c r="E21" i="38"/>
  <c r="G20" i="38"/>
  <c r="F20" i="38"/>
  <c r="E20" i="38"/>
  <c r="G17" i="38"/>
  <c r="F17" i="38"/>
  <c r="E17" i="38"/>
  <c r="G14" i="38"/>
  <c r="F14" i="38"/>
  <c r="E14" i="38"/>
  <c r="G11" i="38"/>
  <c r="F11" i="38"/>
  <c r="E11" i="38"/>
  <c r="E10" i="7"/>
  <c r="E12" i="7" s="1"/>
  <c r="F10" i="7"/>
  <c r="F12" i="7" s="1"/>
  <c r="BC27" i="169" l="1"/>
  <c r="BC2" i="169"/>
  <c r="BC26" i="169" l="1"/>
  <c r="BE3" i="169"/>
  <c r="E20" i="141"/>
  <c r="E15" i="141"/>
  <c r="E17" i="141" s="1"/>
  <c r="E21" i="143"/>
  <c r="E16" i="143"/>
  <c r="E18" i="143" s="1"/>
  <c r="BE27" i="169" l="1"/>
  <c r="BE2" i="169"/>
  <c r="BH3" i="169"/>
  <c r="BH27" i="169" l="1"/>
  <c r="BH26" i="169" s="1"/>
  <c r="BH2" i="169"/>
  <c r="BE26" i="169"/>
  <c r="BF3" i="169"/>
  <c r="BF27" i="169" l="1"/>
  <c r="BF2" i="169"/>
  <c r="H8" i="23"/>
  <c r="BF26" i="169" l="1"/>
  <c r="BG3" i="169"/>
  <c r="H42" i="34"/>
  <c r="BG27" i="169" l="1"/>
  <c r="BG2" i="169"/>
  <c r="BG26" i="169" l="1"/>
  <c r="BJ3" i="169"/>
  <c r="F8" i="23"/>
  <c r="G8" i="23"/>
  <c r="E22" i="143"/>
  <c r="BJ27" i="169" l="1"/>
  <c r="BJ2" i="169"/>
  <c r="BM3" i="169"/>
  <c r="F13" i="33"/>
  <c r="BM27" i="169" l="1"/>
  <c r="BM26" i="169" s="1"/>
  <c r="BM2" i="169"/>
  <c r="BJ26" i="169"/>
  <c r="BK3" i="169"/>
  <c r="BK2" i="169" l="1"/>
  <c r="BK27" i="169"/>
  <c r="G21" i="141"/>
  <c r="F21" i="141"/>
  <c r="E21" i="141"/>
  <c r="BK26" i="169" l="1"/>
  <c r="BL3" i="169"/>
  <c r="G42" i="34"/>
  <c r="BL27" i="169" l="1"/>
  <c r="BL2" i="169"/>
  <c r="C30" i="34"/>
  <c r="C32" i="34" s="1"/>
  <c r="O38" i="147"/>
  <c r="O37" i="147"/>
  <c r="O35" i="147"/>
  <c r="O34" i="147"/>
  <c r="O31" i="147"/>
  <c r="O30" i="147"/>
  <c r="O29" i="147"/>
  <c r="O28" i="147"/>
  <c r="D26" i="147"/>
  <c r="C26" i="147"/>
  <c r="O26" i="147" s="1"/>
  <c r="O25" i="147"/>
  <c r="D24" i="147"/>
  <c r="C24" i="147"/>
  <c r="O23" i="147"/>
  <c r="O22" i="147"/>
  <c r="D21" i="147"/>
  <c r="C21" i="147"/>
  <c r="O20" i="147"/>
  <c r="O19" i="147"/>
  <c r="O16" i="147"/>
  <c r="O15" i="147"/>
  <c r="D14" i="147"/>
  <c r="C14" i="147"/>
  <c r="O13" i="147"/>
  <c r="O12" i="147"/>
  <c r="BL26" i="169" l="1"/>
  <c r="BN3" i="169"/>
  <c r="O24" i="147"/>
  <c r="BN27" i="169" l="1"/>
  <c r="BQ3" i="169"/>
  <c r="BN2" i="169"/>
  <c r="F42" i="34"/>
  <c r="BQ27" i="169" l="1"/>
  <c r="BQ26" i="169" s="1"/>
  <c r="BQ2" i="169"/>
  <c r="BN26" i="169"/>
  <c r="BO3" i="169"/>
  <c r="E12" i="34"/>
  <c r="E14" i="34" s="1"/>
  <c r="C18" i="127"/>
  <c r="C12" i="127"/>
  <c r="O12" i="127" s="1"/>
  <c r="BO27" i="169" l="1"/>
  <c r="BO2" i="169"/>
  <c r="C19" i="127"/>
  <c r="E23" i="34"/>
  <c r="Q28" i="141"/>
  <c r="Q29" i="141"/>
  <c r="Q31" i="141"/>
  <c r="Q32" i="141"/>
  <c r="BO26" i="169" l="1"/>
  <c r="BP3" i="169"/>
  <c r="K21" i="141"/>
  <c r="L21" i="141"/>
  <c r="M21" i="141"/>
  <c r="O21" i="141"/>
  <c r="P21" i="141"/>
  <c r="M22" i="143"/>
  <c r="N22" i="143"/>
  <c r="P22" i="143"/>
  <c r="BP27" i="169" l="1"/>
  <c r="BP2" i="169"/>
  <c r="BP26" i="169" l="1"/>
  <c r="BR3" i="169"/>
  <c r="D27" i="7"/>
  <c r="D22" i="7"/>
  <c r="D17" i="7"/>
  <c r="D10" i="7"/>
  <c r="D12" i="7" s="1"/>
  <c r="C27" i="7"/>
  <c r="C22" i="7"/>
  <c r="C14" i="7"/>
  <c r="C17" i="7" s="1"/>
  <c r="B14" i="7"/>
  <c r="B17" i="7" s="1"/>
  <c r="C12" i="7"/>
  <c r="B12" i="7"/>
  <c r="BR27" i="169" l="1"/>
  <c r="BR2" i="169"/>
  <c r="D42" i="34"/>
  <c r="D37" i="34"/>
  <c r="D21" i="34"/>
  <c r="D12" i="34"/>
  <c r="D13" i="33"/>
  <c r="C13" i="33"/>
  <c r="B13" i="33"/>
  <c r="BR26" i="169" l="1"/>
  <c r="BS3" i="169"/>
  <c r="BU3" i="169"/>
  <c r="D14" i="34"/>
  <c r="D23" i="34"/>
  <c r="BU27" i="169" l="1"/>
  <c r="BU26" i="169" s="1"/>
  <c r="BU2" i="169"/>
  <c r="BS27" i="169"/>
  <c r="BS2" i="169"/>
  <c r="D21" i="38"/>
  <c r="D20" i="38"/>
  <c r="D17" i="38"/>
  <c r="D14" i="38"/>
  <c r="D11" i="38"/>
  <c r="N15" i="15"/>
  <c r="K11" i="15"/>
  <c r="L11" i="15"/>
  <c r="M11" i="15"/>
  <c r="BS26" i="169" l="1"/>
  <c r="BT3" i="169"/>
  <c r="B27" i="7"/>
  <c r="B22" i="7"/>
  <c r="BT27" i="169" l="1"/>
  <c r="BT2" i="169"/>
  <c r="Q35" i="143"/>
  <c r="Q34" i="143"/>
  <c r="Q32" i="143"/>
  <c r="Q31" i="143"/>
  <c r="Q27" i="143"/>
  <c r="Q21" i="143"/>
  <c r="Q20" i="143"/>
  <c r="Q19" i="143"/>
  <c r="Q17" i="143"/>
  <c r="Q15" i="143"/>
  <c r="Q14" i="143"/>
  <c r="Q12" i="143"/>
  <c r="Q11" i="143"/>
  <c r="Q10" i="143"/>
  <c r="Q24" i="141"/>
  <c r="Q19" i="141"/>
  <c r="Q18" i="141"/>
  <c r="Q16" i="141"/>
  <c r="Q14" i="141"/>
  <c r="Q13" i="141"/>
  <c r="Q11" i="141"/>
  <c r="Q10" i="141"/>
  <c r="Q9" i="141"/>
  <c r="BT26" i="169" l="1"/>
  <c r="BV3" i="169"/>
  <c r="Q16" i="143"/>
  <c r="Q15" i="141"/>
  <c r="Q20" i="141"/>
  <c r="BV27" i="169" l="1"/>
  <c r="BV2" i="169"/>
  <c r="BY3" i="169"/>
  <c r="Q18" i="143"/>
  <c r="Q22" i="143" s="1"/>
  <c r="Q17" i="141"/>
  <c r="J21" i="141"/>
  <c r="BY27" i="169" l="1"/>
  <c r="BY26" i="169" s="1"/>
  <c r="BY2" i="169"/>
  <c r="BV26" i="169"/>
  <c r="BW3" i="169"/>
  <c r="Q21" i="141"/>
  <c r="BW27" i="169" l="1"/>
  <c r="BW2" i="169"/>
  <c r="BW26" i="169" l="1"/>
  <c r="BX3" i="169"/>
  <c r="Q19" i="38"/>
  <c r="BX27" i="169" l="1"/>
  <c r="BX2" i="169"/>
  <c r="Q15" i="38"/>
  <c r="BX26" i="169" l="1"/>
  <c r="CA3" i="169"/>
  <c r="CA2" i="169" s="1"/>
  <c r="J11" i="15"/>
  <c r="O17" i="127" l="1"/>
  <c r="O16" i="127"/>
  <c r="O15" i="127"/>
  <c r="O14" i="127"/>
  <c r="O11" i="127"/>
  <c r="O10" i="127"/>
  <c r="O9" i="127"/>
  <c r="O8" i="127"/>
  <c r="O18" i="127" l="1"/>
  <c r="O19" i="127" s="1"/>
  <c r="E13" i="33" l="1"/>
  <c r="E8" i="23" l="1"/>
  <c r="C21" i="38" l="1"/>
  <c r="C20" i="38"/>
  <c r="C17" i="38"/>
  <c r="C14" i="38"/>
  <c r="C11" i="38"/>
  <c r="C37" i="34"/>
  <c r="C21" i="34"/>
  <c r="C12" i="34"/>
  <c r="C23" i="34" l="1"/>
  <c r="C14" i="34"/>
  <c r="I15" i="15" l="1"/>
  <c r="I11" i="15" l="1"/>
  <c r="H15" i="15" l="1"/>
  <c r="H11" i="15" l="1"/>
  <c r="G15" i="15" l="1"/>
  <c r="G11" i="15" l="1"/>
  <c r="F15" i="15" l="1"/>
  <c r="F11" i="15" l="1"/>
  <c r="E15" i="15" l="1"/>
  <c r="E11" i="15" l="1"/>
  <c r="D15" i="15" l="1"/>
  <c r="D11" i="15" l="1"/>
  <c r="C11" i="15" l="1"/>
  <c r="C15" i="15" l="1"/>
  <c r="B15" i="15" l="1"/>
  <c r="B11" i="15" l="1"/>
  <c r="Q40" i="34" l="1"/>
  <c r="Q41" i="34"/>
  <c r="Q13" i="38" l="1"/>
  <c r="Q20" i="38" l="1"/>
  <c r="Q17" i="38"/>
  <c r="Q14" i="38"/>
  <c r="E42" i="34" l="1"/>
  <c r="Q42" i="34" l="1"/>
  <c r="Q10" i="5" l="1"/>
  <c r="Q11" i="5"/>
  <c r="Q12" i="5"/>
  <c r="Q13" i="5"/>
  <c r="Q9" i="5"/>
</calcChain>
</file>

<file path=xl/sharedStrings.xml><?xml version="1.0" encoding="utf-8"?>
<sst xmlns="http://schemas.openxmlformats.org/spreadsheetml/2006/main" count="771" uniqueCount="456">
  <si>
    <t>√</t>
  </si>
  <si>
    <t>Q1</t>
  </si>
  <si>
    <t>Q2</t>
  </si>
  <si>
    <t>Q3</t>
  </si>
  <si>
    <t>Q4</t>
  </si>
  <si>
    <t>KPI 1</t>
  </si>
  <si>
    <t>KPI 2</t>
  </si>
  <si>
    <t>KPI 3</t>
  </si>
  <si>
    <t>KPI 4</t>
  </si>
  <si>
    <t>KPI 5</t>
  </si>
  <si>
    <t>KPI 6</t>
  </si>
  <si>
    <t>KPI 7</t>
  </si>
  <si>
    <t>KPI 8</t>
  </si>
  <si>
    <t>KPI 9</t>
  </si>
  <si>
    <t>KPI 10</t>
  </si>
  <si>
    <t>Û</t>
  </si>
  <si>
    <t>Πλήθος νέων εντολών ελέγχου (2)</t>
  </si>
  <si>
    <t>Πλήθος υποθέσεων (έλεγχος ανά φορολογούμενο)</t>
  </si>
  <si>
    <t>ΙΑΝ</t>
  </si>
  <si>
    <t>ΦΕΒ</t>
  </si>
  <si>
    <t>ΜΑΡ</t>
  </si>
  <si>
    <t>ΑΠΡ</t>
  </si>
  <si>
    <t>ΜΑΪ</t>
  </si>
  <si>
    <t>ΙΟΥΝ</t>
  </si>
  <si>
    <t>ΙΟΥΛ</t>
  </si>
  <si>
    <t>ΑΥΓ</t>
  </si>
  <si>
    <t>ΣΕΠ</t>
  </si>
  <si>
    <t>ΟΚΤ</t>
  </si>
  <si>
    <t>ΝΟΕ</t>
  </si>
  <si>
    <t>ΔΕΚ</t>
  </si>
  <si>
    <t>ΣΥΝΟΛΟ</t>
  </si>
  <si>
    <t>Δ.Ο.Υ.</t>
  </si>
  <si>
    <t>Φ.Α.Ε.</t>
  </si>
  <si>
    <t>Πλήθος ερευνών για απάτη Φ.Π.Α. σε εξέλιξη στην αρχή του μήνα αναφοράς (1)</t>
  </si>
  <si>
    <t>Πλήθος νέων ερευνών για απάτη Φ.Π.Α. που ξεκίνησαν τον μήνα αναφοράς (2)</t>
  </si>
  <si>
    <t>Πλήθος ολοκληρωμένων ερευνών για απάτη στο Φ.Π.Α. (3)</t>
  </si>
  <si>
    <t>Πλήθος ερευνών για απάτη Φ.Π.Α. σε εξέλιξη στο τέλος του μήνα αναφοράς (4)=(1)+(2)-(3)</t>
  </si>
  <si>
    <t>Διαφυγόντα έσοδα που εντοπίστηκαν από έρευνες για απάτη στο Φ.Π.Α. (€ εκ.) (5)</t>
  </si>
  <si>
    <t>Επιστροφές Φ.Π.Α.</t>
  </si>
  <si>
    <t>Πλήθος εκκρεμών αιτημάτων άνω των 90 ημερών στο τέλος του τριμήνου αναφοράς</t>
  </si>
  <si>
    <t>ΣΗΜΕΙΩΣΕΙΣ</t>
  </si>
  <si>
    <t xml:space="preserve">Επισκόπηση των Κρίσιμων Δεικτών Παρακολούθησης της Απόδοσης της Φορολογικής Διοίκησης (ΚPIs) </t>
  </si>
  <si>
    <r>
      <t xml:space="preserve">Εισπράξεις έναντι ληξιπρόθεσμου χρέους από την Επιχειρησιακή Μονάδα Είσπραξης (ΕΜΕΙΣ) (σε εκ. </t>
    </r>
    <r>
      <rPr>
        <sz val="9"/>
        <rFont val="Calibri"/>
        <family val="2"/>
        <charset val="161"/>
      </rPr>
      <t>€</t>
    </r>
    <r>
      <rPr>
        <sz val="9"/>
        <rFont val="Arial"/>
        <family val="2"/>
        <charset val="161"/>
      </rPr>
      <t>)</t>
    </r>
  </si>
  <si>
    <t>Είσπραξη οφειλών</t>
  </si>
  <si>
    <t>Έλεγχοι και εισπράξεις Κ.Ε.ΜΕ.ΕΠ.</t>
  </si>
  <si>
    <t xml:space="preserve">Εισπραξιμότητα ελέγχων Κ.Ε.ΜΕ.ΕΠ.  </t>
  </si>
  <si>
    <t>Έλεγχοι και εισπράξεις Κ.Ε.ΦΟ.ΜΕ.Π.</t>
  </si>
  <si>
    <t>Επιστροφές φόρων</t>
  </si>
  <si>
    <t>Συμμόρφωση και αναγκαστικά μέτρα</t>
  </si>
  <si>
    <t>Ποσοστό εμπρόθεσμων πληρωμών  για  Φ.Π.Α., Φ.Ε.Φ.Π., Φ.Ε.Ν.Π  και  Φόρου Ιδιοκτησίας</t>
  </si>
  <si>
    <t>Ποσοστό οφειλετών υπό αναγκαστικά μέτρα είσπραξης</t>
  </si>
  <si>
    <t>Επίλυση φορολογικών διαφορών</t>
  </si>
  <si>
    <t xml:space="preserve"> Ποσοστό των υποθέσεων που εξετάζονται πριν από την κατά νόμο προβλεπόμενη καταληκτική ημερομηνία.</t>
  </si>
  <si>
    <t>ΠΑΡΑΤΗΡΗΣΗ:</t>
  </si>
  <si>
    <t>Σύνολο</t>
  </si>
  <si>
    <t xml:space="preserve">Ι. Ως "Παλαιό Ληξιπρόθεσμο Χρέος" ορίζεται το ληξιπρόθεσμο υπόλοιπο την 30/11 του προηγούμενου έτους από το έτος αναφοράς.   </t>
  </si>
  <si>
    <t>ΠΑΡΑΤΗΡΗΣΕΙΣ:</t>
  </si>
  <si>
    <t>Ε.Μ.ΕΙΣ. - Είσπραξη ληξιπρόθεσμων οφειλών (Σωρευτικά ποσά σε δις ευρώ)</t>
  </si>
  <si>
    <t xml:space="preserve"> "Παλιό" ληξιπρόθεσμο κεφάλαιο Φυσικών Προσώπων (€ δις) (2) </t>
  </si>
  <si>
    <t xml:space="preserve"> "Παλιό" ληξιπρόθεσμο κεφάλαιο Νομικών Προσώπων (€ δις) (3)</t>
  </si>
  <si>
    <t xml:space="preserve">Παλιό ληξιπρόθεσμο κεφάλαιο Δημόσιων Επιχειρήσεων Κοινής Ωφελείας, Δημοτικών επιχειρήσεων κ.α (€ δις) (4) </t>
  </si>
  <si>
    <t xml:space="preserve">"Παλιό" ληξιπρόθεσμο κεφάλαιο πτωχευμένων (€ δις)  (5) </t>
  </si>
  <si>
    <t>"Παλιό" ληξιπρόθεσμο κεφάλαιο Ειδικής Εκκαθάρισης (€ δις) (6)</t>
  </si>
  <si>
    <t>Εισπράξεις έναντι "παλαιού" ληξιπρόθεσμου χρέους (€ δις) (9)</t>
  </si>
  <si>
    <t>Εισπράξεις έναντι "νέου" ληξιπρόθεσμου χρέους (€ δις)  (12)</t>
  </si>
  <si>
    <t>Διαγραφές έναντι "νέου" ληξιπρόθεσμου χρέους (€ δις) (13)</t>
  </si>
  <si>
    <t>Ολοκληρωμένοι έλεγχοι</t>
  </si>
  <si>
    <t>Κ.Ε.ΜΕ.ΕΠ.</t>
  </si>
  <si>
    <t>Κ.Ε.ΦΟ.ΜΕ.Π.</t>
  </si>
  <si>
    <t>Ολοκληρωμένοι έλεγχοι φρέσκων υποθέσεων</t>
  </si>
  <si>
    <t>Πλήθος ολοκληρωμένων ελέγχων (3)</t>
  </si>
  <si>
    <t xml:space="preserve">Πλήθος ολοκληρωμένων ελέγχων (φρέσκες υποθέσεις) </t>
  </si>
  <si>
    <t>Βεβαιωθέντες φόροι από ελέγχους στο μήνα αναφοράς (€ εκ.) (5)</t>
  </si>
  <si>
    <t>Πλήθος υποθέσεων του ΚΕΜΕΕΠ για τις οποίες γίνεται μηνυτήρια αναφορά για φοροδιαφυγή, Μηνιαία νούμερα.</t>
  </si>
  <si>
    <t>• Τα ανωτέρω δεδομένα είναι μηνιαία, εκτός του πλήθους ελέγχων σε εξέλιξη.</t>
  </si>
  <si>
    <t>*Το πλήθος των ελέγχων αφορά το συνολικό αριθμό των εντολών ελέγχου (έλεγχος ανά φορολογούμενο) που εκδόθηκαν κατόπιν εισαγγελικής παραγγελίας, καθώς μία εισαγγελική παραγγελία μπορεί να σχετίζεται με περισσότερες της μίας εντολές ελέγχου.</t>
  </si>
  <si>
    <t>ΚΕΝΤΡΟ ΕΛΕΓΧΟΥ ΦΟΡΟΛΟΓΟΥΜΕΝΩΝ ΜΕΓΑΛΟΥ ΠΛΟΥΤΟΥ (ΚΕ.ΦΟ.ΜΕ.Π.)</t>
  </si>
  <si>
    <t>Γενικό Σύνολο Ελέγχων αυτοαπασχολούμενων και ατόμων μεγάλου πλούτου ,Offshore εταιρειών και Εμβασμάτων. Mηνιαία νούμερα εκτός από το πλήθος ελέγχων σε εξέλιξη</t>
  </si>
  <si>
    <t>ΚΕΝΤΡΟ ΕΛΕΓΧΟΥ ΜΕΓΑΛΩΝ ΕΠΙΧΕΙΡΗΣΕΩΝ (Κ.Ε.ΜΕ.ΕΠ.)</t>
  </si>
  <si>
    <t>Σύνολο ολοκληρωμένων ελέγχων (3)</t>
  </si>
  <si>
    <t>Πλήθος ελέγχων σε εξέλιξη στην αρχή του μήνα αναφοράς (σωρευτικά στοιχεία) (1)</t>
  </si>
  <si>
    <t>Πλήθος ελέγχων σε εξέλιξη στο τέλος του μήνα αναφοράς (σωρευτικά στοιχεία) (4)=(1)+(2)-(3)</t>
  </si>
  <si>
    <t>Πλήθος ελέγχων σε εξέλιξη (Σωρευτικά Στοιχεία) στην αρχή του μήνα αναφοράς (1)</t>
  </si>
  <si>
    <t>Βεβαιωθέντες φόροι (από ελέγχους) στο μήνα αναφοράς (€ εκ.) (5)</t>
  </si>
  <si>
    <t>Βεβαιωθέντα πρόστιμα (από ελέγχους) στο μήνα αναφοράς (€ εκ.)  (6)</t>
  </si>
  <si>
    <t>Πλήθος υποθέσεων (έλεγχοι ανά φορολογούμενο)</t>
  </si>
  <si>
    <t>Πλήθος ελέγχων* που προέκυψαν στο ΚΕ.ΦΟ.ΜΕ.Π. κατόπιν εισαγγελικής παραγγελίας</t>
  </si>
  <si>
    <t>ΠΑΡΑΤΗΡΗΣΕΙΣ</t>
  </si>
  <si>
    <t>ΕΤΟΣ 2013</t>
  </si>
  <si>
    <t>ΕΤΟΣ 2014</t>
  </si>
  <si>
    <t>ΕΤΟΣ 2015</t>
  </si>
  <si>
    <t>IAN</t>
  </si>
  <si>
    <t>1ο Τρίμηνο 2016</t>
  </si>
  <si>
    <t>2ο Τρίμηνο 2016</t>
  </si>
  <si>
    <t>ΕΤΟΣ 2016</t>
  </si>
  <si>
    <t>συνολικά</t>
  </si>
  <si>
    <t>ΕΚΚΡΕΜΕΙΣ ΥΠΟΘΕΣΕΙΣ (στην αρχή της περιόδου)</t>
  </si>
  <si>
    <t xml:space="preserve">Αριθ. Ενδικοφανών Προσφυγών </t>
  </si>
  <si>
    <t xml:space="preserve">Αριθ. Αιτήσεων Αναστολής καταβολής πληρωμής 50% </t>
  </si>
  <si>
    <t>ΥΠΟΘΕΣΕΙΣ ΠΟΥ ΠΑΡΑΠΕΜΠΟΝΤΑΙ ΣΤΗ Δ.Ε.Δ. (στην περίοδο)</t>
  </si>
  <si>
    <t xml:space="preserve">Αριθμός Αιτήσεων Αναστολής καταβολής πληρωμής 50% </t>
  </si>
  <si>
    <t>ΕΝΔΙΚΟΦΑΝΕΙΣ ΠΡΟΣΦΥΓΕΣ ΠΟΥ ΕΚΛΕΙΣΑΝ (στην περίοδο)</t>
  </si>
  <si>
    <t>Αριθ. Αποφάσεων που κάνουν δεκτή την προσφυγή (εν μέρει ή εν όλω)</t>
  </si>
  <si>
    <t>Αριθ. Αποφάσεων που απορρίπτουν την προσφυγή</t>
  </si>
  <si>
    <t>Αριθ. Υποθέσεων για τις οποίες δηλώθηκε παραίτηση (και μπήκαν αρχείο)</t>
  </si>
  <si>
    <t>Αριθμός Προσφυγών για τις οποίες εξέπνευσε η προβλεπόμενη από το νόμο προθεσμία εξέτασης και σιωπηρώς απορρίφθηκαν</t>
  </si>
  <si>
    <t xml:space="preserve">Ενδικ.προσφυγές ΕΠΙΔΟΜΑΤΩΝ που έκλεισαν με ρητή απόφαση (*) </t>
  </si>
  <si>
    <t xml:space="preserve">έγινε δεκτή η προσφυγή </t>
  </si>
  <si>
    <t>απορρίφθηκε η προσφυγή</t>
  </si>
  <si>
    <t>ΑΙΤΗΜΑΤΑ ΑΝΑΣΤΟΛΗΣ ΚΑΤΑΒΟΛΗΣ 50% ΠΟΥ ΕΚΛΕΙΣΑΝ  (στην περίοδο)</t>
  </si>
  <si>
    <t>Αριθ. Αιτημάτων που έγιναν δεκτά</t>
  </si>
  <si>
    <t>Αριθ. Αιτημάτων που απορρίφθηκαν</t>
  </si>
  <si>
    <t>Αριθ. Αιτημάτων που έληξαν</t>
  </si>
  <si>
    <t>ΕΚΚΡΕΜΕΙΣ ΥΠΟΘΕΣΕΙΣ (στο τέλος της περιόδου)</t>
  </si>
  <si>
    <t xml:space="preserve">% Προσφυγές που εξετάστηκαν πριν από την προβλεπόμενη από το νόμο καταληκτική ημερομηνία (Βασικός Δείκτης - KPI) </t>
  </si>
  <si>
    <t xml:space="preserve">% Αποφάσεις που κάνουν δεκτή την προσφυγή (εν μέρει ή εν όλω) επί του συνόλου των ρητών αποφάσεων </t>
  </si>
  <si>
    <t>% Αποφάσεις που κάνουν δεκτή την προσφυγή (εν μέρει ή εν όλω) επί του συνόλου των κλεισμένων υποθέσεων (ρητές αποφάσεις + σιωπηρές απορρίψεις)</t>
  </si>
  <si>
    <t xml:space="preserve">ΠΡΟΣΦΥΓΕΣ ΠΟΥ ΥΠΟΒΛΗΘΗΚΑΝ ΣΤΑ ΔΙΚΑΣΤΗΡΙΑ ΚΑΤΟΠΙΝ ΡΗΤΗΣ ΑΠΟΦΑΣΗΣ ή ΣΙΩΠΗΡΗΣ ΑΠΟΡΡΙΨΗΣ ΤΗΣ Δ.Ε.Δ. ΑΘΗΝΑΣ </t>
  </si>
  <si>
    <t>Αριθ. Αποφάσεων Δ.Ε.Δ. (ρητών ή σιωπηρών) που προσβάλλονται στα Διοικητικά Δικαστήρια (**)</t>
  </si>
  <si>
    <t>Αριθ. Δικαστικών Προσφυγών (δικόγραφα)</t>
  </si>
  <si>
    <t>% Αποφάσεις Δ.Ε.Δ. που προσβλήθηκαν με δικαστική προσφυγή προς το σύνολο των ενδικοφανών προσφυγών που ολοκληρώθηκαν (ρητές αποφάσεις + σιωπηρές απορρίψεις) (***)</t>
  </si>
  <si>
    <r>
      <t xml:space="preserve">(**) Με βάση τις σχετικές επιδόσεις των φορολογουμένων </t>
    </r>
    <r>
      <rPr>
        <i/>
        <sz val="9"/>
        <color indexed="60"/>
        <rFont val="Franklin Gothic Book"/>
        <family val="2"/>
        <charset val="161"/>
      </rPr>
      <t/>
    </r>
  </si>
  <si>
    <t>(***) Υπολογίζεται πάντα σωρρευτικά, από την έναρξη λειτουργίας της Δ.Ε.Δ. έως το τέλος της περιόδου που αναφέρεται στη στήλη</t>
  </si>
  <si>
    <t>Πλήθος μηνυτήριων αναφορών από Δ.Ο.Υ, Ελεγκτικά Κέντρα (Κ.Ε.ΜΕ.ΕΠ, ΚΕ.ΦΟ.ΜΕ.Π) και Υ.Ε.Δ.Δ.Ε*.</t>
  </si>
  <si>
    <t>Συμμόρφωση</t>
  </si>
  <si>
    <t xml:space="preserve">Ποσοστό εμπρόθεσμων πληρωμών Φ.Π.Α. </t>
  </si>
  <si>
    <t xml:space="preserve">Ποσοστό εμπρόθεσμων πληρωμών Φ.Ε.Φ.Π. </t>
  </si>
  <si>
    <t>Ποσοστό εμπρόθεσμων πληρωμών Φ.Ε.Ν.Π.</t>
  </si>
  <si>
    <t>Αναγκαστικά μέτρα είσπραξης</t>
  </si>
  <si>
    <t>Συνολικός αριθμός οφειλετών</t>
  </si>
  <si>
    <t>Οφειλέτες στους οποίους δύναται να ληφθούν αναγκαστικά μέτρα είσπραξης</t>
  </si>
  <si>
    <t xml:space="preserve">Οφειλέτες υπό αναγκαστικά μέτρα είσπραξης </t>
  </si>
  <si>
    <t>Ποσοστό οφειλετών υπό αναγκαστικά μέτρα είσπραξης (KPI 9)</t>
  </si>
  <si>
    <t>Αναστολή λειτουργίας Δ.Ο.Υ.</t>
  </si>
  <si>
    <t>Κ.Ε.ΜΕ.ΕΠ (Σωρευτικά νούμερα)</t>
  </si>
  <si>
    <t>Πλήθος Υποδιευθυντών (1)</t>
  </si>
  <si>
    <t>Πλήθος Εποπτών (2)</t>
  </si>
  <si>
    <t>Πλήθος Ελεγκτών (3)</t>
  </si>
  <si>
    <t>Σύνολο Ελεγκτικού Δυναμικού (1)+(2)+(3)</t>
  </si>
  <si>
    <t>Πλήθος Διοικητικού Προσωπικού</t>
  </si>
  <si>
    <t>ELENXIS σε λειτουργία*</t>
  </si>
  <si>
    <t>ΚΕ.ΦΟ.ΜΕΠ -Έλεγχοι Φορολογούμενων Μεγάλου Πλούτου
(Σωρευτικά στοιχεία)</t>
  </si>
  <si>
    <t>Υ.Ε.Δ.Δ.Ε. (Σωρευτικά στοιχεία)</t>
  </si>
  <si>
    <t>Επιχειρησιακή Μονάδα Είσπραξης Μηνιαία Νούμερα</t>
  </si>
  <si>
    <t>Διευθυντής - Τμηματάρχες (1)</t>
  </si>
  <si>
    <t>Πλήθος Ελεγκτών (2)</t>
  </si>
  <si>
    <t>Σύνολο (1)+(2)</t>
  </si>
  <si>
    <t>Εσωτερικοί έλεγχοι Περιουσιακής Κατάστασης Μηνιαία Νούμερα</t>
  </si>
  <si>
    <t xml:space="preserve">Εισπραξιμότητα έναντι νέου ληξιπρόθεσμου χρέους </t>
  </si>
  <si>
    <t xml:space="preserve">Ποσοστό ελέγχων φρέσκων υποθέσεων στο σύνολο των ολοκληρωμένων ελέγχων </t>
  </si>
  <si>
    <t xml:space="preserve">Εισπραξιμότητα ελέγχων Κ.Ε.ΦΟ.ΜΕ.Π. </t>
  </si>
  <si>
    <t xml:space="preserve">Σύνολο </t>
  </si>
  <si>
    <t xml:space="preserve">Πλήθος υποθέσεων του ΚΕ.ΦΟ.ΜΕΠ για τις οποίες γίνεται μηνυτήρια αναφορά για φοροδιαφυγή, Μηνιαία Νούμερα.     </t>
  </si>
  <si>
    <t>Υ.Ε.Δ.Δ.Ε.</t>
  </si>
  <si>
    <t>Παρακολούθηση Φορολογικής Διοίκησης: Έλεγχοι "Φρέσκων" υποθέσεων</t>
  </si>
  <si>
    <t>Παρακολούθηση Φορολογικής Διοίκησης: Κ.Ε.ΜΕ.ΕΠ.</t>
  </si>
  <si>
    <t>Παρακολούθηση Φορολογικής Διοίκησης: Κ.Ε.ΦΟ.ΜΕ.Π.</t>
  </si>
  <si>
    <t>Παρακολούθηση Φορολογικής Διοίκησης: Υ.Ε.Δ.Δ.Ε.</t>
  </si>
  <si>
    <t>Παρακολούθηση Φορολογικής Διοίκησης: Επιστροφές φόρων</t>
  </si>
  <si>
    <t xml:space="preserve">Παρακολούθηση Φορολογικής Διοίκησης: Συμμόρφωση </t>
  </si>
  <si>
    <t>Παρακολούθηση Φορολογικής Διοίκησης: Αναγκαστικά Μέτρα Είσπραξης</t>
  </si>
  <si>
    <t>I. Τα δεδομένα για το KPI 9 είναι σωρευτικά.</t>
  </si>
  <si>
    <t>ΑΠΟΤΕΛΕΣΜΑ</t>
  </si>
  <si>
    <r>
      <t xml:space="preserve">Εισπράξεις έναντι παλαιού ληξιπρόθεσμου χρέους (σε εκ. </t>
    </r>
    <r>
      <rPr>
        <sz val="9"/>
        <rFont val="Calibri"/>
        <family val="2"/>
        <charset val="161"/>
      </rPr>
      <t>€</t>
    </r>
    <r>
      <rPr>
        <sz val="9"/>
        <rFont val="Arial"/>
        <family val="2"/>
        <charset val="161"/>
      </rPr>
      <t>)</t>
    </r>
  </si>
  <si>
    <t>"Παλιό" ληξιπρόθεσμο κεφάλαιο (€ δις) (1)=(2)+(3)+(4)+(5)+(6)+(7)+(8) [I]</t>
  </si>
  <si>
    <t xml:space="preserve">IΙΙ. Ως "Νέο Ληξιπρόθεσμο Χρέος" ορίζεται το ληξιπρόθεσμο υπολοιπο που διαμορφώνεται κατά το τρέχον έτος.                                      </t>
  </si>
  <si>
    <t>Πλήθος εντολών ελέγχου** που εκδόθηκαν από το Κ.Ε.ΜΕ.ΕΠ., κατόπιν εισαγγελικής παραγγελίας</t>
  </si>
  <si>
    <t>Ποσοστό (%) είσπραξης προς συνολική βεβαίωση  (KPI 6)**</t>
  </si>
  <si>
    <t>3o Τρίμηνο 2016</t>
  </si>
  <si>
    <t xml:space="preserve">Δείκτες απόδοσης </t>
  </si>
  <si>
    <t>III. Τα στοιχεία του "Νέου Ληξιπροθέσμου Χρέους" υπολογίζονται με χρονική υστέρηση ενός μήνα, σε σχέση με την περίοδο είσπραξης και διαγραφής έναντι αυτού. Σημειώνεται ότι το "Νέο Ληξιπρόθεσμο Χρέος" αφορά το</t>
  </si>
  <si>
    <t xml:space="preserve"> ληξιπρόθεσμο υπόλοιπο έως τον προηγούμενο μήνα από το μήνα αναφοράς ενώ τα στοιχεία του "Παλαιού Ληξιπρόθεσμου Χρέους" αφορούν το "Παλαιό Ληξιπρόθεσμο Κεφάλαιο" όπως διαμορφώνεται το μήνα αναφοράς. </t>
  </si>
  <si>
    <t>Δείκτες απόδοσης</t>
  </si>
  <si>
    <t>II. Tο "Παλιό Ληξιπρόθεσμο Κεφάλαιο Λοιπών Οφειλετών" αφορά στο "παλιό" ληξιπρόθεσμο κεφάλαιο ανενεργών με διακοπή &amp; παύση εργασιών φορολογουμένων.</t>
  </si>
  <si>
    <t>"Παλιό" ληξιπρόθεσμο κεφάλαιο Οριστικά Ανεπίδεκτων Οφειλών (€ δις) (8)</t>
  </si>
  <si>
    <t>Διαγραφές έναντι "παλιού" ληξιπρόθεσμου χρέους (€ δις) (10)</t>
  </si>
  <si>
    <t>"Νέο" ληξιπρόθεσμο χρέος που προστέθηκε στα βιβλία έως τον προηγούμενο μήνα από το μήνα αναφοράς (€ δις) (11) [III, IV]</t>
  </si>
  <si>
    <t>Ποσά που αντιστοιχούν στα εκκρεμή αιτήματα άνω των 90 ημερών στο τέλος του τριμήνου αναφοράς (σε εκ. €)</t>
  </si>
  <si>
    <t>Υπόλοιπο εκκρεμών αιτημάτων επιστροφών (ΦΠΑ, ΦΕΝΠ και ΦΕΦΠ) (με ΑΦΕΚ) (σε ποσά-εκ. €)</t>
  </si>
  <si>
    <t>Υπόλοιπο εκκρεμών αιτημάτων επιστροφών ΦΠΑ, ΦΕΝΠ και ΦΕΦΠ (με και χωρίς ΑΦΕΚ) (σε ποσά-εκ. €)</t>
  </si>
  <si>
    <t>I. Τα διαθέσιμα στοιχεία, μέχρι στιγμής, αφορούν αποκλειστικά  τον ΕΝ.Φ.Ι.Α.</t>
  </si>
  <si>
    <t>Εμπρόθεσμες πληρωμές Φ.Π.Α. (σε εκ. €)</t>
  </si>
  <si>
    <t>Συνολικός οφειλόμενος Φ.Π.Α. (σε εκ. €)</t>
  </si>
  <si>
    <t>Εμπρόθεσμες πληρωμές Φ.Ε.Φ.Π. (σε εκ. €)</t>
  </si>
  <si>
    <t>Συνολικός οφειλόμενος Φ.Ε.Φ.Π. (σε εκ. €)</t>
  </si>
  <si>
    <t>Εμπρόθεσμες πληρωμές Φ.Ε.Ν.Π. (σε εκ. €)</t>
  </si>
  <si>
    <t>Συνολικός οφειλόμενος Φ.Ε.Ν.Π. (σε εκ. €)</t>
  </si>
  <si>
    <t>Δείκτες Είσπραξης</t>
  </si>
  <si>
    <t>Πλήθος ολοκληρωμένων ελέγχων Δ/ντών - Υποδ/ντών - Εποπτών – Τμηματαρχών (1)</t>
  </si>
  <si>
    <t>Πλήθος ολοκληρωμένων ελέγχων Ελεγκτών - Υπαλλήλων (2)</t>
  </si>
  <si>
    <t>IV. Τα στοιχεία του "Νέου Ληξιπροθέσμου Χρέους" υπολογίζονται με χρονική υστέρηση ενός μήνα, σε σχέση με την περίοδο είσπραξης και διαγραφής έναντι αυτού. Σημειώνεται ότι το "Νέο Ληξιπρόθεσμο Χρέος" αφορά το</t>
  </si>
  <si>
    <t xml:space="preserve">ληξιπρόθεσμο υπόλοιπο έως τον προηγούμενο μήνα από το μήνα αναφοράς ενώ τα στοιχεία του "Παλαιού Ληξιπρόθεσμου Χρέους" αφορούν το "Παλαιό Ληξιπρόθεσμο Κεφάλαιο" όπως διαμορφώνεται το μήνα αναφοράς. </t>
  </si>
  <si>
    <t>Ποσοστό εμπρόθεσμων πληρωμών (συνολικά για Φ.Π.Α., Φ.Ε.Φ.Π., Φ.Ε.Ν.Π., ΕΝ.Φ.Ι.Α.) (KPI 8)</t>
  </si>
  <si>
    <t>Υπόλοιπο εκκρεμών αιτημάτων επιστροφών (ΦΠΑ, ΦΕΝΠ και ΦΕΦΠ) (χωρίς ΑΦΕΚ συνολικά, εντός 90 ημερών και άνω των 90 ημερών) (σε ποσά-εκ. €)</t>
  </si>
  <si>
    <t>II. Κάθε νέα αναφορά εμφανίζει τα αποτελέσματα όλων των μηνών επικαιροποιημένα (εφόσον έχουν υπάρξει μεταβολές), για το λόγο αυτό ενδέχεται να υπάρχουν διαφοροποιήσεις σε σχέση με προηγούμενες αναρτημένες αναφορές.</t>
  </si>
  <si>
    <t>% Aποφάσεις που κάνουν δεκτό το αίτημα αναστολής καταβολής 50%, επί του συνόλου των ρητών αποφάσεων</t>
  </si>
  <si>
    <t>4ο Τρίμηνο 2016</t>
  </si>
  <si>
    <t>Αριθμός αιτήσεων αναστολής που αφορούν σε ΕΝΦΙΑ (*)</t>
  </si>
  <si>
    <t>Αριθ. Αιτημάτων που έληξαν και αφορούν σε ΕΝΦΙΑ (*)</t>
  </si>
  <si>
    <t>(*) Ν.4174/2013: ''Η αναστολή, σύμφωνα με το προηγούμενο εδάφιο, δεν ισχύει επί του άμεσου προσδιορισμού του φόρου, καθώς και επί πράξης διοικητικού προσδιορισμού του φόρου, που εκδίδεται με βάση στοιχεία που έχουν παρασχεδεί από τον φορολογούμενο σε φορολογική του δήλωση.''</t>
  </si>
  <si>
    <t xml:space="preserve"> </t>
  </si>
  <si>
    <t>Εισπραχθέντες φόροι και πρόστιμα από τα βεβαιωθέντα ποσά του μήνα αναφοράς (€ εκ.) (10)</t>
  </si>
  <si>
    <t xml:space="preserve">Εισπραχθέντες φόροι και πρόστιμα από τα βεβαιωθέντα ποσά ελέγχων προηγούμενων μηνών του τρέχοντος έτους και ελέγχων προηγούμενων ετών (€ εκ.) (11) </t>
  </si>
  <si>
    <t>Ποσοστό (%) είσπραξης προς συνολική βεβαίωση (13)=(12)/(9) (KPI 5)*</t>
  </si>
  <si>
    <t>Πλήθος ελέγχων σε εξέλιξη (σωρευτικά στοιχεία) στην αρχή του μήνα αναφοράς (αφορά εντολές ελέγχου που προέκυψαν κατόπιν εισαγγελικών παραγγελιών) (14)</t>
  </si>
  <si>
    <t>Πλήθος νέων εντολών ελέγχων (αφορά εντολές ελέγχου που προέκυψαν κατόπιν εισαγγελικών παραγγελιών) (15)</t>
  </si>
  <si>
    <t>Σύνολο ολοκληρωμένων ελέγχων (αφορά εντολές ελέγχου που προέκυψαν κατόπιν εισαγγελικών παραγγελιών) (16)</t>
  </si>
  <si>
    <t>Πλήθος ελέγχων σε εξέλιξη στο τέλος του μήνα αναφοράς (κατόπιν εισαγγελικής παραγγελίας) (σωρευτικά στοιχεία) (17)=(14)+(15)-(16)</t>
  </si>
  <si>
    <t>Εισπραχθέντα ποσά φόρων και προστίμων από τα βεβαιωθέντα ποσά του μήνα αναφοράς (€ εκ.)  (10)</t>
  </si>
  <si>
    <t>Εισπραχθέντες φόροι και πρόστιμα από τα βεβαιωθέντα ποσά ελέγχων προηγούμενων μηνών του τρέχοντος έτους και ελέγχων προηγούμενων ετών (€ εκ.) (11)</t>
  </si>
  <si>
    <t>Πλήθος ελέγχων σε εξέλιξη (σωρευτικά στοιχεία) στην αρχή του μήνα αναφοράς (εντολές ελέγχου που εκδόθηκαν κατόπιν εισαγγελικής παραγγελίας) (13)</t>
  </si>
  <si>
    <t>Πλήθος νέων εντολών ελέγχου (κατόπιν εισαγγελικής παραγγελίας) (14)</t>
  </si>
  <si>
    <t>Πλήθος ολοκληρωμένων ελέγχων (κατόπιν εισαγγελικής παραγγελίας (15)</t>
  </si>
  <si>
    <t xml:space="preserve">Πλήθος ελέγχων σε εξέλιξη στο τέλος του μήνα αναφοράς (κατόπιν εισαγγελικής παραγγελίας) (σωρευτικά στοιχεία) (16)=(13)+(14)-(15) </t>
  </si>
  <si>
    <t>KPI 11</t>
  </si>
  <si>
    <t>ΕΛΛΗΝΙΚΗ ΔΗΜΟΚΡΑΤΙΑ</t>
  </si>
  <si>
    <t>ΑΝΕΞΑΡΤΗΤΗ ΑΡΧΗ ΔΗΜΟΣΙΩΝ ΕΣΟΔΩΝ (Α.Α.Δ.Ε.)</t>
  </si>
  <si>
    <t>Εμπρόθεσμες πληρωμές φόρου για ακίνητη περιουσία  (σε εκ. €) (I)</t>
  </si>
  <si>
    <t>Συνολικός οφειλόμενος φόρος για ακίνητη περιουσία (σε εκ. €)</t>
  </si>
  <si>
    <t>Ποσοστό εμπρόθεσμων πληρωμών φόρου για ακίνητη περιουσία</t>
  </si>
  <si>
    <t>ΥΠΟΘΕΣΕΙΣ ΠΟΥ ΠΑΡΑΠΕΜΠΟΝΤΑΙ ΣΤΗ ΔΙΕΥΘΥΝΣΗ ΕΠΙΛΥΣΗΣ ΔΙΑΦΟΡΩΝ (ΣΥΝΟΛΙΚΑ)</t>
  </si>
  <si>
    <t>1ο Τρίμηνο 2017</t>
  </si>
  <si>
    <t>ΕΤΟΣ 2017</t>
  </si>
  <si>
    <t>Δείκτες Απόδοσης</t>
  </si>
  <si>
    <t>Παρακολούθηση Φορολογικής Διοίκησης: 1) Ανθρώπινο Δυναμικό 
                                                              2) Εσωτερικοί Έλεγχοι</t>
  </si>
  <si>
    <t xml:space="preserve">ΙΙ. Ως "Νέο Ληξιπρόθεσμο Χρέος" ορίζεται το ληξιπρόθεσμο υπολοιπο που διαμορφώνεται κατά το τρέχον έτος (αναγράφεται προ αφαίρεσης των διενεργούμενων εισπράξεων και διαγραφών).                   </t>
  </si>
  <si>
    <t>Ποσοστό (%) αιτημάτων επιστροφής Φ.Π.Α. που διεκπεραιώθηκαν εντός 90 ημερών (KPI 7)</t>
  </si>
  <si>
    <t>Ποσοστό αιτημάτων επιστροφής Φ.Π.Α. που διεκπεραιώθηκαν εντός 90 ημερών</t>
  </si>
  <si>
    <t>Υπόλοιπο εκκρεμών αιτημάτων επιστροφών (σε ποσά-εκ. €) (Φ.Π.Α., Φ.Ε.Ν.Π., Φ.Ε.Φ.Π.) (II)</t>
  </si>
  <si>
    <t>ΜΑΪΟΣ</t>
  </si>
  <si>
    <t>I. Κάθε νέα αναφορά εμφανίζει τα αποτελέσματα όλων των μηνών επικαιροποιημένα (εφόσον έχουν υπάρξει μεταβολές), για το λόγο αυτό ενδέχεται να υπάρχουν διαφοροποιήσεις σε σχέση με προηγούμενες αναρτημένες αναφορές.</t>
  </si>
  <si>
    <t>ΙΟΥΝΙΟΣ</t>
  </si>
  <si>
    <t>2ο Τρίμηνο 2017</t>
  </si>
  <si>
    <t>ΙΟΥΛΙΟΣ</t>
  </si>
  <si>
    <t>Πλήθος διεκπεραιωμένων αιτημάτων εντός 90 ημερών, στο τρίμηνο αναφοράς</t>
  </si>
  <si>
    <t>Ποσά που αντιστοιχούν στα διεκπεραιωθέντα αιτήματα εντός 90 ημερών, στο τρίμηνο αναφοράς (σε εκ. €)</t>
  </si>
  <si>
    <t>ΑΥΓΟΥΣΤΟΣ</t>
  </si>
  <si>
    <t>Έλεγχος φρέσκων υπόθεσεων στο σύνολο της ΑΑΔΕ</t>
  </si>
  <si>
    <t>ΣΕΠΤΕΜΒΡΙΟΣ</t>
  </si>
  <si>
    <t>3ο Τρίμηνο 2017</t>
  </si>
  <si>
    <t>ΟΚΤΩΒΡΙΟΣ</t>
  </si>
  <si>
    <t>Αριθμός Ενδικοφανών Προσφυγών (****)</t>
  </si>
  <si>
    <t>(****) Ο αριθμός θα επικαιροποιηθεί στο τέλος του έτους λαμβάνοντας υπόψη διαγραφές που έχουν γίνει εντός του έτους</t>
  </si>
  <si>
    <t>ΝΟΕΜΒΡΙΟΣ</t>
  </si>
  <si>
    <t>ΔΕΚΕΜΒΡΙΟΣ</t>
  </si>
  <si>
    <t>4ο Τρίμηνο 2017</t>
  </si>
  <si>
    <t>2017 τέλος έτους</t>
  </si>
  <si>
    <t>ΕΤΟΣ 2018</t>
  </si>
  <si>
    <t>Σύνολο 2017</t>
  </si>
  <si>
    <t>Ποσοστό εμπρόθεσμων πληρωμών (συνολικά για Φ.Π.Α., Φ.Ε.Φ.Π., Φ.Ε.Ν.Π., ΕΝ.Φ.Ι.Α.) ανά τρίμηνο</t>
  </si>
  <si>
    <t>ΠΛΗΘΟΣ ΕΓΓΡΑΦΩΝ ΠΑΡΟΧΗΣ ΠΛΗΡΟΦΟΡΙΩΝ ΑΡΧΗΣ</t>
  </si>
  <si>
    <t xml:space="preserve"> ΠΛΗΘΟΣ ΥΠΟΘΕΣΕΩΝ ΓΙΑ ΤΙΣ ΟΠΟΙΕΣ ΕΚΔΟΘΗΚΕ ΕΝΤΟΛΗ ΕΛΕΓΧΟΥ</t>
  </si>
  <si>
    <t>ΠΛΗΘΟΣ ΥΠΟΘΕΣΕΩΝ ΠΟΥ ΟΡΙΣΤΙΚΟΠΟΙΗΘΗΚΑΝ</t>
  </si>
  <si>
    <t>ΒΕΒΑΙΩΘΕΝΤΑ ΠΟΣΑ</t>
  </si>
  <si>
    <t>ΕΙΣΠΡΑΧΘΕΝΤΑ ΠΟΣΑ</t>
  </si>
  <si>
    <t>(1)</t>
  </si>
  <si>
    <t>(2)</t>
  </si>
  <si>
    <t>(3)</t>
  </si>
  <si>
    <t>(4)</t>
  </si>
  <si>
    <t>(5)</t>
  </si>
  <si>
    <t>(6)</t>
  </si>
  <si>
    <t>ΣΗΜΕΙΩΣΗ:</t>
  </si>
  <si>
    <t>ΠΛΗΘΟΣ ΕΜΠΛΕΚΟΜΕΝΩΝ ΠΡΟΣΩΠΩΝ ΤΩΝ ΕΓΓΡΑΦΩΝ ΠΑΡΟΧΗΣ ΠΛΗΡΟΦΟΡΙΩΝ ΤΗΣ ΑΡΧΗΣ</t>
  </si>
  <si>
    <t xml:space="preserve">   Το πλήθος των εντολών ελέγχου ανά χρονική περίοδο επικαιροποιείται αυξανόμενο με νέες εντολές ελέγχου και μειούμενο με τις εντολές ελέγχου για τις οποίες η Φορολογική </t>
  </si>
  <si>
    <t xml:space="preserve">   Διοίκηση δε δύναται να εκδόσει καταλογιστική πράξη.</t>
  </si>
  <si>
    <t>1ο Τρίμηνο 2018</t>
  </si>
  <si>
    <t xml:space="preserve">      με τα στοιχεία των στηλών (1) και (2).</t>
  </si>
  <si>
    <t>01/01/2016 - 31/12/2016</t>
  </si>
  <si>
    <t>01/01/2017 - 31/12/2017</t>
  </si>
  <si>
    <t>ΠΕΡΙΟΔΟΣ ΑΝΑΦΟΡΑΣ</t>
  </si>
  <si>
    <t xml:space="preserve">(7) Τα στοιχεία των στηλών (3), (4), (5) και (6) σχετίζονται αποκλειστικά με την αναφερόμενη σε εκάστη γραμμή περίοδο, χωρίς απαραίτητα να συσχετίζονται μεταξύ τους ή </t>
  </si>
  <si>
    <t>Έλεγχοι δίωξης από τις ΚΟΕ</t>
  </si>
  <si>
    <t>Έλεγχοι δίωξης από τις Κινητές Ομάδες Ελέγχου (ΚΟΕ)</t>
  </si>
  <si>
    <t>Έλεγχοι δίωξης από ΚΟΕ</t>
  </si>
  <si>
    <t>Έλεγχοι δίωξης από τις Κινητές Ομάδες Ελέγχου (ΚΟΕ) (KPI 11)</t>
  </si>
  <si>
    <t>Παρακολούθηση Τελωνειακής Διοίκησης: Έλεγχοι δίωξης από τις Κινητές Ομάδες Ελέγχου (ΚΟΕ)</t>
  </si>
  <si>
    <t>2ο Τρίμηνο 2018</t>
  </si>
  <si>
    <t>Συνολικές διαγραφές έναντι "παλιού" και "νέου" ληξιπρόθεσμου χρέους (€ δις) (15)=(10)+(13)</t>
  </si>
  <si>
    <t>Παρακολούθηση Φορολογικής Διοίκησης : Μηνυτήριες Αναφορές ως προς τα αδικήματα του άρθρου 66 του Ν.4174/2013 και Αναφορές του Ν.4557/2018 (πρώην Ν.3691/2008)</t>
  </si>
  <si>
    <t>Ποσά που σχετίζονται με το πλήθος των αναφορών  για χρέη προς το Δημόσιο άνω των 50.000 € προς Αρχή Καταπολέμησης της Νομιμοποίησης Εσόδων από Εγκληματικές Δραστηριότητες και Χρηματοδότησης της Τρομοκρατίας βάσει του Ν.4557/2018 (πρώην Ν.3691/2008) (€ εκ.)</t>
  </si>
  <si>
    <t>Σύνολο αναφορών για βεβαιωμένη φοροδιαφυγή προς Αρχή Καταπολέμησης της Νομιμοποίησης Εσόδων από Εγκληματικές Δραστηριότητες και Χρηματοδότησης της Τρομοκρατίας βάσει του Ν.4557/2018 (πρώην Ν.3691/2008)</t>
  </si>
  <si>
    <t>Πλήθος αναφορών για βεβαιωμένη φοροδιαφυγή άνω των 50.000 € προς Αρχή Καταπολέμησης της Νομιμοποίησης Εσόδων από Εγκληματικές Δραστηριότητες και Χρηματοδότησης της Τρομοκρατίας βάσει του Ν.4557/2018 (πρώην Ν.3691/2008)</t>
  </si>
  <si>
    <t xml:space="preserve">Ποσά που αναλογούν στο πλήθος των αναφορών για διαπραχθέντα αδικήματα φοροδιαφυγής άνω των 50.000 € προς Αρχή Καταπολέμησης της Νομιμοποίησης Εσόδων από Εγκληματικές Δραστηριότητες και Χρηματοδότησης της Τρομοκρατίας βάσει του Ν.4557/2018 (πρώην Ν.3691/2008) (€ εκ.) </t>
  </si>
  <si>
    <t>Πλήθος αναφορών για χρέη προς το Δημόσιο άνω των 50.000 € προς Αρχή Καταπολέμησης της Νομιμοποίησης Εσόδων από Εγκληματικές Δραστηριότητες και Χρηματοδότησης της Τρομοκρατίας βάσει του Ν.4557/2018 (πρώην Ν.3691/2008)</t>
  </si>
  <si>
    <t>Παρακολούθηση Φορολογικής Διοίκησης : Υποθέσεις Αρχής άρθρου 47 του Ν.4557/2018 (πρώην άρθρου 7 του ν.3691/2008)</t>
  </si>
  <si>
    <t xml:space="preserve">(1)  Πλήθος Εγγράφων Παροχής Πληροφοριών από την Αρχή του άρθρου 47 του ν.4557/2018 (πρώην άρθρου 7 του ν.3691/2008) που παρελήφθησαν από την Α.Α.Δ.Ε. στην αναφερόμενη περίοδο.
</t>
  </si>
  <si>
    <t>(2)  Συνολικό πλήθος εμπλεκόμενων προσώπων των Εγγράφων Παροχής Πληροφοριών της Αρχής του άρθρου 47 του ν.4557/2018 (πρώην άρθρου 7 του ν.3691/2008) της στήλης (1).</t>
  </si>
  <si>
    <t xml:space="preserve">(3) Πλήθος υποθέσεων για τις οποίες εκδόθηκαν εντολές ελέγχου, σχετικές με Έγγραφα Παροχής Πληροφοριών της Αρχής του άρθρου 47 του ν.4557/2018 (πρώην άρθρου 7 του ν.3691/2008) </t>
  </si>
  <si>
    <t>στην αναφερόμενη περίοδο.</t>
  </si>
  <si>
    <t xml:space="preserve">       στην αναφερόμενη περίοδο.                                             </t>
  </si>
  <si>
    <t>(5) Συνολικό ποσό βεβαίωσης σε Ευρώ υποθέσεων σχετικών με Έγγραφα Παροχής Πληροφοριών της Αρχής  του άρθρου 47 του ν.4557/2018 (πρώην άρθρου 7 του ν.3691/2008)</t>
  </si>
  <si>
    <t xml:space="preserve">      στην αναφερόμενη περίοδο.</t>
  </si>
  <si>
    <t>(6)  Συνολικό ποσό εισπράξεων σε Ευρώ υποθέσεων σχετικών με Έγγραφα Παροχής Πληροφοριών της Αρχής  του άρθρου 47 του ν.4557/2018 (πρώην άρθρου 7 του ν.3691/2008)</t>
  </si>
  <si>
    <t>(4)  Πλήθος υποθέσεων σχετικών με Έγγραφα Παροχής Πληροφοριών της Αρχής  του άρθρου 47 του ν.4557/2018 (πρώην άρθρου 7 του ν.3691/2008), για τις οποίες ολοκληρώθηκε ο έλεγχος</t>
  </si>
  <si>
    <t xml:space="preserve">Η "Αρχή Καταπολέμησης της Νομιμοποίησης Εσόδων από Εγκληματικές Δραστηριότητες και της Χρηματοδότησης της Τρομοκρατίας και Ελέγχου των Δηλώσεων Περιουσιακής Κατάστασης" μετονομάζεται σε "Αρχή Καταπολέμησης της Νομιμοποίησης Εσόδων από Εγκληματικές Δραστηριότητες" σύμφωνα με το άρθρο 47 παρ.1 του ν.4557/2018. Δύναται με βάση το άρθρο 34 παρ.1 του ν.4557/2018, να διαβιβάζει και να ανταλλάσσει πληροφορίες εμπιστευτικής φύσης με τις αρμόδιες εισαγγελικές ή άλλες αρχές με ερευνητικές ή ελεγκτικές αρμοδιότητες, καθώς και με τις εποπτικές αρχές του άρθρου 6 του ν.4557/2018, εφόσον οι πληροφορίες αυτές κρίνονται αναγκαίες για το έργο τους και για την εκπλήρωση των νόμιμων καθηκόντων τους. 
Στο πλαίσιο αυτό, η Αρχή αρ.47 ν.4557/2018 (πρώην αρ. 7 ν.3691/2008) διαβιβάζει πληροφορίες στις Υπηρεσίες της Ανεξάρτητης Αρχής Δημοσίων Εσόδων (Α.Α.Δ.Ε), για πρόσωπα για τα οποία υπάρχουν υπόνοιες διάπραξης αδικημάτων που άπτονται των αρμοδιοτήτων τους, προκειμένου να εξεταστεί, να ελεγχθεί και να αποδειχθεί ή όχι η διάπραξή τους. Κάθε Έγγραφο Παροχής Πληροφοριών/Υπόθεση της Αρχής, ενδέχεται να περιλαμβάνει πληροφορίες για περισσότερα του ενός εμπλεκόμενα πρόσωπα, εφόσον αυτά σχετίζονται με την ίδια Υπόθεση. </t>
  </si>
  <si>
    <t>Μηνυτήριες Αναφορές ως προς τα αδικήματα του άρθρου 66 του Ν.4174/2013 και Αναφορές του Ν.4557/2018 (πρώην Ν.3691/2008).</t>
  </si>
  <si>
    <t xml:space="preserve">VI. Το "Συνολικό Ληξιπρόθεσμο Υπόλοιπο" περιλαμβάνει τη βασικές συσσωρευμένες οφειλές (κεφάλαιο) στο τέλος κάθε μήνα αναφοράς. Το "Πραγματικό Ληξιπρόθεσμο Υπόλοιπο" υπολογίζεται αφαιρώντας από το "Συνολικό Ληξιπρόθεσμο Υπόλοιπο" τις οφειλές οι οποίες έχουν χαρακτηριστεί ως Ανεπίδεκτες Είσπραξης, μέχρι τον μήνα αναφοράς. </t>
  </si>
  <si>
    <t>ΣΕΠΤ</t>
  </si>
  <si>
    <t>3ο Τρίμηνο 2018</t>
  </si>
  <si>
    <t>4ο Τρίμηνο 2018</t>
  </si>
  <si>
    <t>ΕΤΟΣ 2019</t>
  </si>
  <si>
    <t>Παρακολούθηση Φορολογικής Διοίκησης: Είσπραξη ληξιπρόθεσμων οφειλών [V]</t>
  </si>
  <si>
    <t>V. Στις συνολικές εισπράξεις συμπεριλαμβάνονται και οι εισπράξεις από στοχευμένες δράσεις.</t>
  </si>
  <si>
    <t>Παρακολούθηση Φορολογικής Διοίκησης: Είσπραξη ληξιπρόθεσμων οφειλών από Ε.Μ.ΕΙΣ. [VI]</t>
  </si>
  <si>
    <t>2018 τέλος έτους</t>
  </si>
  <si>
    <t>Σύνολο 2018</t>
  </si>
  <si>
    <t xml:space="preserve"> "Παλιό" ληξιπρόθεσμο κεφάλαιο Λοιπών Οφειλετών (€ δις) (7) [II]</t>
  </si>
  <si>
    <t>01/01/2018 - 31/12/2018</t>
  </si>
  <si>
    <t>Συνολικές εισπράξεις (€ δις) (14) [V] KPI (3)</t>
  </si>
  <si>
    <t>Ι. Έρευνες απάτης Φ.Π.Α.</t>
  </si>
  <si>
    <t>Αριθμός ΑΦΜ (φυσικών προσώπων, εταιρειών) που έχουν απενεργοποιηθεί ως εξαφανισμένοι έμποροι (6)</t>
  </si>
  <si>
    <t>ΙΙ. Λοιπές Έρευνες</t>
  </si>
  <si>
    <t>Πλήθος λοιπών ερευνών σε εξέλιξη στην αρχή του μήνα αναφοράς (7)</t>
  </si>
  <si>
    <t>Πλήθος νέων λοιπών ερευνών που ξεκίνησαν τον μήνα αναφοράς (8)</t>
  </si>
  <si>
    <t>Πλήθος ολοκληρωμένων λοιπών ερευνών (9)</t>
  </si>
  <si>
    <t>Πλήθος λοιπών ερευνών σε εξέλιξη στο τέλος του μήνα αναφοράς (10)=(7)+(8)-(9)</t>
  </si>
  <si>
    <t>Συνολικό πλήθος ολοκληρωμένων ερευνών (13)=(3)+(9)</t>
  </si>
  <si>
    <t>Πλήθος επιχειρήσεων στις οποίες εντοπίστηκαν παραβάσεις από ολοκληρωμένες έρευνες (14)</t>
  </si>
  <si>
    <t>Συνολικά διαφυγόντα έσοδα που εντοπίστηκαν από έρευνες (15)=(5)+(11)</t>
  </si>
  <si>
    <t>ΙV. Έλεγχοι κατόπιν εισαγγελικής παραγγελίας</t>
  </si>
  <si>
    <t>Πλήθος υποθέσεων σε εξέλιξη (σωρευτικα στοιχεία) στην αρχή του μήνα αναφοράς  (εντολές ελέγχου που εκδόθηκαν κατόπιν εισαγγελικής παραγγελίας) (20)</t>
  </si>
  <si>
    <t>Πλήθος νέων εντολών ελέγχου (κατόπιν εισαγγελικής παραγγελίας)  (21)</t>
  </si>
  <si>
    <t>Πλήθος ολοκληρωμένων ελέγχων  (κατόπιν εισαγγελικής παραγγελίας) (22)</t>
  </si>
  <si>
    <t>Προσδιορισθέντα πρόστιμα Ε.Λ.Π. από εισαγγελικές παραγγελίες (25)</t>
  </si>
  <si>
    <t>Αριθμός ολοκληρωμένων ελέγχων (1)</t>
  </si>
  <si>
    <t>Αριθμός ολοκληρωμένων ελέγχων (3)</t>
  </si>
  <si>
    <t>Αριθμός ολοκληρωμένων ελέγχων (4)</t>
  </si>
  <si>
    <t>Συνολικός αριθμός ολοκληρωμένων ελέγχων (5)=(1)+(2)+(3)+(4)</t>
  </si>
  <si>
    <t>Αριθμός ολοκληρωμένων ελέγχων φρέσκων υποθέσεων (7)</t>
  </si>
  <si>
    <t>Αριθμός ολοκληρωμένων ελέγχων φρέσκων υποθέσεων (8)</t>
  </si>
  <si>
    <t>Αριθμός ολοκληρωμένων ελέγχων φρέσκων υποθέσεων  (9)</t>
  </si>
  <si>
    <t>Συνολικός αριθμός ολοκληρωμένων ελέγχων φρέσκων υποθέσεων (10)=(6)+(7)+(8)+(9)</t>
  </si>
  <si>
    <t>Ποσοστό ελέγχων φρέσκων υποθέσεων στο σύνολο των ολοκληρωμένων ελέγχων (11)=(10)/(5)  (KPI 4)</t>
  </si>
  <si>
    <t>Προσδιορισθέντα πρόστιμα Ε.Λ.Π. από λοιπές έρευνες (€ εκ.) (12)</t>
  </si>
  <si>
    <t>Συνολικά διαφυγόντα έσοδα που εντοπίστηκαν από ελέγχους κατόπιν εισαγγελικής παραγγελίας (€ εκ.) (24)</t>
  </si>
  <si>
    <r>
      <t>Διαφυγόντα έσοδα που εντοπίστηκαν από λοιπές έρευνες (</t>
    </r>
    <r>
      <rPr>
        <b/>
        <sz val="9"/>
        <rFont val="Calibri"/>
        <family val="2"/>
        <charset val="161"/>
      </rPr>
      <t xml:space="preserve">€ </t>
    </r>
    <r>
      <rPr>
        <b/>
        <sz val="9"/>
        <rFont val="Arial"/>
        <family val="2"/>
        <charset val="161"/>
      </rPr>
      <t>εκ.) (11)</t>
    </r>
  </si>
  <si>
    <t>Αριθμός ολοκληρωμένων ελέγχων (2)</t>
  </si>
  <si>
    <t>Αριθμός ολοκληρωμένων ελέγχων φρέσκων υποθέσεων (6)</t>
  </si>
  <si>
    <t>ΣΤΟΧΟΣ</t>
  </si>
  <si>
    <t>Πλήθος ελέγχων σε εξέλιξη (σωρευτικα στοιχεία) στο τέλος του μήνα (κατόπιν εισαγγελικής παραγγελίας) 
(23) = (20)+(21)-(22)</t>
  </si>
  <si>
    <t>ΙΙΙ. Στοχευμένοι μερικοί επιτόπιοι έλεγχοι</t>
  </si>
  <si>
    <t>Αριθμός ολοκληρωμένων στοχευμένων μερικών επιτόπιων κατά το μήνα αναφοράς (16)</t>
  </si>
  <si>
    <t>Πλήθος επιχειρήσεων με παραβάσεις από στοχευμένους μερικούς επιτόπιους ελέγχους (17)</t>
  </si>
  <si>
    <t>Διαφυγόντα έσοδα που εντοπίστηκαν από στοχευμένους μερικούς επιτόπιους ελέγχους (€ εκ.) (18)</t>
  </si>
  <si>
    <t>Προσδιορισθέντα πρόστιμα Ε.Λ.Π. από στοχευμένους μερικούς επιτόπιους ελέγχους (€ εκ.) (19)</t>
  </si>
  <si>
    <t>*Τα δεδομένα που αφορούν στο πλήθος μηνυτήριων αναφορών από Δ.Ο.Υ., Ελεγκτικά Κέντρα (Κ.Ε.ΜΕ.ΕΠ. &amp; ΚΕ.ΦΟ.ΜΕ.Π.) και Υ.Ε.Δ.Δ.Ε. επικαιροποιούνται σε τριμηνιαία βάση (Μάρτιο-Ιούνιο-Σεπτέμβριο-Δεκέμβριο).</t>
  </si>
  <si>
    <t>1ο Τρίμηνο 2019</t>
  </si>
  <si>
    <t>2ο Τρίμηνο 2019</t>
  </si>
  <si>
    <t>3ο Τρίμηνο 2019</t>
  </si>
  <si>
    <t>ΣΥΝΟΛΟ ΕΛΕΓΧΩΝ</t>
  </si>
  <si>
    <t>Βεβαιωθέντα πρόστιμα από ελέγχους στο μήνα αναφοράς (€ εκ.) (6)</t>
  </si>
  <si>
    <t>Σύνολο βεβαιωθέντων φόρων και προστίμων (από ελέγχους) (€ εκ.) (7)= (5)+(6)</t>
  </si>
  <si>
    <t>Μειώσεις/Διαγραφές από Φόρους και Πρόστιμα του μήνα αναφοράς (€ εκ.) (8)</t>
  </si>
  <si>
    <t>Σύνολο βεβαιωθέντων φόρων και προστίμων (κατόπιν μειώσεων/διαγραφών) (€ εκ.) (9)= (7)-(8)</t>
  </si>
  <si>
    <t>Σύνολο εισπραχθέντων φόρων και προστίμων από ελέγχους (€ εκ.) (12)= (10)+(11)</t>
  </si>
  <si>
    <t>Βεβαιωθέντες φόροι και πρόστιμα από ελέγχους κατόπιν εισαγγελικής παραγγελίας (€ εκ.)</t>
  </si>
  <si>
    <t>Εισπραχθέντες φόροι και πρόστιμα από ελέγχους κατόπιν εισαγγελικής παραγγελίας (€ εκ.)</t>
  </si>
  <si>
    <t>Σύνολο βεβαιωθέντων φόρων και προστίμων (από ελέγχους) (€ εκ.) (7)=(5)+(6)</t>
  </si>
  <si>
    <t>Σύνολο εισπραχθέντων φόρων και προστίμων από ελέγχους (€ εκ.) (12)=(10)+(11)</t>
  </si>
  <si>
    <t xml:space="preserve">Εισπραχθέντες φόροι και πρόστιμα από ελέγχους κατόπιν εισαγγελικής παραγγελίας (€ εκ.) </t>
  </si>
  <si>
    <t>I. Τα δεδομένα για τα KPIs είναι σωρευτικά από τις αρχές του 2020, με εξαίρεση τα KPIs 4, 7 και 10 που υπολογίζονται σε τριμηνιαία βάση.</t>
  </si>
  <si>
    <t>Εισπράξεις έναντι "παλαιού" ληξιπρόθεσμου χρέους (€ δις) (7) (KPI 1)</t>
  </si>
  <si>
    <r>
      <t xml:space="preserve">Συνολικό "Νέο" ληξιπρόθεσμο χρέος που προστέθηκε στα βιβλία  έως τον προηγούμενο μήνα από το μήνα αναφοράς χαρακτηρισμένο ως ανεπίδεκτο είσπραξης (€ δις) </t>
    </r>
    <r>
      <rPr>
        <sz val="9"/>
        <color theme="1"/>
        <rFont val="Arial"/>
        <family val="2"/>
        <charset val="161"/>
      </rPr>
      <t>(11)</t>
    </r>
  </si>
  <si>
    <t>Εισπράξεις έναντι συνολικού "νέου" ληξιπρόθεσμου χρέους (€ δις) (12)</t>
  </si>
  <si>
    <t>Διαγραφές έναντι συνολικού "νέου" ληξιπρόθεσμου χρέους (€ δις) (13)</t>
  </si>
  <si>
    <t>Ποσοστό (%) είσπραξης έναντι συνολικού "νέου" ληξιπρόθεσμου χρέους (μετά την αφαίρεση των ανεπίδεκτων), (14)=(12)/[(10)-(13)-(11)]</t>
  </si>
  <si>
    <t>του υπολοίπου προ εισπράξεων και διαγραφών ερμηνεύεται από την συσσώρευση οφειλών οι οποίες λήγουν έως την προαναφερόμενη ημερομηνία και προέρχονται από βεβαίωση μεταγενέστερης περιόδου.</t>
  </si>
  <si>
    <t>V.  Τα αναφερόμενα στοιχεία για το έτος 2020 είναι σωρευτικά.</t>
  </si>
  <si>
    <t>Ληξιπρόθεσμο υπόλοιπο Νομικών Προσώπων (€ δις) (2)</t>
  </si>
  <si>
    <t>Ληξιπρόθεσμο υπόλοιπο Φυσικών Προσώπων (€ δις) (1)</t>
  </si>
  <si>
    <t>Ληξιπρόθεσμο υπόλοιπο χαρακτηρισμένο ως ανεπίδεκτο είσπραξης (€ δις) (4)</t>
  </si>
  <si>
    <t>Είσπραξη ληξιπρόθεσμων οφειλών (Σωρευτικά ποσά σε € δισ.)</t>
  </si>
  <si>
    <t>Διαγραφές έναντι "παλιού" ληξιπρόθεσμου χρέους (€ δις) (8)</t>
  </si>
  <si>
    <t>Συνολικό "Νέο" ληξιπρόθεσμο χρέος που προστέθηκε στα βιβλία  έως τον προηγούμενο μήνα από το μήνα αναφοράς (€ δις) (10) [II, III]</t>
  </si>
  <si>
    <t>Ι. Ως "Παλαιό Ληξιπρόθεσμο Χρέος" ορίζεται το ληξιπρόθεσμο υπόλοιπο την 30/11 του προηγούμενου έτους από το έτος αναφοράς κατόπιν αφαίρεσης των εισπράξεων και διαγραφών του μηνός Δεκεμβρίου. Η διαχρονική μεταβολή</t>
  </si>
  <si>
    <t>"Παλαιό" ληξιπρόθεσμο χρέος (προ εισπράξεων και διαγραφών) (€ δις)(6) [I]</t>
  </si>
  <si>
    <t>"Παλαιό" ληξιπρόθεσμο χρέος (μετά εισπράξεων και διαγραφών) (€ δις)(9)</t>
  </si>
  <si>
    <t>Συνολικό ληξιπρόθεσμο υπόλοιπο (€ δις) (3)= (1)+(2) [VI]</t>
  </si>
  <si>
    <t>"Πραγματικό" ληξιπρόθεσμο υπόλοιπο (€ δις) (5)=(3)-(4) [VI]</t>
  </si>
  <si>
    <t>2019 τέλος έτους</t>
  </si>
  <si>
    <t>VI. Τα αναφερόμενα στοιχεία για το έτος 2020 είναι σωρευτικά.</t>
  </si>
  <si>
    <t>ΕΤΟΣ 2020</t>
  </si>
  <si>
    <t>Σύνολο 2019</t>
  </si>
  <si>
    <t>Σύνολο (1)+(2)+(3)</t>
  </si>
  <si>
    <t>23.675*</t>
  </si>
  <si>
    <t>01/01/2019 - 31/12/2019</t>
  </si>
  <si>
    <t>01/01/2020 - 31/01/2020</t>
  </si>
  <si>
    <t>"Νέο" ληξιπρόθεσμο χρέος που προστέθηκε στα βιβλία  έως τον προηγούμενο μήνα από το μήνα αναφοράς (€ δις) με εξαίρεση των μη φορολογικών κατηγοριών (15) [ΙV]</t>
  </si>
  <si>
    <t xml:space="preserve">"Νέο" ληξιπρόθεσμο χρέος που προστέθηκε στα βιβλία  έως τον προηγούμενο μήνα από το μήνα αναφοράς (€ δις) με εξαίρεση των μη φορολογικών κατηγοριών, χαρακτηρισμένο ως ανεπίδεκτο είσπραξης (16) </t>
  </si>
  <si>
    <t xml:space="preserve">Εισπράξεις έναντι "νέου" ληξιπρόθεσμου χρέους (€ δις) με εξαίρεση των μη φορολογικών κατηγοριών (17) </t>
  </si>
  <si>
    <t xml:space="preserve">Διαγραφές έναντι "νέου" ληξιπρόθεσμου χρέους με εξαίρεση των μη φορολογικών κατηγοριών (€ δις) (18) </t>
  </si>
  <si>
    <t>Ποσοστό (%) είσπραξης έναντι "νέου" ληξιπρόθεσμου χρέους (19)=(17)/[(15)-(18)-(16)] με εξαίρεση των μη φορολογικών κατηγοριών (μετά την αφαίρεση των ανεπίδεκτων)</t>
  </si>
  <si>
    <t xml:space="preserve">ΙV.Οι μη φορολογικοί κατηγορίες είναι οι εξής: 25 (Λοιπές Εισφορές), 27 (Έμμεσοι Υπέρ Τρίτων), 31 (Μισθώματα), 32 (Υπηρεσίες), 36 (Δάνεια), 37 (Υπέρ Διαφόρων Τρίτων), 38 (Λοιπά Πρόστιμα μη Φορολογικά), 39 (Παράβολα), 41 (Καταλογισμοί) και 49 (Λοιπά μη Φορολογικά).                                </t>
  </si>
  <si>
    <t>421***</t>
  </si>
  <si>
    <t>ΠΑΡΑΤΗΡΗΣΕΙΣ:
• Τα ανωτέρω δεδομένα είναι μηνιαία, εκτός του πλήθους ελέγχων σε εξέλιξη.
*Για τον υπολογισμό του δείκτη στον αριθμητή περιλαμβάνονται τα ποσά που εισπράχθηκαν από βεβαίωση της περίοδου αναφοράς ή από βεβαίωση ελέγχων προηγούμενων μηνών ή ετών, ενώ ο παρανομαστής περιλαμβάνει τη βεβαίωση της περιόδου αναφοράς. Για το λόγο αυτό ο δείκτης ενδέχεται να ξεπερνά το 100%. Στις ως άνω εισπράξεις δεν προσμετρώνται τα έσοδα του Ν.4512/2018.
**Το πλήθος των ελέγχων αφορά το συνολικό αριθμό των εντολών ελέγχου (έλεγχος ανά φορολογούμενο) που εκδόθηκαν κατόπιν εισαγγελικής παραγγελίας, καθώς μία εισαγγελική παραγγελία μπορεί να σχετίζεται με περισσότερες της μίας εντολές ελέγχου.
***Ο προσδιορισμός του πλήθους των ελέγχων σε εξέλιξη στο τέλος του μήνα αναφοράς προέκυψε ύστερα από επαλήθευση των στοιχείων του συστήματος Elenxis.</t>
  </si>
  <si>
    <t>01/02/2020 - 29/02/2020</t>
  </si>
  <si>
    <t>468***</t>
  </si>
  <si>
    <t>858***</t>
  </si>
  <si>
    <t>970***</t>
  </si>
  <si>
    <t>36***</t>
  </si>
  <si>
    <t>4ο Τρίμηνο 2019</t>
  </si>
  <si>
    <t xml:space="preserve">*Τα παραπάνω δεδομένα είναι μηνιαία, εκτός από αυτά που αφορούν στο πλήθος ερευνών σε εξέλιξη.
</t>
  </si>
  <si>
    <t>*Στη γραμμή (16) «Αριθμός ολοκληρωμένων προληπτικών ελέγχων κατά το μήνα αναφοράς» περιέχεται το σύνολο των στοχευμένων μερικών επιτόπιων ελέγχων (στοχευμένοι μερικοί επιτόπιοι ανά Α.Φ.Μ., γεωγραφική περιοχή,  κλάδο δραστηριότητας, και ειδικοί έλεγχοι). Επίσης, στις γραμμές (17), (18) και (19) περιέχονται, αντίστοιχα, το πλήθος των επιχειρήσεων με παράβαση, τα διαφυγόντα έσοδα και τα προσδιορισθέντα πρόστιμα Ε.Λ.Π. από τους εν λόγω ελέγχους</t>
  </si>
  <si>
    <t>*Το "Πλήθος λοιπών ερευνών σε εξέλιξη στο τέλος του μήνα αναφοράς (10)" Δεκεμβρίου 2019 διαφοροποιείται από το "Πλήθος λοιπών ερευνών σε εξέλιξη στην αρχή του μήνα αναφοράς (7)" Μηνός Ιανουαρίου 2020, λόγω προσαρμογών/επικαιροποιήσεων των δεδομένων στο σύστημα διαχείρισης των υποθέσεων των ΥΕΔΔΕ, από την αρμόδια Υπηρεσία.</t>
  </si>
  <si>
    <t>464***</t>
  </si>
  <si>
    <t>1098***</t>
  </si>
  <si>
    <t>01/03/2020 - 31/03/2020</t>
  </si>
  <si>
    <t>1ο Τρίμηνο 2020</t>
  </si>
  <si>
    <r>
      <t xml:space="preserve">Κατανομή συνολικού ληξιπροθέσμου υπολοίπου (Σωρευτικά ποσά σε </t>
    </r>
    <r>
      <rPr>
        <b/>
        <sz val="10.5"/>
        <color theme="0"/>
        <rFont val="Calibri"/>
        <family val="2"/>
        <charset val="161"/>
      </rPr>
      <t>€</t>
    </r>
    <r>
      <rPr>
        <b/>
        <sz val="10.5"/>
        <color theme="0"/>
        <rFont val="Arial"/>
        <family val="2"/>
      </rPr>
      <t xml:space="preserve"> δισ.)</t>
    </r>
  </si>
  <si>
    <t>01/04/2020 - 30/04/2020</t>
  </si>
  <si>
    <t>450***</t>
  </si>
  <si>
    <t>1219***</t>
  </si>
  <si>
    <t>Δ/Υ</t>
  </si>
  <si>
    <t>446***</t>
  </si>
  <si>
    <t>1253***</t>
  </si>
  <si>
    <t>01/05/2020 - 31/05/2020</t>
  </si>
  <si>
    <t>*Στα "Διαφυγόντα έσοδα που εντοπίστηκαν από στοχευμένους μερικούς επιτόπιους ελέγχους (€ εκ.) (18)" μηνός Μαΐου 2020, επισημαίνονται διορθωτικές εγγραφές οι οποίες αντιλογίζουν
λανθασμένες καταχωρήσεις της Υ.Ε.Δ.Δ.Ε. Ηρακλείου στα διαφυγόντα έσοδα των προληπτικών ελέγχων των προηγούμενων μηνών.</t>
  </si>
  <si>
    <t>914*</t>
  </si>
  <si>
    <t>2ο Τρίμηνο 2020</t>
  </si>
  <si>
    <t>440***</t>
  </si>
  <si>
    <t>1324***</t>
  </si>
  <si>
    <t>01/06/2020 - 30/06/2020</t>
  </si>
  <si>
    <t>512***</t>
  </si>
  <si>
    <t>01/07/2020 - 31/07/2020</t>
  </si>
  <si>
    <t>01/08/2020 - 31/08/2020</t>
  </si>
  <si>
    <t>01/09/2020 - 30/09/2020</t>
  </si>
  <si>
    <t>01/10/2020 - 31/10/2020</t>
  </si>
  <si>
    <t>01/11/2020 - 30/11/2020</t>
  </si>
  <si>
    <t>01/12/2020 - 31/12/2020</t>
  </si>
  <si>
    <t>1630*</t>
  </si>
  <si>
    <t>1198*</t>
  </si>
  <si>
    <t xml:space="preserve"> - </t>
  </si>
  <si>
    <r>
      <t>Σημείωση</t>
    </r>
    <r>
      <rPr>
        <i/>
        <sz val="9"/>
        <color indexed="8"/>
        <rFont val="Arial"/>
        <family val="2"/>
        <charset val="161"/>
      </rPr>
      <t xml:space="preserve"> : Σύμφωνα με την παρ. 8 του άρθρου 63 του Ν. 4174/2013, η προσφυγή στα Διοικητικά Δικαστήρια χωρίς να προηγηθεί η διαδικασία της ενδικοφανούς προσφυγής, είναι απαράδεκτη.</t>
    </r>
  </si>
  <si>
    <t>6.579*</t>
  </si>
  <si>
    <t>*επικαιροποιημένα στοιχεία αναφοράς 20/08/2020</t>
  </si>
  <si>
    <t>*Επικαιροποιημένα στοιχεία αναφοράς 20/08/20</t>
  </si>
  <si>
    <t>**Επικαιροποιημένα στοιχεία αναφοράς 18/09/20</t>
  </si>
  <si>
    <t>1264**</t>
  </si>
  <si>
    <t>-</t>
  </si>
  <si>
    <t>Τον 08/2019, εκδόθηκε η Δ.ΟΡΓ.Α. 1111028 ΕΞ 2019/05-08-2019 Απόφαση Διοικητή ΑΑΔΕ, σύμφωνα με την οποία, από 10/02/2020, συγχωνεύεται η ΔΟΥ Β' Περιστερίου (Α-Β Τάξεως)στη ΔΟΥ Α' Περιστερίου (Α-Β Τάξεως), η οποία μετατρέπεται σε ΔΟΥ Α Τάξεως και μετονομάζεται σε ΔΟΥ Περιστερίου.
Τον 3/2020 εκδόθηκε η αριθμ. Δ.ΟΡΓ.Α 1031989 ΕΞ 2020/04-03-2020 (Β' 713/05-03-2020) Απόφαση του Διοικητή Α.Α.Δ.Ε., σύμφωνα με την οποία, από 09/03/2020 συγχωνεύεται η Δ.Ο.Υ. ΙΔ' Αθηνών (Α'-Β' Τάξεως) στη Δ.Ο.Υ. 
Γαλατσίου (Α'-Β' Τάξεως).
Τον 06/2020 εκδόθηκε η αριθμ. Δ.ΟΡΓ.Α 1073764 ΕΞ 2020/26-06-2020 (Β' 2651/30-06-2020) Απόφαση του Διοικητή Α.Α.Δ.Ε., σύμφωνα με την οποία, από 06/07/2020 η Δ.Ο.Υ. Γαλατσίου (Α - Β Τάξεως) συγχωνεύεται στη Δ.Ο.Υ. ΙΓ' Αθηνών (Α Τάξεως) και η Δ.Ο.Υ. Χαλανδρίου (Α - Β Τάξεως) συγχωνεύεται στη Δ.Ο.Υ. Χολαργού (Α Τάξεως).
Τον 06/2020 εκδόθηκε η αριθμ. Δ.ΟΡΓ.Α 1073764 ΕΞ 2020/26-06-2020 (Β' 2651/30-06-2020) Απόφαση του Διοικητή Α.Α.Δ.Ε., σύμφωνα με την οποία, από 10/08/2020 η Δ.Ο.Υ. Νέας Σμύρνης (Α - Β Τάξεως) συγχωνεύεται στη Δ.Ο.Υ. Καλλιθέας (Α Τάξεως), η Δ.Ο.Υ. Αγίου Δημητρίου (Α - Β Τάξεως) συγχωνεύεται στη Δ.Ο.Υ. Ηλιούπολης (Α Τάξεως) και η Δ.Ο.Υ. Παλαιού Φαλήρου (Α - Β Τάξεως) συγχωνεύεται στη Δ.Ο.Υ. Γλυφάδας (Α Τάξεως).
Τον 06/2020 εκδόθηκε η αριθμ.  Δ.ΟΡΓ.Α 1073764 ΕΞ 2020/26-06-2020 (Β' 2651/30-06-2020) Απόφαση του Διοικητή Α.Α.Δ.Ε., σύμφωνα με την οποία, από 07/09/2020 συγχωνεύεται η Δ.Ο.Υ. Αχαρνών (Α - Β Τάξεως) στη Δ.Ο.Υ. Αγίων Αναργύρων (Α Τάξεως).
Σύμφωνα με τις αριθμ. Δ.ΟΡΓ.Α 1111028 ΕΞ 2019/05-08-2019 (Β' 3207/22-08-2019) και Δ.ΟΡΓ.Α 1039688 ΕΞ 2020/20-03-2020 (Β' 1042/26-03-2020) Αποφάσεις του Διοικητή της Α.Α.Δ.Ε., από 21/09/2020 συγχωνεύεται η Δ.Ο.Υ. ΣΤ' Θεσσαλονίκης (Α - Β Τάξεως) στη Δ.Ο.Υ. Δ' Θεσσαλονίκης (Α Τάξεως).</t>
  </si>
  <si>
    <t>3ο Τρίμηνο 2020</t>
  </si>
  <si>
    <t>ΙΙΙ. Πηγή: Στατιστική αναφορά Δ.ΥΠΗ.ΔΕΔ. (αρχείο kpi4 2021 01 11).</t>
  </si>
  <si>
    <t>ΙΙ. Πηγή: Στατιστική αναφορά Δ.ΥΠΗ.ΔΕΔ. (αρχείο REFS60 2020 12 31)</t>
  </si>
  <si>
    <t>1458***</t>
  </si>
  <si>
    <t>1466***</t>
  </si>
  <si>
    <t>1523***</t>
  </si>
  <si>
    <t>1537***</t>
  </si>
  <si>
    <t>1442***</t>
  </si>
  <si>
    <t>1/1/2016 - 31/12/2020</t>
  </si>
  <si>
    <t>4ο Τρίμηνο 2020</t>
  </si>
  <si>
    <t>ΕΤΟΣ 2021</t>
  </si>
  <si>
    <t>*Ο αριθμός των υπηρετούντων-εν ενεργεία ελεγκτών είναι 146, εκ των οποίων 6 ελεγκτές είναι νεοεισερχόμενοι και 8 ελεγκτές ασχολούνται αποκλειστικά με υποθέσεις του τμήματος Κεφαλαίου.</t>
  </si>
  <si>
    <t>183*</t>
  </si>
  <si>
    <t>Σύνολο ολοκληρωμένων ελέγχων φορολογίας Κεφαλαίου****</t>
  </si>
  <si>
    <t>**Για τον υπολογισμό του δείκτη στον αριθμητή περιλαμβάνονται τα ποσά που εισπράχθηκαν από βεβαίωση της περίοδου αναφοράς ή από βεβαίωση ελέγχων προηγούμενων μηνών ή ετών, ενώ ο παρανομαστής περιλαμβάνει τη βεβαίωση της περίοδου αναφοράς. Για το λόγο αυτό ο δείκτης ενδέχεται να ξεπερνά το 100%. Στις ως άνω εισπράξεις δεν προσμετρώνται τα έσοδα του Ν.4512/2018.
Η εισπραξιμότητα ελέγχων του ΚΕΦΟΜΕΠ (KPI 6) διαμορφώνεται από 4,70% σε 29,35% για την περίοδο 01/01-31/12/2020 με την εξαίρεση μιας ακραίας περίπτωσης βεβαίωσης μηνός Αυγούστου 2020 ποσού 328,759 εκατ. €
***Ο προσδιορισμός του πλήθους των ελέγχων σε εξέλιξη στο τέλος του μήνα αναφοράς προέκυψε ύστερα από επαλήθευση των στοιχείων του συστήματος Elenxis.
****Οι έλεγχοι φορολογίας κεφαλαίου δεν συμπεριλαμβάνονται στο συνολικό πλήθος ολοκληρωμένων ελέγχων του ΚΕΦΟΜΕΠ.</t>
  </si>
  <si>
    <r>
      <t>Σύνολο βεβαιωθέντων φόρων και προστίμων από ελέγχους Κεφαλαίου (</t>
    </r>
    <r>
      <rPr>
        <b/>
        <sz val="9"/>
        <rFont val="Calibri"/>
        <family val="2"/>
        <charset val="161"/>
      </rPr>
      <t>€</t>
    </r>
    <r>
      <rPr>
        <b/>
        <sz val="9"/>
        <rFont val="Arial"/>
        <family val="2"/>
        <charset val="161"/>
      </rPr>
      <t xml:space="preserve"> εκ.)</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</si>
</sst>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_(* #,##0.00_);_(* \(#,##0.00\);_(* &quot;-&quot;??_);_(@_)"/>
    <numFmt numFmtId="165" formatCode="0.000"/>
    <numFmt numFmtId="166" formatCode="0.0"/>
    <numFmt numFmtId="167" formatCode="0.0%"/>
    <numFmt numFmtId="169" formatCode="_-* #,##0.00\ _€_-;\-* #,##0.00\ _€_-;_-* \-??\ _€_-;_-@_-"/>
    <numFmt numFmtId="170" formatCode="_-* #,##0.00&quot; €&quot;_-;\-* #,##0.00&quot; €&quot;_-;_-* \-??&quot; €&quot;_-;_-@_-"/>
    <numFmt numFmtId="171" formatCode="#,##0.00&quot; €&quot;"/>
    <numFmt numFmtId="172" formatCode="_-* #,##0.00_-;\-* #,##0.00_-;_-* \-??_-;_-@_-"/>
    <numFmt numFmtId="173" formatCode="_-* #,##0_-;\-* #,##0_-;_-* \-??_-;_-@_-"/>
    <numFmt numFmtId="174" formatCode="_(* #,##0_);_(* \(#,##0\);_(* &quot;-&quot;??_);_(@_)"/>
    <numFmt numFmtId="175" formatCode="0.00,,"/>
    <numFmt numFmtId="176" formatCode="#,#00.00,,"/>
  </numFmts>
  <fonts count="115">
    <font>
      <sz val="11"/>
      <color theme="1"/>
      <name val="Calibri"/>
      <family val="2"/>
      <charset val="161"/>
      <scheme val="minor"/>
    </font>
    <font>
      <sz val="11"/>
      <color theme="1"/>
      <name val="Calibri"/>
      <family val="2"/>
      <charset val="161"/>
      <scheme val="minor"/>
    </font>
    <font>
      <sz val="11"/>
      <color indexed="8"/>
      <name val="Calibri"/>
      <family val="2"/>
      <charset val="161"/>
    </font>
    <font>
      <b/>
      <sz val="10"/>
      <name val="Arial"/>
      <family val="2"/>
      <charset val="161"/>
    </font>
    <font>
      <sz val="10"/>
      <name val="Arial"/>
      <family val="2"/>
      <charset val="161"/>
    </font>
    <font>
      <b/>
      <sz val="8"/>
      <name val="Arial"/>
      <family val="2"/>
      <charset val="161"/>
    </font>
    <font>
      <b/>
      <i/>
      <sz val="8"/>
      <name val="Arial"/>
      <family val="2"/>
      <charset val="161"/>
    </font>
    <font>
      <sz val="10"/>
      <name val="Arial Greek"/>
      <charset val="161"/>
    </font>
    <font>
      <b/>
      <sz val="9"/>
      <name val="Arial"/>
      <family val="2"/>
      <charset val="161"/>
    </font>
    <font>
      <sz val="9"/>
      <name val="Helvetica Neue"/>
    </font>
    <font>
      <b/>
      <sz val="9"/>
      <color theme="0"/>
      <name val="Arial"/>
      <family val="2"/>
      <charset val="161"/>
    </font>
    <font>
      <sz val="9"/>
      <name val="Arial"/>
      <family val="2"/>
      <charset val="161"/>
    </font>
    <font>
      <b/>
      <i/>
      <sz val="9"/>
      <name val="Arial"/>
      <family val="2"/>
      <charset val="161"/>
    </font>
    <font>
      <sz val="9"/>
      <name val="Calibri"/>
      <family val="2"/>
      <charset val="161"/>
    </font>
    <font>
      <b/>
      <sz val="9"/>
      <name val="Tahoma"/>
      <family val="2"/>
      <charset val="161"/>
    </font>
    <font>
      <sz val="9"/>
      <name val="Tahoma"/>
      <family val="2"/>
      <charset val="161"/>
    </font>
    <font>
      <b/>
      <sz val="9"/>
      <color theme="0"/>
      <name val="Tahoma"/>
      <family val="2"/>
      <charset val="161"/>
    </font>
    <font>
      <b/>
      <i/>
      <sz val="9"/>
      <name val="Tahoma"/>
      <family val="2"/>
      <charset val="161"/>
    </font>
    <font>
      <b/>
      <sz val="9"/>
      <color theme="3" tint="0.79998168889431442"/>
      <name val="Tahoma"/>
      <family val="2"/>
      <charset val="161"/>
    </font>
    <font>
      <sz val="11"/>
      <name val="Arial"/>
      <family val="2"/>
      <charset val="161"/>
    </font>
    <font>
      <sz val="9"/>
      <color indexed="9"/>
      <name val="Helvetica Neue"/>
    </font>
    <font>
      <b/>
      <sz val="9"/>
      <color theme="1"/>
      <name val="Arial"/>
      <family val="2"/>
      <charset val="161"/>
    </font>
    <font>
      <sz val="9"/>
      <color theme="1"/>
      <name val="Calibri"/>
      <family val="2"/>
      <charset val="161"/>
      <scheme val="minor"/>
    </font>
    <font>
      <b/>
      <u/>
      <sz val="9"/>
      <color theme="0"/>
      <name val="Arial"/>
      <family val="2"/>
      <charset val="161"/>
    </font>
    <font>
      <sz val="9"/>
      <color indexed="8"/>
      <name val="Helvetica Neue"/>
    </font>
    <font>
      <b/>
      <sz val="9"/>
      <color indexed="8"/>
      <name val="Helvetica Neue"/>
    </font>
    <font>
      <sz val="9"/>
      <color indexed="8"/>
      <name val="Arial"/>
      <family val="2"/>
      <charset val="161"/>
    </font>
    <font>
      <sz val="9"/>
      <color theme="1"/>
      <name val="Arial"/>
      <family val="2"/>
      <charset val="161"/>
    </font>
    <font>
      <sz val="11"/>
      <color indexed="9"/>
      <name val="Arial"/>
      <family val="2"/>
      <charset val="161"/>
    </font>
    <font>
      <i/>
      <sz val="9"/>
      <name val="Tahoma"/>
      <family val="2"/>
      <charset val="161"/>
    </font>
    <font>
      <b/>
      <i/>
      <sz val="9"/>
      <color theme="0"/>
      <name val="Tahoma"/>
      <family val="2"/>
      <charset val="161"/>
    </font>
    <font>
      <i/>
      <sz val="9"/>
      <color indexed="9"/>
      <name val="Helvetica Neue"/>
    </font>
    <font>
      <i/>
      <sz val="9"/>
      <color theme="1"/>
      <name val="Calibri"/>
      <family val="2"/>
      <charset val="161"/>
      <scheme val="minor"/>
    </font>
    <font>
      <i/>
      <sz val="9"/>
      <name val="Calibri"/>
      <family val="2"/>
      <charset val="161"/>
    </font>
    <font>
      <i/>
      <sz val="9"/>
      <color indexed="8"/>
      <name val="Helvetica Neue"/>
    </font>
    <font>
      <b/>
      <sz val="9"/>
      <name val="Arial"/>
      <family val="2"/>
    </font>
    <font>
      <i/>
      <sz val="9"/>
      <color indexed="9"/>
      <name val="Arial"/>
      <family val="2"/>
    </font>
    <font>
      <sz val="9"/>
      <name val="Arial"/>
      <family val="2"/>
    </font>
    <font>
      <sz val="9"/>
      <color indexed="9"/>
      <name val="Arial"/>
      <family val="2"/>
    </font>
    <font>
      <sz val="9"/>
      <color theme="1"/>
      <name val="Arial"/>
      <family val="2"/>
    </font>
    <font>
      <b/>
      <sz val="9"/>
      <color theme="1"/>
      <name val="Arial"/>
      <family val="2"/>
    </font>
    <font>
      <b/>
      <sz val="9"/>
      <color indexed="8"/>
      <name val="Arial"/>
      <family val="2"/>
    </font>
    <font>
      <sz val="9"/>
      <color indexed="8"/>
      <name val="Arial"/>
      <family val="2"/>
    </font>
    <font>
      <b/>
      <sz val="11"/>
      <color theme="1"/>
      <name val="Calibri"/>
      <family val="2"/>
      <charset val="161"/>
      <scheme val="minor"/>
    </font>
    <font>
      <b/>
      <sz val="9"/>
      <color theme="0"/>
      <name val="Arial"/>
      <family val="2"/>
    </font>
    <font>
      <b/>
      <i/>
      <sz val="9"/>
      <name val="Arial"/>
      <family val="2"/>
    </font>
    <font>
      <b/>
      <i/>
      <sz val="9"/>
      <color theme="0"/>
      <name val="Arial"/>
      <family val="2"/>
    </font>
    <font>
      <i/>
      <sz val="9"/>
      <name val="Arial"/>
      <family val="2"/>
    </font>
    <font>
      <b/>
      <sz val="9"/>
      <color indexed="9"/>
      <name val="Arial"/>
      <family val="2"/>
    </font>
    <font>
      <b/>
      <i/>
      <sz val="9"/>
      <color theme="1"/>
      <name val="Arial"/>
      <family val="2"/>
    </font>
    <font>
      <b/>
      <sz val="9"/>
      <name val="Tahoma"/>
      <family val="2"/>
    </font>
    <font>
      <b/>
      <sz val="9"/>
      <name val="Helvetica Neue"/>
    </font>
    <font>
      <sz val="11"/>
      <color indexed="9"/>
      <name val="Calibri"/>
      <family val="2"/>
      <charset val="161"/>
    </font>
    <font>
      <b/>
      <sz val="9"/>
      <name val="Calibri"/>
      <family val="2"/>
      <charset val="161"/>
    </font>
    <font>
      <b/>
      <sz val="9"/>
      <color indexed="8"/>
      <name val="Tahoma"/>
      <family val="2"/>
      <charset val="161"/>
    </font>
    <font>
      <b/>
      <sz val="9"/>
      <color indexed="8"/>
      <name val="Tahoma"/>
      <family val="2"/>
    </font>
    <font>
      <sz val="10"/>
      <name val="Arial"/>
      <family val="2"/>
    </font>
    <font>
      <b/>
      <sz val="11"/>
      <color theme="1"/>
      <name val="Calibri"/>
      <family val="2"/>
      <scheme val="minor"/>
    </font>
    <font>
      <i/>
      <sz val="8"/>
      <name val="Arial"/>
      <family val="2"/>
      <charset val="161"/>
    </font>
    <font>
      <i/>
      <sz val="9"/>
      <color theme="1"/>
      <name val="Arial"/>
      <family val="2"/>
      <charset val="161"/>
    </font>
    <font>
      <i/>
      <sz val="9"/>
      <color indexed="60"/>
      <name val="Franklin Gothic Book"/>
      <family val="2"/>
      <charset val="161"/>
    </font>
    <font>
      <sz val="9"/>
      <color theme="0"/>
      <name val="Arial"/>
      <family val="2"/>
      <charset val="161"/>
    </font>
    <font>
      <b/>
      <sz val="9"/>
      <color indexed="8"/>
      <name val="Arial"/>
      <family val="2"/>
      <charset val="161"/>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sz val="11"/>
      <color theme="0"/>
      <name val="Calibri"/>
      <family val="2"/>
      <charset val="161"/>
      <scheme val="minor"/>
    </font>
    <font>
      <sz val="9"/>
      <color rgb="FFFF0000"/>
      <name val="Helvetica Neue"/>
    </font>
    <font>
      <b/>
      <sz val="18"/>
      <color theme="3"/>
      <name val="Cambria"/>
      <family val="2"/>
      <charset val="161"/>
      <scheme val="major"/>
    </font>
    <font>
      <i/>
      <sz val="9"/>
      <name val="Arial"/>
      <family val="2"/>
      <charset val="161"/>
    </font>
    <font>
      <sz val="11"/>
      <color rgb="FFFF0000"/>
      <name val="Arial"/>
      <family val="2"/>
      <charset val="161"/>
    </font>
    <font>
      <sz val="10"/>
      <color rgb="FF000000"/>
      <name val="Arial"/>
      <family val="2"/>
      <charset val="161"/>
    </font>
    <font>
      <i/>
      <sz val="7"/>
      <name val="Arial"/>
      <family val="2"/>
      <charset val="161"/>
    </font>
    <font>
      <sz val="7"/>
      <color theme="1"/>
      <name val="Arial"/>
      <family val="2"/>
      <charset val="161"/>
    </font>
    <font>
      <sz val="10"/>
      <color rgb="FF000000"/>
      <name val="Calibri"/>
      <family val="2"/>
      <charset val="161"/>
      <scheme val="minor"/>
    </font>
    <font>
      <sz val="11"/>
      <color theme="1"/>
      <name val="Liberation Sans"/>
      <charset val="161"/>
    </font>
    <font>
      <sz val="10"/>
      <color theme="1"/>
      <name val="Calibri"/>
      <family val="2"/>
      <charset val="161"/>
      <scheme val="minor"/>
    </font>
    <font>
      <sz val="10"/>
      <name val="Calibri"/>
      <family val="2"/>
      <charset val="161"/>
      <scheme val="minor"/>
    </font>
    <font>
      <sz val="9"/>
      <color theme="0"/>
      <name val="Arial"/>
      <family val="2"/>
    </font>
    <font>
      <strike/>
      <sz val="9"/>
      <color indexed="9"/>
      <name val="Arial"/>
      <family val="2"/>
    </font>
    <font>
      <strike/>
      <sz val="9"/>
      <color indexed="9"/>
      <name val="Helvetica Neue"/>
    </font>
    <font>
      <b/>
      <strike/>
      <sz val="9"/>
      <color indexed="8"/>
      <name val="Calibri"/>
      <family val="2"/>
      <charset val="161"/>
    </font>
    <font>
      <b/>
      <strike/>
      <sz val="9"/>
      <color indexed="9"/>
      <name val="Helvetica Neue"/>
    </font>
    <font>
      <sz val="9"/>
      <name val="Calibri"/>
      <family val="2"/>
      <charset val="161"/>
      <scheme val="minor"/>
    </font>
    <font>
      <b/>
      <sz val="10.5"/>
      <color theme="1"/>
      <name val="Arial"/>
      <family val="2"/>
    </font>
    <font>
      <b/>
      <sz val="10.5"/>
      <color theme="0"/>
      <name val="Arial"/>
      <family val="2"/>
    </font>
    <font>
      <b/>
      <sz val="10.5"/>
      <color theme="0"/>
      <name val="Calibri"/>
      <family val="2"/>
      <charset val="161"/>
    </font>
    <font>
      <b/>
      <sz val="10.5"/>
      <color theme="1"/>
      <name val="Arial"/>
      <family val="2"/>
      <charset val="161"/>
    </font>
    <font>
      <b/>
      <i/>
      <sz val="9"/>
      <color theme="0"/>
      <name val="Arial"/>
      <family val="2"/>
      <charset val="161"/>
    </font>
    <font>
      <b/>
      <sz val="9"/>
      <color theme="3" tint="0.79998168889431442"/>
      <name val="Arial"/>
      <family val="2"/>
      <charset val="161"/>
    </font>
    <font>
      <i/>
      <sz val="9"/>
      <color indexed="8"/>
      <name val="Arial"/>
      <family val="2"/>
      <charset val="161"/>
    </font>
    <font>
      <i/>
      <u/>
      <sz val="9"/>
      <color indexed="8"/>
      <name val="Arial"/>
      <family val="2"/>
      <charset val="161"/>
    </font>
    <font>
      <b/>
      <sz val="9"/>
      <color indexed="9"/>
      <name val="Arial"/>
      <family val="2"/>
      <charset val="161"/>
    </font>
    <font>
      <b/>
      <u/>
      <sz val="9"/>
      <color indexed="8"/>
      <name val="Arial"/>
      <family val="2"/>
      <charset val="161"/>
    </font>
    <font>
      <b/>
      <u/>
      <sz val="9"/>
      <name val="Arial"/>
      <family val="2"/>
      <charset val="161"/>
    </font>
    <font>
      <b/>
      <u/>
      <sz val="9"/>
      <color indexed="9"/>
      <name val="Arial"/>
      <family val="2"/>
      <charset val="161"/>
    </font>
    <font>
      <u/>
      <sz val="9"/>
      <color indexed="8"/>
      <name val="Arial"/>
      <family val="2"/>
      <charset val="161"/>
    </font>
    <font>
      <sz val="9"/>
      <color indexed="9"/>
      <name val="Arial"/>
      <family val="2"/>
      <charset val="161"/>
    </font>
    <font>
      <sz val="9"/>
      <color rgb="FFFF0000"/>
      <name val="Arial"/>
      <family val="2"/>
      <charset val="161"/>
    </font>
    <font>
      <b/>
      <sz val="9"/>
      <color rgb="FF0070C0"/>
      <name val="Arial"/>
      <family val="2"/>
      <charset val="161"/>
    </font>
    <font>
      <b/>
      <sz val="9"/>
      <color theme="1" tint="0.34998626667073579"/>
      <name val="Arial"/>
      <family val="2"/>
      <charset val="161"/>
    </font>
    <font>
      <i/>
      <sz val="9"/>
      <color indexed="9"/>
      <name val="Arial"/>
      <family val="2"/>
      <charset val="161"/>
    </font>
    <font>
      <i/>
      <sz val="8"/>
      <color theme="1"/>
      <name val="Arial"/>
      <family val="2"/>
      <charset val="161"/>
    </font>
    <font>
      <sz val="8"/>
      <name val="Arial"/>
      <family val="2"/>
      <charset val="161"/>
    </font>
    <font>
      <sz val="11"/>
      <color theme="1"/>
      <name val="Arial"/>
      <family val="2"/>
      <charset val="161"/>
    </font>
  </fonts>
  <fills count="6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indexed="54"/>
        <bgColor indexed="23"/>
      </patternFill>
    </fill>
    <fill>
      <patternFill patternType="solid">
        <fgColor indexed="9"/>
        <bgColor indexed="26"/>
      </patternFill>
    </fill>
    <fill>
      <patternFill patternType="solid">
        <fgColor indexed="47"/>
        <bgColor indexed="42"/>
      </patternFill>
    </fill>
    <fill>
      <patternFill patternType="solid">
        <fgColor indexed="22"/>
        <bgColor indexed="31"/>
      </patternFill>
    </fill>
    <fill>
      <patternFill patternType="solid">
        <fgColor theme="0"/>
        <bgColor indexed="26"/>
      </patternFill>
    </fill>
    <fill>
      <patternFill patternType="solid">
        <fgColor theme="0"/>
        <bgColor indexed="31"/>
      </patternFill>
    </fill>
    <fill>
      <patternFill patternType="solid">
        <fgColor rgb="FFFFFFCC"/>
        <bgColor indexed="42"/>
      </patternFill>
    </fill>
    <fill>
      <patternFill patternType="solid">
        <fgColor theme="0" tint="-0.14999847407452621"/>
        <bgColor indexed="31"/>
      </patternFill>
    </fill>
    <fill>
      <patternFill patternType="solid">
        <fgColor theme="0" tint="-0.14999847407452621"/>
        <bgColor indexed="55"/>
      </patternFill>
    </fill>
    <fill>
      <patternFill patternType="solid">
        <fgColor rgb="FFFFFFCC"/>
        <bgColor indexed="26"/>
      </patternFill>
    </fill>
    <fill>
      <patternFill patternType="solid">
        <fgColor rgb="FFFFFFCC"/>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gray125">
        <bgColor theme="0"/>
      </patternFill>
    </fill>
    <fill>
      <patternFill patternType="solid">
        <fgColor theme="0" tint="-0.34998626667073579"/>
        <bgColor indexed="64"/>
      </patternFill>
    </fill>
    <fill>
      <patternFill patternType="solid">
        <fgColor theme="7" tint="-0.499984740745262"/>
        <bgColor indexed="54"/>
      </patternFill>
    </fill>
    <fill>
      <patternFill patternType="solid">
        <fgColor theme="0"/>
        <bgColor indexed="42"/>
      </patternFill>
    </fill>
    <fill>
      <patternFill patternType="solid">
        <fgColor theme="0" tint="-0.14999847407452621"/>
        <bgColor indexed="26"/>
      </patternFill>
    </fill>
    <fill>
      <patternFill patternType="solid">
        <fgColor rgb="FFFFFFCC"/>
        <bgColor indexed="64"/>
      </patternFill>
    </fill>
    <fill>
      <patternFill patternType="solid">
        <fgColor theme="0"/>
        <bgColor indexed="55"/>
      </patternFill>
    </fill>
    <fill>
      <patternFill patternType="lightGray">
        <bgColor theme="0"/>
      </patternFill>
    </fill>
    <fill>
      <patternFill patternType="solid">
        <fgColor theme="0" tint="-4.9989318521683403E-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medium">
        <color indexed="8"/>
      </bottom>
      <diagonal/>
    </border>
    <border>
      <left style="medium">
        <color indexed="8"/>
      </left>
      <right/>
      <top style="medium">
        <color indexed="8"/>
      </top>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top style="medium">
        <color indexed="8"/>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63"/>
      </bottom>
      <diagonal/>
    </border>
    <border>
      <left/>
      <right style="thin">
        <color indexed="8"/>
      </right>
      <top/>
      <bottom/>
      <diagonal/>
    </border>
    <border>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right/>
      <top style="medium">
        <color indexed="63"/>
      </top>
      <bottom style="medium">
        <color indexed="63"/>
      </bottom>
      <diagonal/>
    </border>
    <border>
      <left style="thin">
        <color indexed="8"/>
      </left>
      <right style="thin">
        <color indexed="8"/>
      </right>
      <top style="medium">
        <color indexed="8"/>
      </top>
      <bottom style="thin">
        <color indexed="8"/>
      </bottom>
      <diagonal/>
    </border>
    <border>
      <left style="medium">
        <color indexed="8"/>
      </left>
      <right/>
      <top/>
      <bottom style="medium">
        <color indexed="8"/>
      </bottom>
      <diagonal/>
    </border>
    <border>
      <left/>
      <right/>
      <top style="medium">
        <color indexed="8"/>
      </top>
      <bottom/>
      <diagonal/>
    </border>
    <border>
      <left style="medium">
        <color indexed="8"/>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top/>
      <bottom style="hair">
        <color indexed="64"/>
      </bottom>
      <diagonal/>
    </border>
    <border>
      <left/>
      <right/>
      <top/>
      <bottom style="double">
        <color indexed="8"/>
      </bottom>
      <diagonal/>
    </border>
    <border>
      <left style="double">
        <color indexed="8"/>
      </left>
      <right/>
      <top/>
      <bottom style="double">
        <color indexed="8"/>
      </bottom>
      <diagonal/>
    </border>
    <border>
      <left style="double">
        <color indexed="8"/>
      </left>
      <right/>
      <top/>
      <bottom/>
      <diagonal/>
    </border>
    <border>
      <left/>
      <right style="double">
        <color indexed="8"/>
      </right>
      <top style="double">
        <color indexed="8"/>
      </top>
      <bottom style="thin">
        <color indexed="8"/>
      </bottom>
      <diagonal/>
    </border>
    <border>
      <left/>
      <right/>
      <top style="double">
        <color indexed="8"/>
      </top>
      <bottom style="thin">
        <color indexed="8"/>
      </bottom>
      <diagonal/>
    </border>
    <border>
      <left style="double">
        <color indexed="8"/>
      </left>
      <right/>
      <top style="double">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medium">
        <color indexed="63"/>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style="dotted">
        <color indexed="8"/>
      </top>
      <bottom style="medium">
        <color indexed="63"/>
      </bottom>
      <diagonal/>
    </border>
    <border>
      <left/>
      <right/>
      <top style="dotted">
        <color indexed="8"/>
      </top>
      <bottom style="medium">
        <color indexed="63"/>
      </bottom>
      <diagonal/>
    </border>
    <border>
      <left style="thin">
        <color indexed="8"/>
      </left>
      <right/>
      <top style="dotted">
        <color indexed="8"/>
      </top>
      <bottom style="medium">
        <color indexed="63"/>
      </bottom>
      <diagonal/>
    </border>
    <border>
      <left style="thin">
        <color indexed="8"/>
      </left>
      <right/>
      <top style="dotted">
        <color indexed="8"/>
      </top>
      <bottom style="dotted">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medium">
        <color indexed="8"/>
      </left>
      <right/>
      <top style="double">
        <color indexed="8"/>
      </top>
      <bottom/>
      <diagonal/>
    </border>
    <border>
      <left/>
      <right style="medium">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hair">
        <color indexed="64"/>
      </left>
      <right style="hair">
        <color indexed="64"/>
      </right>
      <top style="thin">
        <color indexed="64"/>
      </top>
      <bottom style="double">
        <color indexed="8"/>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medium">
        <color indexed="8"/>
      </left>
      <right/>
      <top style="thin">
        <color indexed="8"/>
      </top>
      <bottom style="medium">
        <color indexed="63"/>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double">
        <color indexed="8"/>
      </right>
      <top style="thin">
        <color indexed="8"/>
      </top>
      <bottom style="double">
        <color indexed="8"/>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style="thin">
        <color indexed="8"/>
      </left>
      <right style="thin">
        <color indexed="64"/>
      </right>
      <top style="medium">
        <color indexed="8"/>
      </top>
      <bottom style="medium">
        <color indexed="8"/>
      </bottom>
      <diagonal/>
    </border>
    <border>
      <left style="thin">
        <color indexed="8"/>
      </left>
      <right style="thin">
        <color indexed="8"/>
      </right>
      <top style="double">
        <color indexed="8"/>
      </top>
      <bottom style="dotted">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8"/>
      </right>
      <top style="thin">
        <color indexed="8"/>
      </top>
      <bottom style="thin">
        <color indexed="64"/>
      </bottom>
      <diagonal/>
    </border>
    <border>
      <left style="hair">
        <color indexed="8"/>
      </left>
      <right style="hair">
        <color indexed="8"/>
      </right>
      <top style="thin">
        <color indexed="8"/>
      </top>
      <bottom style="thin">
        <color indexed="64"/>
      </bottom>
      <diagonal/>
    </border>
    <border>
      <left style="thin">
        <color indexed="8"/>
      </left>
      <right/>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style="medium">
        <color indexed="64"/>
      </bottom>
      <diagonal/>
    </border>
    <border>
      <left style="hair">
        <color indexed="64"/>
      </left>
      <right style="hair">
        <color indexed="64"/>
      </right>
      <top style="thin">
        <color indexed="8"/>
      </top>
      <bottom style="double">
        <color indexed="8"/>
      </bottom>
      <diagonal/>
    </border>
    <border>
      <left/>
      <right style="hair">
        <color indexed="8"/>
      </right>
      <top style="thin">
        <color indexed="8"/>
      </top>
      <bottom style="double">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top/>
      <bottom style="medium">
        <color indexed="63"/>
      </bottom>
      <diagonal/>
    </border>
    <border>
      <left style="thin">
        <color indexed="8"/>
      </left>
      <right style="thin">
        <color indexed="8"/>
      </right>
      <top style="medium">
        <color indexed="8"/>
      </top>
      <bottom/>
      <diagonal/>
    </border>
    <border>
      <left style="thin">
        <color indexed="8"/>
      </left>
      <right style="thin">
        <color indexed="8"/>
      </right>
      <top/>
      <bottom style="dotted">
        <color indexed="8"/>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top style="double">
        <color indexed="8"/>
      </top>
      <bottom style="dotted">
        <color indexed="8"/>
      </bottom>
      <diagonal/>
    </border>
    <border>
      <left style="thin">
        <color indexed="8"/>
      </left>
      <right/>
      <top style="thin">
        <color indexed="8"/>
      </top>
      <bottom style="double">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diagonal/>
    </border>
    <border>
      <left style="thin">
        <color indexed="8"/>
      </left>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style="medium">
        <color indexed="63"/>
      </top>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right style="medium">
        <color indexed="8"/>
      </right>
      <top style="medium">
        <color indexed="64"/>
      </top>
      <bottom/>
      <diagonal/>
    </border>
    <border>
      <left/>
      <right style="medium">
        <color indexed="8"/>
      </right>
      <top style="medium">
        <color indexed="8"/>
      </top>
      <bottom/>
      <diagonal/>
    </border>
    <border>
      <left style="thin">
        <color indexed="8"/>
      </left>
      <right style="medium">
        <color indexed="8"/>
      </right>
      <top/>
      <bottom/>
      <diagonal/>
    </border>
    <border>
      <left/>
      <right/>
      <top style="medium">
        <color indexed="64"/>
      </top>
      <bottom/>
      <diagonal/>
    </border>
    <border>
      <left/>
      <right style="medium">
        <color indexed="64"/>
      </right>
      <top style="medium">
        <color indexed="64"/>
      </top>
      <bottom/>
      <diagonal/>
    </border>
    <border>
      <left style="thick">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8"/>
      </left>
      <right/>
      <top style="medium">
        <color indexed="8"/>
      </top>
      <bottom style="thin">
        <color indexed="8"/>
      </bottom>
      <diagonal/>
    </border>
    <border>
      <left style="thin">
        <color indexed="8"/>
      </left>
      <right style="thin">
        <color indexed="8"/>
      </right>
      <top style="dotted">
        <color indexed="8"/>
      </top>
      <bottom style="medium">
        <color indexed="8"/>
      </bottom>
      <diagonal/>
    </border>
    <border>
      <left/>
      <right/>
      <top style="medium">
        <color indexed="8"/>
      </top>
      <bottom style="double">
        <color indexed="8"/>
      </bottom>
      <diagonal/>
    </border>
    <border>
      <left style="thin">
        <color indexed="8"/>
      </left>
      <right/>
      <top style="dotted">
        <color indexed="8"/>
      </top>
      <bottom style="medium">
        <color indexed="8"/>
      </bottom>
      <diagonal/>
    </border>
    <border>
      <left/>
      <right style="medium">
        <color indexed="8"/>
      </right>
      <top/>
      <bottom/>
      <diagonal/>
    </border>
  </borders>
  <cellStyleXfs count="189">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7"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xf numFmtId="164" fontId="1" fillId="0" borderId="0" applyFont="0" applyFill="0" applyBorder="0" applyAlignment="0" applyProtection="0"/>
    <xf numFmtId="0" fontId="2" fillId="0" borderId="0"/>
    <xf numFmtId="0" fontId="52" fillId="10" borderId="0" applyNumberFormat="0" applyBorder="0" applyProtection="0"/>
    <xf numFmtId="172" fontId="2" fillId="0" borderId="0" applyFill="0" applyBorder="0" applyProtection="0"/>
    <xf numFmtId="169" fontId="2" fillId="0" borderId="0" applyFill="0" applyBorder="0" applyProtection="0"/>
    <xf numFmtId="170" fontId="2" fillId="0" borderId="0" applyFill="0" applyBorder="0" applyProtection="0"/>
    <xf numFmtId="9" fontId="2" fillId="0" borderId="0" applyFill="0" applyBorder="0" applyProtection="0"/>
    <xf numFmtId="9" fontId="2" fillId="0" borderId="0" applyFill="0" applyBorder="0" applyProtection="0"/>
    <xf numFmtId="172" fontId="2"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63" fillId="0" borderId="71" applyNumberFormat="0" applyFill="0" applyAlignment="0" applyProtection="0"/>
    <xf numFmtId="0" fontId="64" fillId="0" borderId="72" applyNumberFormat="0" applyFill="0" applyAlignment="0" applyProtection="0"/>
    <xf numFmtId="0" fontId="65" fillId="0" borderId="73" applyNumberFormat="0" applyFill="0" applyAlignment="0" applyProtection="0"/>
    <xf numFmtId="0" fontId="65" fillId="0" borderId="0" applyNumberFormat="0" applyFill="0" applyBorder="0" applyAlignment="0" applyProtection="0"/>
    <xf numFmtId="0" fontId="66" fillId="21" borderId="0" applyNumberFormat="0" applyBorder="0" applyAlignment="0" applyProtection="0"/>
    <xf numFmtId="0" fontId="67" fillId="22" borderId="0" applyNumberFormat="0" applyBorder="0" applyAlignment="0" applyProtection="0"/>
    <xf numFmtId="0" fontId="68" fillId="23" borderId="0" applyNumberFormat="0" applyBorder="0" applyAlignment="0" applyProtection="0"/>
    <xf numFmtId="0" fontId="69" fillId="24" borderId="74" applyNumberFormat="0" applyAlignment="0" applyProtection="0"/>
    <xf numFmtId="0" fontId="70" fillId="25" borderId="75" applyNumberFormat="0" applyAlignment="0" applyProtection="0"/>
    <xf numFmtId="0" fontId="71" fillId="25" borderId="74" applyNumberFormat="0" applyAlignment="0" applyProtection="0"/>
    <xf numFmtId="0" fontId="72" fillId="0" borderId="76" applyNumberFormat="0" applyFill="0" applyAlignment="0" applyProtection="0"/>
    <xf numFmtId="0" fontId="73" fillId="26" borderId="77"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43" fillId="0" borderId="79" applyNumberFormat="0" applyFill="0" applyAlignment="0" applyProtection="0"/>
    <xf numFmtId="0" fontId="7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6" fillId="35" borderId="0" applyNumberFormat="0" applyBorder="0" applyAlignment="0" applyProtection="0"/>
    <xf numFmtId="0" fontId="76"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6" fillId="43" borderId="0" applyNumberFormat="0" applyBorder="0" applyAlignment="0" applyProtection="0"/>
    <xf numFmtId="0" fontId="76"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76" fillId="51" borderId="0" applyNumberFormat="0" applyBorder="0" applyAlignment="0" applyProtection="0"/>
    <xf numFmtId="0" fontId="78" fillId="0" borderId="0" applyNumberForma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7" fillId="0" borderId="0"/>
    <xf numFmtId="0" fontId="2" fillId="27" borderId="78" applyNumberFormat="0" applyFont="0" applyAlignment="0" applyProtection="0"/>
    <xf numFmtId="0" fontId="1" fillId="0" borderId="0"/>
    <xf numFmtId="0" fontId="1" fillId="27" borderId="78"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ill="0" applyBorder="0" applyProtection="0"/>
    <xf numFmtId="169" fontId="2" fillId="0" borderId="0" applyFill="0" applyBorder="0" applyProtection="0"/>
    <xf numFmtId="43" fontId="1" fillId="0" borderId="0" applyFont="0" applyFill="0" applyBorder="0" applyAlignment="0" applyProtection="0"/>
    <xf numFmtId="0" fontId="7" fillId="0" borderId="0"/>
    <xf numFmtId="0" fontId="81" fillId="0" borderId="0"/>
    <xf numFmtId="0" fontId="85" fillId="0" borderId="0"/>
    <xf numFmtId="16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0">
    <xf numFmtId="0" fontId="0" fillId="0" borderId="0" xfId="0"/>
    <xf numFmtId="0" fontId="8" fillId="0" borderId="1" xfId="2" applyNumberFormat="1" applyFont="1" applyFill="1" applyBorder="1" applyAlignment="1" applyProtection="1">
      <alignment horizontal="center" vertical="center" wrapText="1"/>
      <protection locked="0"/>
    </xf>
    <xf numFmtId="0" fontId="14" fillId="0" borderId="0" xfId="2" applyNumberFormat="1" applyFont="1" applyFill="1" applyAlignment="1" applyProtection="1">
      <alignment vertical="center"/>
      <protection locked="0"/>
    </xf>
    <xf numFmtId="0" fontId="15" fillId="0" borderId="0" xfId="2" applyNumberFormat="1" applyFont="1" applyFill="1" applyAlignment="1" applyProtection="1">
      <alignment vertical="center"/>
      <protection locked="0"/>
    </xf>
    <xf numFmtId="0" fontId="15" fillId="0" borderId="11" xfId="2" applyNumberFormat="1" applyFont="1" applyFill="1" applyBorder="1" applyAlignment="1" applyProtection="1">
      <alignment vertical="center"/>
      <protection locked="0"/>
    </xf>
    <xf numFmtId="0" fontId="16" fillId="5" borderId="3" xfId="2" applyNumberFormat="1" applyFont="1" applyFill="1" applyBorder="1" applyAlignment="1" applyProtection="1">
      <alignment horizontal="left" vertical="center" wrapText="1"/>
      <protection locked="0"/>
    </xf>
    <xf numFmtId="0" fontId="15" fillId="2" borderId="0" xfId="2" applyNumberFormat="1" applyFont="1" applyFill="1" applyAlignment="1" applyProtection="1">
      <alignment vertical="center"/>
      <protection locked="0"/>
    </xf>
    <xf numFmtId="0" fontId="15" fillId="2" borderId="0" xfId="2" applyNumberFormat="1" applyFont="1" applyFill="1" applyBorder="1" applyAlignment="1" applyProtection="1">
      <alignment vertical="center"/>
      <protection locked="0"/>
    </xf>
    <xf numFmtId="0" fontId="8" fillId="0" borderId="0" xfId="2" applyNumberFormat="1" applyFont="1" applyFill="1" applyAlignment="1" applyProtection="1">
      <alignment horizontal="left" wrapText="1"/>
      <protection locked="0"/>
    </xf>
    <xf numFmtId="0" fontId="20" fillId="0" borderId="0" xfId="2" applyNumberFormat="1" applyFont="1" applyFill="1" applyAlignment="1" applyProtection="1">
      <alignment horizontal="center" vertical="center" wrapText="1"/>
      <protection locked="0"/>
    </xf>
    <xf numFmtId="0" fontId="9" fillId="0" borderId="0" xfId="2" applyNumberFormat="1" applyFont="1" applyFill="1" applyAlignment="1" applyProtection="1">
      <alignment horizontal="center" vertical="center" wrapText="1"/>
      <protection locked="0"/>
    </xf>
    <xf numFmtId="0" fontId="20" fillId="0" borderId="0" xfId="2" applyNumberFormat="1" applyFont="1" applyFill="1" applyAlignment="1" applyProtection="1">
      <alignment horizontal="center" vertical="top" wrapText="1"/>
      <protection locked="0"/>
    </xf>
    <xf numFmtId="0" fontId="20" fillId="0" borderId="0" xfId="2" applyNumberFormat="1" applyFont="1" applyFill="1" applyAlignment="1" applyProtection="1">
      <alignment vertical="top" wrapText="1"/>
      <protection locked="0"/>
    </xf>
    <xf numFmtId="0" fontId="11" fillId="0" borderId="0"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20" fillId="0" borderId="0" xfId="2" applyNumberFormat="1" applyFont="1" applyFill="1" applyAlignment="1">
      <alignment horizontal="left" wrapText="1"/>
    </xf>
    <xf numFmtId="0" fontId="20" fillId="0" borderId="0" xfId="2" applyNumberFormat="1" applyFont="1" applyFill="1" applyAlignment="1">
      <alignment horizontal="center" vertical="center" wrapText="1"/>
    </xf>
    <xf numFmtId="0" fontId="9" fillId="0" borderId="0" xfId="2" applyNumberFormat="1" applyFont="1" applyFill="1" applyAlignment="1">
      <alignment horizontal="center" vertical="center" wrapText="1"/>
    </xf>
    <xf numFmtId="0" fontId="20" fillId="0" borderId="0" xfId="2" applyNumberFormat="1" applyFont="1" applyFill="1" applyAlignment="1">
      <alignment horizontal="center" vertical="top" wrapText="1"/>
    </xf>
    <xf numFmtId="0" fontId="20" fillId="0" borderId="0" xfId="2" applyNumberFormat="1" applyFont="1" applyFill="1" applyAlignment="1">
      <alignment vertical="top" wrapText="1"/>
    </xf>
    <xf numFmtId="0" fontId="11" fillId="0" borderId="1" xfId="2" applyNumberFormat="1" applyFont="1" applyFill="1" applyBorder="1" applyAlignment="1" applyProtection="1">
      <alignment horizontal="left" wrapText="1"/>
      <protection locked="0"/>
    </xf>
    <xf numFmtId="0" fontId="8" fillId="0" borderId="0" xfId="2" applyNumberFormat="1" applyFont="1" applyFill="1" applyAlignment="1" applyProtection="1">
      <alignment horizontal="left" vertical="center" wrapText="1"/>
      <protection locked="0"/>
    </xf>
    <xf numFmtId="3" fontId="8" fillId="0" borderId="1" xfId="2" applyNumberFormat="1" applyFont="1" applyFill="1" applyBorder="1" applyAlignment="1" applyProtection="1">
      <alignment horizontal="center" vertical="center" wrapText="1"/>
      <protection locked="0"/>
    </xf>
    <xf numFmtId="0" fontId="13" fillId="0" borderId="0" xfId="2" applyFont="1" applyFill="1" applyAlignment="1" applyProtection="1">
      <alignment vertical="top" wrapText="1"/>
      <protection locked="0"/>
    </xf>
    <xf numFmtId="4" fontId="11" fillId="0" borderId="1" xfId="2" applyNumberFormat="1" applyFont="1" applyFill="1" applyBorder="1" applyAlignment="1" applyProtection="1">
      <alignment horizontal="center" vertical="center" wrapText="1"/>
      <protection locked="0"/>
    </xf>
    <xf numFmtId="0" fontId="22" fillId="0" borderId="0" xfId="0" applyFont="1" applyBorder="1" applyAlignment="1">
      <alignment horizontal="center" vertical="center" wrapText="1"/>
    </xf>
    <xf numFmtId="166" fontId="22" fillId="0" borderId="0" xfId="0" applyNumberFormat="1" applyFont="1" applyBorder="1" applyAlignment="1">
      <alignment horizontal="center" vertical="center"/>
    </xf>
    <xf numFmtId="0" fontId="11" fillId="0" borderId="0" xfId="2" applyFont="1" applyFill="1" applyBorder="1" applyAlignment="1" applyProtection="1">
      <alignment horizontal="center" vertical="center" wrapText="1"/>
      <protection locked="0"/>
    </xf>
    <xf numFmtId="165" fontId="11" fillId="0" borderId="0" xfId="2" applyNumberFormat="1" applyFont="1" applyFill="1" applyBorder="1" applyAlignment="1" applyProtection="1">
      <alignment horizontal="center" vertical="center" wrapText="1"/>
      <protection locked="0"/>
    </xf>
    <xf numFmtId="4" fontId="11" fillId="0" borderId="0" xfId="2" applyNumberFormat="1" applyFont="1" applyFill="1" applyBorder="1" applyAlignment="1" applyProtection="1">
      <alignment horizontal="center" vertical="center" wrapText="1"/>
      <protection locked="0"/>
    </xf>
    <xf numFmtId="0" fontId="28" fillId="0" borderId="0" xfId="2" applyNumberFormat="1" applyFont="1" applyFill="1" applyAlignment="1" applyProtection="1">
      <alignment vertical="top"/>
      <protection locked="0"/>
    </xf>
    <xf numFmtId="0" fontId="19" fillId="0" borderId="0" xfId="2" applyNumberFormat="1" applyFont="1" applyFill="1" applyAlignment="1" applyProtection="1">
      <alignment vertical="top"/>
      <protection locked="0"/>
    </xf>
    <xf numFmtId="0" fontId="28" fillId="0" borderId="0" xfId="2" applyNumberFormat="1" applyFont="1" applyFill="1" applyAlignment="1">
      <alignment vertical="top"/>
    </xf>
    <xf numFmtId="0" fontId="19" fillId="0" borderId="0" xfId="2" applyNumberFormat="1" applyFont="1" applyFill="1" applyAlignment="1">
      <alignment vertical="top"/>
    </xf>
    <xf numFmtId="0" fontId="29" fillId="0" borderId="0" xfId="2" applyNumberFormat="1" applyFont="1" applyFill="1" applyAlignment="1" applyProtection="1">
      <alignment vertical="center"/>
      <protection locked="0"/>
    </xf>
    <xf numFmtId="0" fontId="17" fillId="0" borderId="1" xfId="2" applyNumberFormat="1" applyFont="1" applyFill="1" applyBorder="1" applyAlignment="1" applyProtection="1">
      <alignment horizontal="center" vertical="center" wrapText="1"/>
      <protection locked="0"/>
    </xf>
    <xf numFmtId="0" fontId="30" fillId="5" borderId="7" xfId="2" applyNumberFormat="1" applyFont="1" applyFill="1" applyBorder="1" applyAlignment="1" applyProtection="1">
      <alignment vertical="center" wrapText="1"/>
      <protection locked="0"/>
    </xf>
    <xf numFmtId="0" fontId="17" fillId="0" borderId="0" xfId="2" applyNumberFormat="1" applyFont="1" applyFill="1" applyAlignment="1" applyProtection="1">
      <alignment vertical="center"/>
      <protection locked="0"/>
    </xf>
    <xf numFmtId="0" fontId="31" fillId="0" borderId="0" xfId="2" applyNumberFormat="1" applyFont="1" applyFill="1" applyAlignment="1" applyProtection="1">
      <alignment horizontal="center" vertical="center" wrapText="1"/>
      <protection locked="0"/>
    </xf>
    <xf numFmtId="0" fontId="31" fillId="0" borderId="0" xfId="2" applyNumberFormat="1" applyFont="1" applyFill="1" applyAlignment="1">
      <alignment horizontal="center" vertical="center" wrapText="1"/>
    </xf>
    <xf numFmtId="0" fontId="32" fillId="0" borderId="0" xfId="0" applyFont="1" applyBorder="1" applyAlignment="1">
      <alignment horizontal="center" vertical="center" wrapText="1"/>
    </xf>
    <xf numFmtId="2" fontId="11" fillId="0" borderId="1" xfId="2" applyNumberFormat="1" applyFont="1" applyFill="1" applyBorder="1" applyAlignment="1" applyProtection="1">
      <alignment horizontal="center" vertical="center" wrapText="1"/>
      <protection locked="0"/>
    </xf>
    <xf numFmtId="49" fontId="18" fillId="5" borderId="7" xfId="2" applyNumberFormat="1" applyFont="1" applyFill="1" applyBorder="1" applyAlignment="1" applyProtection="1">
      <alignment horizontal="center" vertical="center"/>
      <protection locked="0"/>
    </xf>
    <xf numFmtId="0" fontId="15" fillId="2" borderId="7" xfId="2" applyNumberFormat="1" applyFont="1" applyFill="1" applyBorder="1" applyAlignment="1" applyProtection="1">
      <alignment horizontal="center" vertical="center" wrapText="1"/>
      <protection locked="0"/>
    </xf>
    <xf numFmtId="0" fontId="15" fillId="7" borderId="0" xfId="2" applyNumberFormat="1" applyFont="1" applyFill="1" applyAlignment="1" applyProtection="1">
      <alignment vertical="center"/>
      <protection locked="0"/>
    </xf>
    <xf numFmtId="0" fontId="9" fillId="2" borderId="0" xfId="2" applyNumberFormat="1" applyFont="1" applyFill="1" applyAlignment="1" applyProtection="1">
      <alignment vertical="top" wrapText="1"/>
      <protection locked="0"/>
    </xf>
    <xf numFmtId="49" fontId="10" fillId="6" borderId="3" xfId="2" applyNumberFormat="1" applyFont="1" applyFill="1" applyBorder="1" applyAlignment="1" applyProtection="1">
      <alignment horizontal="left" vertical="center" wrapText="1"/>
      <protection locked="0"/>
    </xf>
    <xf numFmtId="0" fontId="35" fillId="0" borderId="0" xfId="2" applyNumberFormat="1" applyFont="1" applyFill="1" applyAlignment="1" applyProtection="1">
      <alignment horizontal="left" wrapText="1"/>
      <protection locked="0"/>
    </xf>
    <xf numFmtId="0" fontId="36" fillId="0" borderId="0" xfId="2" applyNumberFormat="1" applyFont="1" applyFill="1" applyAlignment="1" applyProtection="1">
      <alignment horizontal="center" vertical="center" wrapText="1"/>
      <protection locked="0"/>
    </xf>
    <xf numFmtId="0" fontId="37" fillId="0" borderId="0" xfId="2" applyNumberFormat="1" applyFont="1" applyFill="1" applyAlignment="1" applyProtection="1">
      <alignment horizontal="center" vertical="center" wrapText="1"/>
      <protection locked="0"/>
    </xf>
    <xf numFmtId="0" fontId="38" fillId="0" borderId="0" xfId="2" applyNumberFormat="1" applyFont="1" applyFill="1" applyAlignment="1" applyProtection="1">
      <alignment horizontal="center" vertical="center" wrapText="1"/>
      <protection locked="0"/>
    </xf>
    <xf numFmtId="0" fontId="38" fillId="0" borderId="0" xfId="2" applyNumberFormat="1" applyFont="1" applyFill="1" applyAlignment="1" applyProtection="1">
      <alignment horizontal="center" vertical="top" wrapText="1"/>
      <protection locked="0"/>
    </xf>
    <xf numFmtId="0" fontId="11" fillId="0" borderId="0" xfId="2" applyNumberFormat="1" applyFont="1" applyFill="1" applyAlignment="1">
      <alignment vertical="top"/>
    </xf>
    <xf numFmtId="49" fontId="10" fillId="6" borderId="19" xfId="2" applyNumberFormat="1" applyFont="1" applyFill="1" applyBorder="1" applyAlignment="1" applyProtection="1">
      <alignment horizontal="left" vertical="center" wrapText="1"/>
      <protection locked="0"/>
    </xf>
    <xf numFmtId="49" fontId="10" fillId="6" borderId="9" xfId="2" applyNumberFormat="1" applyFont="1" applyFill="1" applyBorder="1" applyAlignment="1" applyProtection="1">
      <alignment horizontal="left" vertical="center" wrapText="1"/>
      <protection locked="0"/>
    </xf>
    <xf numFmtId="49" fontId="10" fillId="6" borderId="3" xfId="2" applyNumberFormat="1" applyFont="1" applyFill="1" applyBorder="1" applyAlignment="1" applyProtection="1">
      <alignment horizontal="left" vertical="center"/>
      <protection locked="0"/>
    </xf>
    <xf numFmtId="0" fontId="44" fillId="5" borderId="3" xfId="2" applyNumberFormat="1" applyFont="1" applyFill="1" applyBorder="1" applyAlignment="1" applyProtection="1">
      <alignment vertical="top" wrapText="1"/>
      <protection locked="0"/>
    </xf>
    <xf numFmtId="0" fontId="35" fillId="0" borderId="0" xfId="2" applyNumberFormat="1" applyFont="1" applyFill="1" applyAlignment="1" applyProtection="1">
      <alignment vertical="top" wrapText="1"/>
      <protection locked="0"/>
    </xf>
    <xf numFmtId="0" fontId="36" fillId="0" borderId="0" xfId="2" applyNumberFormat="1" applyFont="1" applyFill="1" applyAlignment="1" applyProtection="1">
      <alignment vertical="top"/>
      <protection locked="0"/>
    </xf>
    <xf numFmtId="0" fontId="37" fillId="0" borderId="0" xfId="2" applyNumberFormat="1" applyFont="1" applyFill="1" applyAlignment="1" applyProtection="1">
      <alignment vertical="top"/>
      <protection locked="0"/>
    </xf>
    <xf numFmtId="0" fontId="38" fillId="0" borderId="0" xfId="2" applyNumberFormat="1" applyFont="1" applyFill="1" applyAlignment="1" applyProtection="1">
      <alignment vertical="top"/>
      <protection locked="0"/>
    </xf>
    <xf numFmtId="0" fontId="44" fillId="5" borderId="4" xfId="2" applyNumberFormat="1" applyFont="1" applyFill="1" applyBorder="1" applyAlignment="1" applyProtection="1">
      <alignment vertical="top" wrapText="1"/>
      <protection locked="0"/>
    </xf>
    <xf numFmtId="0" fontId="37" fillId="2" borderId="0" xfId="2" applyNumberFormat="1" applyFont="1" applyFill="1" applyAlignment="1" applyProtection="1">
      <alignment vertical="top" wrapText="1"/>
      <protection locked="0"/>
    </xf>
    <xf numFmtId="0" fontId="38" fillId="2" borderId="0" xfId="2" applyNumberFormat="1" applyFont="1" applyFill="1" applyAlignment="1" applyProtection="1">
      <alignment vertical="top" wrapText="1"/>
      <protection locked="0"/>
    </xf>
    <xf numFmtId="165" fontId="38" fillId="2" borderId="0" xfId="2" applyNumberFormat="1" applyFont="1" applyFill="1" applyAlignment="1" applyProtection="1">
      <alignment vertical="top" wrapText="1"/>
      <protection locked="0"/>
    </xf>
    <xf numFmtId="0" fontId="37" fillId="0" borderId="0" xfId="2" applyNumberFormat="1" applyFont="1" applyFill="1" applyBorder="1" applyAlignment="1" applyProtection="1">
      <alignment vertical="center" wrapText="1"/>
      <protection locked="0"/>
    </xf>
    <xf numFmtId="10" fontId="35" fillId="0" borderId="0" xfId="2" applyNumberFormat="1" applyFont="1" applyFill="1" applyBorder="1" applyAlignment="1" applyProtection="1">
      <alignment horizontal="center" vertical="top" wrapText="1"/>
      <protection locked="0"/>
    </xf>
    <xf numFmtId="0" fontId="37" fillId="0" borderId="0" xfId="2" applyNumberFormat="1" applyFont="1" applyFill="1" applyAlignment="1" applyProtection="1">
      <alignment vertical="top" wrapText="1"/>
      <protection locked="0"/>
    </xf>
    <xf numFmtId="0" fontId="35" fillId="0" borderId="0" xfId="2" applyNumberFormat="1" applyFont="1" applyFill="1" applyAlignment="1">
      <alignment horizontal="left" vertical="center" wrapText="1"/>
    </xf>
    <xf numFmtId="0" fontId="36" fillId="0" borderId="0" xfId="2" applyNumberFormat="1" applyFont="1" applyFill="1" applyAlignment="1">
      <alignment vertical="top" wrapText="1"/>
    </xf>
    <xf numFmtId="0" fontId="38" fillId="0" borderId="0" xfId="2" applyNumberFormat="1" applyFont="1" applyFill="1" applyAlignment="1">
      <alignment vertical="top" wrapText="1"/>
    </xf>
    <xf numFmtId="0" fontId="47" fillId="0" borderId="0" xfId="0" applyFont="1" applyAlignment="1">
      <alignment vertical="center"/>
    </xf>
    <xf numFmtId="0" fontId="37" fillId="0" borderId="0" xfId="2" applyNumberFormat="1" applyFont="1" applyFill="1" applyAlignment="1">
      <alignment vertical="center" wrapText="1"/>
    </xf>
    <xf numFmtId="0" fontId="38" fillId="0" borderId="0" xfId="2" applyNumberFormat="1" applyFont="1" applyFill="1" applyAlignment="1">
      <alignment vertical="center" wrapText="1"/>
    </xf>
    <xf numFmtId="0" fontId="37" fillId="0" borderId="0" xfId="0" applyFont="1" applyAlignment="1">
      <alignment vertical="center"/>
    </xf>
    <xf numFmtId="0" fontId="37" fillId="0" borderId="0" xfId="0" applyFont="1" applyAlignment="1">
      <alignment horizontal="right" vertical="center"/>
    </xf>
    <xf numFmtId="0" fontId="37" fillId="0" borderId="0" xfId="2" applyNumberFormat="1" applyFont="1" applyFill="1" applyAlignment="1">
      <alignment horizontal="left" vertical="center" wrapText="1"/>
    </xf>
    <xf numFmtId="0" fontId="47" fillId="0" borderId="0" xfId="0" applyFont="1" applyAlignment="1">
      <alignment horizontal="left" vertical="center" wrapText="1"/>
    </xf>
    <xf numFmtId="0" fontId="37" fillId="0" borderId="0" xfId="0" applyFont="1" applyAlignment="1">
      <alignment horizontal="left" vertical="center" wrapText="1"/>
    </xf>
    <xf numFmtId="0" fontId="38" fillId="0" borderId="0" xfId="2" applyNumberFormat="1" applyFont="1" applyFill="1" applyAlignment="1">
      <alignment vertical="top"/>
    </xf>
    <xf numFmtId="0" fontId="35" fillId="0" borderId="0" xfId="0" applyFont="1" applyAlignment="1">
      <alignment horizontal="right" vertical="center"/>
    </xf>
    <xf numFmtId="0" fontId="36" fillId="0" borderId="0" xfId="2" applyNumberFormat="1" applyFont="1" applyFill="1" applyAlignment="1">
      <alignment vertical="top"/>
    </xf>
    <xf numFmtId="0" fontId="37" fillId="0" borderId="0" xfId="2" applyNumberFormat="1" applyFont="1" applyFill="1" applyAlignment="1">
      <alignment vertical="top"/>
    </xf>
    <xf numFmtId="0" fontId="38" fillId="0" borderId="0" xfId="2" applyNumberFormat="1" applyFont="1" applyFill="1" applyAlignment="1" applyProtection="1">
      <alignment vertical="top" wrapText="1"/>
      <protection locked="0"/>
    </xf>
    <xf numFmtId="0" fontId="38" fillId="0" borderId="0" xfId="2" applyNumberFormat="1" applyFont="1" applyFill="1" applyAlignment="1">
      <alignment horizontal="left" wrapText="1"/>
    </xf>
    <xf numFmtId="0" fontId="36" fillId="0" borderId="0" xfId="2" applyNumberFormat="1" applyFont="1" applyFill="1" applyAlignment="1">
      <alignment horizontal="center" vertical="center" wrapText="1"/>
    </xf>
    <xf numFmtId="0" fontId="37" fillId="0" borderId="0" xfId="2" applyNumberFormat="1" applyFont="1" applyFill="1" applyAlignment="1">
      <alignment horizontal="center" vertical="center" wrapText="1"/>
    </xf>
    <xf numFmtId="0" fontId="38" fillId="0" borderId="0" xfId="2" applyNumberFormat="1" applyFont="1" applyFill="1" applyAlignment="1">
      <alignment horizontal="center" vertical="center" wrapText="1"/>
    </xf>
    <xf numFmtId="0" fontId="38" fillId="0" borderId="0" xfId="2" applyNumberFormat="1" applyFont="1" applyFill="1" applyAlignment="1">
      <alignment horizontal="center" vertical="top" wrapText="1"/>
    </xf>
    <xf numFmtId="0" fontId="39" fillId="0" borderId="0" xfId="0" applyFont="1" applyAlignment="1">
      <alignment vertical="center"/>
    </xf>
    <xf numFmtId="49" fontId="10" fillId="6" borderId="3" xfId="2" applyNumberFormat="1" applyFont="1" applyFill="1" applyBorder="1" applyAlignment="1" applyProtection="1">
      <alignment horizontal="left" vertical="center" wrapText="1"/>
      <protection locked="0"/>
    </xf>
    <xf numFmtId="0" fontId="35" fillId="0" borderId="0" xfId="0" applyFont="1" applyAlignment="1">
      <alignment horizontal="left" vertical="center"/>
    </xf>
    <xf numFmtId="0" fontId="20" fillId="0" borderId="0" xfId="2" applyNumberFormat="1" applyFont="1" applyFill="1" applyAlignment="1" applyProtection="1">
      <alignment vertical="center" wrapText="1"/>
      <protection locked="0"/>
    </xf>
    <xf numFmtId="0" fontId="9" fillId="0" borderId="0" xfId="2" applyNumberFormat="1" applyFont="1" applyFill="1" applyAlignment="1" applyProtection="1">
      <alignment vertical="center" wrapText="1"/>
      <protection locked="0"/>
    </xf>
    <xf numFmtId="0" fontId="20" fillId="0" borderId="0" xfId="2" applyNumberFormat="1" applyFont="1" applyFill="1" applyBorder="1" applyAlignment="1" applyProtection="1">
      <alignment vertical="center" wrapText="1"/>
      <protection locked="0"/>
    </xf>
    <xf numFmtId="0" fontId="9" fillId="2" borderId="0" xfId="2" applyNumberFormat="1" applyFont="1" applyFill="1" applyAlignment="1" applyProtection="1">
      <alignment vertical="center" wrapText="1"/>
      <protection locked="0"/>
    </xf>
    <xf numFmtId="0" fontId="20" fillId="0" borderId="0" xfId="2" applyNumberFormat="1" applyFont="1" applyFill="1" applyAlignment="1">
      <alignment vertical="center" wrapText="1"/>
    </xf>
    <xf numFmtId="0" fontId="12" fillId="0" borderId="0" xfId="2" applyNumberFormat="1" applyFont="1" applyFill="1" applyBorder="1" applyAlignment="1" applyProtection="1">
      <alignment horizontal="left" vertical="center" wrapText="1"/>
      <protection locked="0"/>
    </xf>
    <xf numFmtId="0" fontId="20" fillId="0" borderId="0" xfId="2" applyNumberFormat="1" applyFont="1" applyFill="1" applyAlignment="1">
      <alignment horizontal="left" vertical="center" wrapText="1"/>
    </xf>
    <xf numFmtId="0" fontId="35" fillId="2" borderId="1" xfId="2" applyNumberFormat="1" applyFont="1" applyFill="1" applyBorder="1" applyAlignment="1" applyProtection="1">
      <alignment horizontal="center" vertical="center" wrapText="1"/>
      <protection locked="0"/>
    </xf>
    <xf numFmtId="0" fontId="38" fillId="2" borderId="0" xfId="2" applyNumberFormat="1" applyFont="1" applyFill="1" applyAlignment="1" applyProtection="1">
      <alignment vertical="top"/>
      <protection locked="0"/>
    </xf>
    <xf numFmtId="49" fontId="39" fillId="2" borderId="1" xfId="2" applyNumberFormat="1" applyFont="1" applyFill="1" applyBorder="1" applyAlignment="1" applyProtection="1">
      <alignment horizontal="left" vertical="top" wrapText="1"/>
      <protection locked="0"/>
    </xf>
    <xf numFmtId="0" fontId="40" fillId="2" borderId="1" xfId="2" applyNumberFormat="1" applyFont="1" applyFill="1" applyBorder="1" applyAlignment="1" applyProtection="1">
      <alignment vertical="center" wrapText="1"/>
      <protection locked="0"/>
    </xf>
    <xf numFmtId="0" fontId="39" fillId="2" borderId="1" xfId="2" applyNumberFormat="1" applyFont="1" applyFill="1" applyBorder="1" applyAlignment="1" applyProtection="1">
      <alignment vertical="center" wrapText="1"/>
      <protection locked="0"/>
    </xf>
    <xf numFmtId="165" fontId="39" fillId="2" borderId="1" xfId="2" applyNumberFormat="1" applyFont="1" applyFill="1" applyBorder="1" applyAlignment="1" applyProtection="1">
      <alignment horizontal="center" vertical="center" wrapText="1"/>
      <protection locked="0"/>
    </xf>
    <xf numFmtId="0" fontId="40" fillId="9" borderId="1" xfId="2" applyNumberFormat="1" applyFont="1" applyFill="1" applyBorder="1" applyAlignment="1" applyProtection="1">
      <alignment vertical="center" wrapText="1"/>
      <protection locked="0"/>
    </xf>
    <xf numFmtId="0" fontId="35" fillId="2" borderId="1" xfId="2" applyNumberFormat="1" applyFont="1" applyFill="1" applyBorder="1" applyAlignment="1" applyProtection="1">
      <alignment vertical="center" wrapText="1"/>
      <protection locked="0"/>
    </xf>
    <xf numFmtId="0" fontId="35" fillId="2" borderId="0" xfId="2" applyNumberFormat="1" applyFont="1" applyFill="1" applyAlignment="1" applyProtection="1">
      <alignment vertical="top" wrapText="1"/>
      <protection locked="0"/>
    </xf>
    <xf numFmtId="165" fontId="48" fillId="2" borderId="0" xfId="2" applyNumberFormat="1" applyFont="1" applyFill="1" applyAlignment="1" applyProtection="1">
      <alignment vertical="top" wrapText="1"/>
      <protection locked="0"/>
    </xf>
    <xf numFmtId="0" fontId="48" fillId="2" borderId="0" xfId="2" applyNumberFormat="1" applyFont="1" applyFill="1" applyAlignment="1" applyProtection="1">
      <alignment vertical="top" wrapText="1"/>
      <protection locked="0"/>
    </xf>
    <xf numFmtId="0" fontId="37" fillId="2" borderId="1" xfId="2" applyNumberFormat="1" applyFont="1" applyFill="1" applyBorder="1" applyAlignment="1" applyProtection="1">
      <alignment horizontal="left" vertical="center" wrapText="1"/>
      <protection locked="0"/>
    </xf>
    <xf numFmtId="0" fontId="51" fillId="0" borderId="0" xfId="2" applyNumberFormat="1" applyFont="1" applyFill="1" applyAlignment="1" applyProtection="1">
      <alignment vertical="center" wrapText="1"/>
      <protection locked="0"/>
    </xf>
    <xf numFmtId="0" fontId="37" fillId="2" borderId="0" xfId="2" applyNumberFormat="1" applyFont="1" applyFill="1" applyBorder="1" applyAlignment="1" applyProtection="1">
      <alignment horizontal="left" wrapText="1"/>
      <protection locked="0"/>
    </xf>
    <xf numFmtId="0" fontId="47" fillId="2" borderId="0" xfId="2" applyFont="1" applyFill="1" applyBorder="1" applyAlignment="1" applyProtection="1">
      <alignment horizontal="center" vertical="center" wrapText="1"/>
      <protection locked="0"/>
    </xf>
    <xf numFmtId="0" fontId="37" fillId="2" borderId="0" xfId="2" applyFont="1" applyFill="1" applyBorder="1" applyAlignment="1" applyProtection="1">
      <alignment horizontal="center" vertical="center" wrapText="1"/>
      <protection locked="0"/>
    </xf>
    <xf numFmtId="0" fontId="37" fillId="2" borderId="0" xfId="2" applyFont="1" applyFill="1" applyBorder="1" applyAlignment="1" applyProtection="1">
      <alignment horizontal="center" vertical="top" wrapText="1"/>
      <protection locked="0"/>
    </xf>
    <xf numFmtId="0" fontId="35" fillId="2" borderId="0" xfId="2" applyFont="1" applyFill="1" applyBorder="1" applyAlignment="1" applyProtection="1">
      <alignment horizontal="center" vertical="top" wrapText="1"/>
      <protection locked="0"/>
    </xf>
    <xf numFmtId="0" fontId="40" fillId="0" borderId="0" xfId="0" applyFont="1" applyAlignment="1">
      <alignment vertical="center"/>
    </xf>
    <xf numFmtId="0" fontId="42" fillId="2" borderId="12" xfId="0" applyFont="1" applyFill="1" applyBorder="1" applyAlignment="1">
      <alignment horizontal="left" vertical="center" wrapText="1"/>
    </xf>
    <xf numFmtId="3" fontId="42" fillId="2" borderId="14" xfId="0" applyNumberFormat="1" applyFont="1" applyFill="1" applyBorder="1" applyAlignment="1">
      <alignment horizontal="left" vertical="center" wrapText="1"/>
    </xf>
    <xf numFmtId="3" fontId="42" fillId="2" borderId="1" xfId="0" applyNumberFormat="1" applyFont="1" applyFill="1" applyBorder="1" applyAlignment="1">
      <alignment horizontal="left" vertical="center" wrapText="1"/>
    </xf>
    <xf numFmtId="3" fontId="39" fillId="2" borderId="1" xfId="0" applyNumberFormat="1" applyFont="1" applyFill="1" applyBorder="1" applyAlignment="1">
      <alignment horizontal="right"/>
    </xf>
    <xf numFmtId="0" fontId="42" fillId="2" borderId="2" xfId="0" applyFont="1" applyFill="1" applyBorder="1" applyAlignment="1">
      <alignment horizontal="left" vertical="center" wrapText="1"/>
    </xf>
    <xf numFmtId="0" fontId="42" fillId="2" borderId="1" xfId="0" applyFont="1" applyFill="1" applyBorder="1" applyAlignment="1">
      <alignment horizontal="left" vertical="center" wrapText="1"/>
    </xf>
    <xf numFmtId="3" fontId="39" fillId="2" borderId="2" xfId="0" applyNumberFormat="1" applyFont="1" applyFill="1" applyBorder="1" applyAlignment="1">
      <alignment horizontal="right"/>
    </xf>
    <xf numFmtId="0" fontId="37" fillId="0" borderId="10" xfId="2" applyNumberFormat="1" applyFont="1" applyFill="1" applyBorder="1" applyAlignment="1" applyProtection="1">
      <alignment horizontal="left" vertical="center" wrapText="1"/>
      <protection locked="0"/>
    </xf>
    <xf numFmtId="10" fontId="45" fillId="0" borderId="7" xfId="2" applyNumberFormat="1" applyFont="1" applyFill="1" applyBorder="1" applyAlignment="1" applyProtection="1">
      <alignment horizontal="center" vertical="center" wrapText="1"/>
      <protection locked="0"/>
    </xf>
    <xf numFmtId="10" fontId="37" fillId="0" borderId="7" xfId="2" applyNumberFormat="1" applyFont="1" applyFill="1" applyBorder="1" applyAlignment="1" applyProtection="1">
      <alignment horizontal="center" vertical="center" wrapText="1"/>
      <protection locked="0"/>
    </xf>
    <xf numFmtId="10" fontId="37" fillId="0" borderId="8" xfId="2" applyNumberFormat="1" applyFont="1" applyFill="1" applyBorder="1" applyAlignment="1" applyProtection="1">
      <alignment horizontal="center" vertical="center" wrapText="1"/>
      <protection locked="0"/>
    </xf>
    <xf numFmtId="0" fontId="25" fillId="0" borderId="10" xfId="0" applyNumberFormat="1" applyFont="1" applyFill="1" applyBorder="1" applyAlignment="1">
      <alignment horizontal="left" vertical="center" wrapText="1"/>
    </xf>
    <xf numFmtId="167" fontId="12" fillId="0" borderId="7" xfId="4" applyNumberFormat="1" applyFont="1" applyFill="1" applyBorder="1" applyAlignment="1" applyProtection="1">
      <alignment horizontal="center" vertical="center" wrapText="1"/>
      <protection locked="0"/>
    </xf>
    <xf numFmtId="166" fontId="8" fillId="0" borderId="7" xfId="4" applyNumberFormat="1" applyFont="1" applyFill="1" applyBorder="1" applyAlignment="1" applyProtection="1">
      <alignment horizontal="center" vertical="center" wrapText="1"/>
      <protection locked="0"/>
    </xf>
    <xf numFmtId="166" fontId="8" fillId="0" borderId="7" xfId="2" applyNumberFormat="1" applyFont="1" applyFill="1" applyBorder="1" applyAlignment="1" applyProtection="1">
      <alignment horizontal="center" vertical="center" wrapText="1"/>
      <protection locked="0"/>
    </xf>
    <xf numFmtId="0" fontId="39" fillId="2" borderId="6" xfId="2" applyNumberFormat="1" applyFont="1" applyFill="1" applyBorder="1" applyAlignment="1" applyProtection="1">
      <alignment vertical="center" wrapText="1"/>
      <protection locked="0"/>
    </xf>
    <xf numFmtId="0" fontId="35" fillId="9" borderId="17" xfId="2" applyNumberFormat="1" applyFont="1" applyFill="1" applyBorder="1" applyAlignment="1" applyProtection="1">
      <alignment horizontal="left" vertical="center" wrapText="1"/>
      <protection locked="0"/>
    </xf>
    <xf numFmtId="10" fontId="35" fillId="9" borderId="18" xfId="2" applyNumberFormat="1" applyFont="1" applyFill="1" applyBorder="1" applyAlignment="1" applyProtection="1">
      <alignment horizontal="center" vertical="center" wrapText="1"/>
      <protection locked="0"/>
    </xf>
    <xf numFmtId="3" fontId="41" fillId="9" borderId="17" xfId="0" applyNumberFormat="1" applyFont="1" applyFill="1" applyBorder="1" applyAlignment="1">
      <alignment horizontal="left" vertical="center" wrapText="1"/>
    </xf>
    <xf numFmtId="0" fontId="40" fillId="2" borderId="0" xfId="0" applyFont="1" applyFill="1" applyAlignment="1">
      <alignment vertical="center"/>
    </xf>
    <xf numFmtId="0" fontId="15" fillId="7" borderId="0" xfId="2" applyNumberFormat="1" applyFont="1" applyFill="1" applyBorder="1" applyAlignment="1" applyProtection="1">
      <alignment vertical="center"/>
      <protection locked="0"/>
    </xf>
    <xf numFmtId="0" fontId="17" fillId="0" borderId="10" xfId="2" applyNumberFormat="1" applyFont="1" applyFill="1" applyBorder="1" applyAlignment="1" applyProtection="1">
      <alignment vertical="center" wrapText="1"/>
      <protection locked="0"/>
    </xf>
    <xf numFmtId="0" fontId="35" fillId="9" borderId="1" xfId="2" applyNumberFormat="1" applyFont="1" applyFill="1" applyBorder="1" applyAlignment="1">
      <alignment horizontal="left" vertical="center" wrapText="1"/>
    </xf>
    <xf numFmtId="0" fontId="37" fillId="0" borderId="0" xfId="2" applyNumberFormat="1" applyFont="1" applyFill="1" applyAlignment="1">
      <alignment vertical="top" wrapText="1"/>
    </xf>
    <xf numFmtId="3" fontId="8" fillId="0" borderId="1" xfId="2" applyNumberFormat="1" applyFont="1" applyFill="1" applyBorder="1" applyAlignment="1" applyProtection="1">
      <alignment horizontal="center" vertical="center" wrapText="1"/>
      <protection locked="0"/>
    </xf>
    <xf numFmtId="4" fontId="8" fillId="0" borderId="1" xfId="2" applyNumberFormat="1" applyFont="1" applyFill="1" applyBorder="1" applyAlignment="1" applyProtection="1">
      <alignment horizontal="center" vertical="center" wrapText="1"/>
      <protection locked="0"/>
    </xf>
    <xf numFmtId="3" fontId="26" fillId="0" borderId="6" xfId="2" applyNumberFormat="1" applyFont="1" applyFill="1" applyBorder="1" applyAlignment="1" applyProtection="1">
      <alignment horizontal="center" vertical="center" wrapText="1"/>
      <protection locked="0"/>
    </xf>
    <xf numFmtId="3" fontId="8" fillId="0" borderId="6" xfId="2" applyNumberFormat="1" applyFont="1" applyFill="1" applyBorder="1" applyAlignment="1" applyProtection="1">
      <alignment horizontal="center" vertical="center" wrapText="1"/>
      <protection locked="0"/>
    </xf>
    <xf numFmtId="0" fontId="35" fillId="0" borderId="0" xfId="2" applyNumberFormat="1" applyFont="1" applyFill="1" applyAlignment="1">
      <alignment vertical="top" wrapText="1"/>
    </xf>
    <xf numFmtId="0" fontId="57" fillId="0" borderId="0" xfId="0" applyFont="1"/>
    <xf numFmtId="0" fontId="35" fillId="0" borderId="0" xfId="0" applyFont="1" applyAlignment="1">
      <alignment horizontal="left" vertical="center"/>
    </xf>
    <xf numFmtId="0" fontId="58" fillId="0" borderId="0" xfId="0" applyFont="1" applyAlignment="1">
      <alignment horizontal="left" vertical="center"/>
    </xf>
    <xf numFmtId="165" fontId="27" fillId="2" borderId="1" xfId="2" applyNumberFormat="1" applyFont="1" applyFill="1" applyBorder="1" applyAlignment="1" applyProtection="1">
      <alignment horizontal="center" vertical="center"/>
      <protection locked="0"/>
    </xf>
    <xf numFmtId="165" fontId="27" fillId="2" borderId="6" xfId="2" applyNumberFormat="1" applyFont="1" applyFill="1" applyBorder="1" applyAlignment="1" applyProtection="1">
      <alignment horizontal="center" vertical="center" wrapText="1"/>
      <protection locked="0"/>
    </xf>
    <xf numFmtId="165" fontId="27" fillId="2" borderId="1" xfId="2" applyNumberFormat="1" applyFont="1" applyFill="1" applyBorder="1" applyAlignment="1" applyProtection="1">
      <alignment horizontal="center" vertical="center" wrapText="1"/>
      <protection locked="0"/>
    </xf>
    <xf numFmtId="10" fontId="40" fillId="9" borderId="18" xfId="1" applyNumberFormat="1" applyFont="1" applyFill="1" applyBorder="1" applyAlignment="1">
      <alignment horizontal="right"/>
    </xf>
    <xf numFmtId="174" fontId="39" fillId="2" borderId="1" xfId="87" applyNumberFormat="1" applyFont="1" applyFill="1" applyBorder="1" applyAlignment="1">
      <alignment horizontal="right"/>
    </xf>
    <xf numFmtId="174" fontId="39" fillId="2" borderId="2" xfId="87" applyNumberFormat="1" applyFont="1" applyFill="1" applyBorder="1" applyAlignment="1">
      <alignment horizontal="right"/>
    </xf>
    <xf numFmtId="0" fontId="43" fillId="0" borderId="0" xfId="0" applyFont="1"/>
    <xf numFmtId="10" fontId="40" fillId="9" borderId="18" xfId="1" applyNumberFormat="1" applyFont="1" applyFill="1" applyBorder="1" applyAlignment="1">
      <alignment vertical="center"/>
    </xf>
    <xf numFmtId="174" fontId="37" fillId="2" borderId="1" xfId="87" applyNumberFormat="1" applyFont="1" applyFill="1" applyBorder="1" applyAlignment="1" applyProtection="1">
      <alignment horizontal="center" vertical="center" wrapText="1"/>
      <protection locked="0"/>
    </xf>
    <xf numFmtId="0" fontId="0" fillId="2" borderId="0" xfId="0" applyFill="1"/>
    <xf numFmtId="0" fontId="39" fillId="2" borderId="1" xfId="0" applyFont="1" applyFill="1" applyBorder="1" applyAlignment="1">
      <alignment vertical="center" wrapText="1"/>
    </xf>
    <xf numFmtId="0" fontId="38" fillId="2" borderId="0" xfId="2" applyNumberFormat="1" applyFont="1" applyFill="1" applyAlignment="1" applyProtection="1">
      <alignment vertical="top"/>
      <protection locked="0"/>
    </xf>
    <xf numFmtId="0" fontId="47" fillId="0" borderId="0" xfId="2" applyNumberFormat="1" applyFont="1" applyFill="1" applyBorder="1" applyAlignment="1" applyProtection="1">
      <alignment vertical="top" wrapText="1"/>
      <protection locked="0"/>
    </xf>
    <xf numFmtId="10" fontId="35" fillId="0" borderId="0" xfId="2" applyNumberFormat="1" applyFont="1" applyFill="1" applyBorder="1" applyAlignment="1" applyProtection="1">
      <alignment horizontal="center" vertical="top" wrapText="1"/>
      <protection locked="0"/>
    </xf>
    <xf numFmtId="0" fontId="38" fillId="2" borderId="0" xfId="2" applyNumberFormat="1" applyFont="1" applyFill="1" applyAlignment="1" applyProtection="1">
      <alignment vertical="top"/>
      <protection locked="0"/>
    </xf>
    <xf numFmtId="0" fontId="35" fillId="0" borderId="0" xfId="0" applyFont="1" applyAlignment="1">
      <alignment horizontal="left" vertical="center"/>
    </xf>
    <xf numFmtId="0" fontId="39" fillId="2" borderId="2" xfId="0" applyFont="1" applyFill="1" applyBorder="1" applyAlignment="1">
      <alignment vertical="center" wrapText="1"/>
    </xf>
    <xf numFmtId="0" fontId="40" fillId="9" borderId="17" xfId="0" applyFont="1" applyFill="1" applyBorder="1" applyAlignment="1">
      <alignment vertical="center" wrapText="1"/>
    </xf>
    <xf numFmtId="0" fontId="8" fillId="0" borderId="0" xfId="0" applyFont="1" applyAlignment="1">
      <alignment horizontal="left" vertical="center"/>
    </xf>
    <xf numFmtId="49" fontId="59" fillId="0" borderId="2" xfId="2" applyNumberFormat="1" applyFont="1" applyFill="1" applyBorder="1" applyAlignment="1" applyProtection="1">
      <alignment horizontal="left" vertical="center" wrapText="1"/>
      <protection locked="0"/>
    </xf>
    <xf numFmtId="175" fontId="39" fillId="2" borderId="1" xfId="87" applyNumberFormat="1" applyFont="1" applyFill="1" applyBorder="1" applyAlignment="1">
      <alignment vertical="center"/>
    </xf>
    <xf numFmtId="0" fontId="14" fillId="7" borderId="0" xfId="2" applyNumberFormat="1" applyFont="1" applyFill="1" applyBorder="1" applyAlignment="1" applyProtection="1">
      <alignment vertical="center"/>
      <protection locked="0"/>
    </xf>
    <xf numFmtId="0" fontId="14" fillId="2" borderId="0" xfId="2" applyNumberFormat="1" applyFont="1" applyFill="1" applyBorder="1" applyAlignment="1" applyProtection="1">
      <alignment vertical="center"/>
      <protection locked="0"/>
    </xf>
    <xf numFmtId="0" fontId="14" fillId="2" borderId="0" xfId="2" applyNumberFormat="1" applyFont="1" applyFill="1" applyAlignment="1" applyProtection="1">
      <alignment vertical="center"/>
      <protection locked="0"/>
    </xf>
    <xf numFmtId="0" fontId="14" fillId="7" borderId="0" xfId="2" applyNumberFormat="1" applyFont="1" applyFill="1" applyAlignment="1" applyProtection="1">
      <alignment vertical="center"/>
      <protection locked="0"/>
    </xf>
    <xf numFmtId="0" fontId="10" fillId="5" borderId="4" xfId="2" applyNumberFormat="1" applyFont="1" applyFill="1" applyBorder="1" applyAlignment="1" applyProtection="1">
      <alignment vertical="top" wrapText="1"/>
      <protection locked="0"/>
    </xf>
    <xf numFmtId="0" fontId="61" fillId="5" borderId="4" xfId="2" applyNumberFormat="1" applyFont="1" applyFill="1" applyBorder="1" applyAlignment="1" applyProtection="1">
      <alignment vertical="top" wrapText="1"/>
      <protection locked="0"/>
    </xf>
    <xf numFmtId="0" fontId="62" fillId="2" borderId="15" xfId="0" applyFont="1" applyFill="1" applyBorder="1" applyAlignment="1">
      <alignment horizontal="left" vertical="center" wrapText="1"/>
    </xf>
    <xf numFmtId="10" fontId="62" fillId="2" borderId="16" xfId="1" applyNumberFormat="1" applyFont="1" applyFill="1" applyBorder="1" applyAlignment="1">
      <alignment horizontal="right" vertical="center" wrapText="1"/>
    </xf>
    <xf numFmtId="0" fontId="42" fillId="2" borderId="13" xfId="0" applyFont="1" applyFill="1" applyBorder="1" applyAlignment="1">
      <alignment horizontal="left" vertical="center" wrapText="1"/>
    </xf>
    <xf numFmtId="0" fontId="20" fillId="0" borderId="0" xfId="2" applyNumberFormat="1" applyFont="1" applyFill="1" applyAlignment="1" applyProtection="1">
      <alignment vertical="top" wrapText="1"/>
      <protection locked="0"/>
    </xf>
    <xf numFmtId="0" fontId="0" fillId="0" borderId="0" xfId="0"/>
    <xf numFmtId="0" fontId="20" fillId="0" borderId="0" xfId="2" applyNumberFormat="1" applyFont="1" applyFill="1" applyAlignment="1">
      <alignment vertical="top" wrapText="1"/>
    </xf>
    <xf numFmtId="0" fontId="9" fillId="0" borderId="0" xfId="2" applyNumberFormat="1" applyFont="1" applyFill="1" applyAlignment="1" applyProtection="1">
      <alignment vertical="top" wrapText="1"/>
      <protection locked="0"/>
    </xf>
    <xf numFmtId="0" fontId="8" fillId="2" borderId="80" xfId="2" applyNumberFormat="1" applyFont="1" applyFill="1" applyBorder="1" applyAlignment="1" applyProtection="1">
      <alignment horizontal="left" vertical="center" wrapText="1"/>
      <protection locked="0"/>
    </xf>
    <xf numFmtId="0" fontId="35" fillId="0" borderId="0" xfId="0" applyFont="1" applyAlignment="1">
      <alignment horizontal="left" vertical="center"/>
    </xf>
    <xf numFmtId="0" fontId="39" fillId="0" borderId="0" xfId="0" applyFont="1" applyAlignment="1">
      <alignment horizontal="left" vertical="center"/>
    </xf>
    <xf numFmtId="0" fontId="8" fillId="0" borderId="80" xfId="2" applyNumberFormat="1" applyFont="1" applyFill="1" applyBorder="1" applyAlignment="1" applyProtection="1">
      <alignment horizontal="center" vertical="center" wrapText="1"/>
      <protection locked="0"/>
    </xf>
    <xf numFmtId="49" fontId="10" fillId="6" borderId="83" xfId="2" applyNumberFormat="1" applyFont="1" applyFill="1" applyBorder="1" applyAlignment="1" applyProtection="1">
      <alignment horizontal="left" vertical="center" wrapText="1"/>
      <protection locked="0"/>
    </xf>
    <xf numFmtId="49" fontId="10" fillId="6" borderId="84" xfId="2" applyNumberFormat="1" applyFont="1" applyFill="1" applyBorder="1" applyAlignment="1" applyProtection="1">
      <alignment horizontal="left" vertical="center" wrapText="1"/>
      <protection locked="0"/>
    </xf>
    <xf numFmtId="0" fontId="11" fillId="2" borderId="80" xfId="2" applyNumberFormat="1" applyFont="1" applyFill="1" applyBorder="1" applyAlignment="1" applyProtection="1">
      <alignment horizontal="left" vertical="center" wrapText="1"/>
      <protection locked="0"/>
    </xf>
    <xf numFmtId="3" fontId="11" fillId="2" borderId="80" xfId="2" applyNumberFormat="1" applyFont="1" applyFill="1" applyBorder="1" applyAlignment="1" applyProtection="1">
      <alignment horizontal="center" vertical="center" wrapText="1"/>
      <protection locked="0"/>
    </xf>
    <xf numFmtId="3" fontId="8" fillId="2" borderId="80" xfId="2" applyNumberFormat="1" applyFont="1" applyFill="1" applyBorder="1" applyAlignment="1" applyProtection="1">
      <alignment horizontal="center" vertical="center" wrapText="1"/>
      <protection locked="0"/>
    </xf>
    <xf numFmtId="3" fontId="8" fillId="2" borderId="81" xfId="2" applyNumberFormat="1" applyFont="1" applyFill="1" applyBorder="1" applyAlignment="1" applyProtection="1">
      <alignment horizontal="center" vertical="center" wrapText="1"/>
      <protection locked="0"/>
    </xf>
    <xf numFmtId="165" fontId="27" fillId="2" borderId="6" xfId="87" applyNumberFormat="1" applyFont="1" applyFill="1" applyBorder="1" applyAlignment="1" applyProtection="1">
      <alignment horizontal="center" vertical="center" wrapText="1"/>
      <protection locked="0"/>
    </xf>
    <xf numFmtId="49" fontId="10" fillId="6" borderId="3" xfId="2" applyNumberFormat="1" applyFont="1" applyFill="1" applyBorder="1" applyAlignment="1" applyProtection="1">
      <alignment horizontal="left" vertical="center" wrapText="1"/>
      <protection locked="0"/>
    </xf>
    <xf numFmtId="49" fontId="10" fillId="6" borderId="4" xfId="2" applyNumberFormat="1" applyFont="1" applyFill="1" applyBorder="1" applyAlignment="1" applyProtection="1">
      <alignment horizontal="left" vertical="center" wrapText="1"/>
      <protection locked="0"/>
    </xf>
    <xf numFmtId="0" fontId="0" fillId="0" borderId="84" xfId="0" applyBorder="1"/>
    <xf numFmtId="0" fontId="35" fillId="0" borderId="80" xfId="2" applyNumberFormat="1" applyFont="1" applyFill="1" applyBorder="1" applyAlignment="1" applyProtection="1">
      <alignment horizontal="center" vertical="center" wrapText="1"/>
      <protection locked="0"/>
    </xf>
    <xf numFmtId="0" fontId="37" fillId="2" borderId="80" xfId="2" applyNumberFormat="1" applyFont="1" applyFill="1" applyBorder="1" applyAlignment="1" applyProtection="1">
      <alignment horizontal="left" vertical="center" wrapText="1"/>
      <protection locked="0"/>
    </xf>
    <xf numFmtId="0" fontId="45" fillId="2" borderId="80" xfId="2" applyNumberFormat="1" applyFont="1" applyFill="1" applyBorder="1" applyAlignment="1" applyProtection="1">
      <alignment horizontal="center" vertical="center" wrapText="1"/>
      <protection locked="0"/>
    </xf>
    <xf numFmtId="3" fontId="37" fillId="2" borderId="80" xfId="2" applyNumberFormat="1" applyFont="1" applyFill="1" applyBorder="1" applyAlignment="1" applyProtection="1">
      <alignment horizontal="center" vertical="center" wrapText="1"/>
      <protection locked="0"/>
    </xf>
    <xf numFmtId="3" fontId="35" fillId="2" borderId="80" xfId="2" applyNumberFormat="1" applyFont="1" applyFill="1" applyBorder="1" applyAlignment="1" applyProtection="1">
      <alignment horizontal="center" vertical="center" wrapText="1"/>
      <protection locked="0"/>
    </xf>
    <xf numFmtId="0" fontId="35" fillId="2" borderId="80" xfId="2" applyNumberFormat="1" applyFont="1" applyFill="1" applyBorder="1" applyAlignment="1" applyProtection="1">
      <alignment horizontal="left" vertical="center" wrapText="1"/>
      <protection locked="0"/>
    </xf>
    <xf numFmtId="3" fontId="40" fillId="2" borderId="80" xfId="2" applyNumberFormat="1" applyFont="1" applyFill="1" applyBorder="1" applyAlignment="1" applyProtection="1">
      <alignment horizontal="center" vertical="center" wrapText="1"/>
      <protection locked="0"/>
    </xf>
    <xf numFmtId="0" fontId="39" fillId="2" borderId="80" xfId="2" applyNumberFormat="1" applyFont="1" applyFill="1" applyBorder="1" applyAlignment="1" applyProtection="1">
      <alignment horizontal="center" vertical="center" wrapText="1"/>
      <protection locked="0"/>
    </xf>
    <xf numFmtId="0" fontId="49" fillId="2" borderId="80" xfId="2" applyNumberFormat="1" applyFont="1" applyFill="1" applyBorder="1" applyAlignment="1" applyProtection="1">
      <alignment horizontal="center" vertical="center" wrapText="1"/>
      <protection locked="0"/>
    </xf>
    <xf numFmtId="3" fontId="39" fillId="2" borderId="80" xfId="2" applyNumberFormat="1" applyFont="1" applyFill="1" applyBorder="1" applyAlignment="1" applyProtection="1">
      <alignment horizontal="center" vertical="center" wrapText="1"/>
      <protection locked="0"/>
    </xf>
    <xf numFmtId="2" fontId="39" fillId="2" borderId="80" xfId="2" applyNumberFormat="1" applyFont="1" applyFill="1" applyBorder="1" applyAlignment="1" applyProtection="1">
      <alignment horizontal="center" vertical="center" wrapText="1"/>
      <protection locked="0"/>
    </xf>
    <xf numFmtId="4" fontId="35" fillId="2" borderId="80" xfId="2" applyNumberFormat="1" applyFont="1" applyFill="1" applyBorder="1" applyAlignment="1" applyProtection="1">
      <alignment horizontal="center" vertical="center" wrapText="1"/>
      <protection locked="0"/>
    </xf>
    <xf numFmtId="2" fontId="40" fillId="2" borderId="80" xfId="2" applyNumberFormat="1" applyFont="1" applyFill="1" applyBorder="1" applyAlignment="1" applyProtection="1">
      <alignment horizontal="center" vertical="center" wrapText="1"/>
      <protection locked="0"/>
    </xf>
    <xf numFmtId="2" fontId="37" fillId="2" borderId="80" xfId="2" applyNumberFormat="1" applyFont="1" applyFill="1" applyBorder="1" applyAlignment="1" applyProtection="1">
      <alignment horizontal="center" vertical="center" wrapText="1"/>
      <protection locked="0"/>
    </xf>
    <xf numFmtId="0" fontId="35" fillId="2" borderId="70" xfId="0" applyNumberFormat="1" applyFont="1" applyFill="1" applyBorder="1" applyAlignment="1" applyProtection="1">
      <alignment horizontal="left" vertical="center" wrapText="1"/>
      <protection locked="0"/>
    </xf>
    <xf numFmtId="2" fontId="40" fillId="2" borderId="70" xfId="2" applyNumberFormat="1" applyFont="1" applyFill="1" applyBorder="1" applyAlignment="1" applyProtection="1">
      <alignment horizontal="center" vertical="center" wrapText="1"/>
      <protection locked="0"/>
    </xf>
    <xf numFmtId="2" fontId="35" fillId="2" borderId="70" xfId="2" applyNumberFormat="1" applyFont="1" applyFill="1" applyBorder="1" applyAlignment="1" applyProtection="1">
      <alignment horizontal="center" vertical="center" wrapText="1"/>
      <protection locked="0"/>
    </xf>
    <xf numFmtId="0" fontId="47" fillId="2" borderId="80" xfId="2" applyFont="1" applyFill="1" applyBorder="1" applyAlignment="1" applyProtection="1">
      <alignment horizontal="center" vertical="center" wrapText="1"/>
      <protection locked="0"/>
    </xf>
    <xf numFmtId="0" fontId="37" fillId="2" borderId="80" xfId="2" applyFont="1" applyFill="1" applyBorder="1" applyAlignment="1" applyProtection="1">
      <alignment horizontal="center" vertical="center" wrapText="1"/>
      <protection locked="0"/>
    </xf>
    <xf numFmtId="0" fontId="35" fillId="2" borderId="83" xfId="2" applyFont="1" applyFill="1" applyBorder="1" applyAlignment="1" applyProtection="1">
      <alignment horizontal="center" vertical="center" wrapText="1"/>
      <protection locked="0"/>
    </xf>
    <xf numFmtId="3" fontId="11" fillId="0" borderId="80" xfId="2" applyNumberFormat="1" applyFont="1" applyFill="1" applyBorder="1" applyAlignment="1" applyProtection="1">
      <alignment horizontal="center" vertical="center" wrapText="1"/>
      <protection locked="0"/>
    </xf>
    <xf numFmtId="4" fontId="35" fillId="0" borderId="80" xfId="2" applyNumberFormat="1" applyFont="1" applyFill="1" applyBorder="1" applyAlignment="1" applyProtection="1">
      <alignment horizontal="center" vertical="center" wrapText="1"/>
      <protection locked="0"/>
    </xf>
    <xf numFmtId="0" fontId="11" fillId="2" borderId="80" xfId="2" applyNumberFormat="1" applyFont="1" applyFill="1" applyBorder="1" applyAlignment="1" applyProtection="1">
      <alignment horizontal="center" vertical="center" wrapText="1"/>
      <protection locked="0"/>
    </xf>
    <xf numFmtId="2" fontId="27" fillId="2" borderId="80" xfId="2" applyNumberFormat="1" applyFont="1" applyFill="1" applyBorder="1" applyAlignment="1" applyProtection="1">
      <alignment horizontal="center" vertical="center" wrapText="1"/>
      <protection locked="0"/>
    </xf>
    <xf numFmtId="3" fontId="37" fillId="52" borderId="80" xfId="2" applyNumberFormat="1" applyFont="1" applyFill="1" applyBorder="1" applyAlignment="1" applyProtection="1">
      <alignment horizontal="center" vertical="center" wrapText="1"/>
      <protection locked="0"/>
    </xf>
    <xf numFmtId="0" fontId="8" fillId="0" borderId="83" xfId="2" applyNumberFormat="1" applyFont="1" applyFill="1" applyBorder="1" applyAlignment="1" applyProtection="1">
      <alignment horizontal="center" vertical="center" wrapText="1"/>
      <protection locked="0"/>
    </xf>
    <xf numFmtId="0" fontId="11" fillId="0" borderId="80" xfId="2" applyNumberFormat="1" applyFont="1" applyFill="1" applyBorder="1" applyAlignment="1" applyProtection="1">
      <alignment horizontal="left" vertical="center" wrapText="1"/>
      <protection locked="0"/>
    </xf>
    <xf numFmtId="0" fontId="11" fillId="0" borderId="80" xfId="2" applyNumberFormat="1" applyFont="1" applyFill="1" applyBorder="1" applyAlignment="1" applyProtection="1">
      <alignment horizontal="center" vertical="center" wrapText="1"/>
      <protection locked="0"/>
    </xf>
    <xf numFmtId="0" fontId="8" fillId="0" borderId="80" xfId="2" applyNumberFormat="1" applyFont="1" applyFill="1" applyBorder="1" applyAlignment="1" applyProtection="1">
      <alignment horizontal="left" vertical="center" wrapText="1"/>
      <protection locked="0"/>
    </xf>
    <xf numFmtId="2" fontId="8" fillId="0" borderId="80" xfId="4" applyNumberFormat="1" applyFont="1" applyFill="1" applyBorder="1" applyAlignment="1" applyProtection="1">
      <alignment horizontal="center" vertical="center" wrapText="1"/>
      <protection locked="0"/>
    </xf>
    <xf numFmtId="0" fontId="25" fillId="8" borderId="80" xfId="0" applyNumberFormat="1" applyFont="1" applyFill="1" applyBorder="1" applyAlignment="1">
      <alignment horizontal="left" vertical="center" wrapText="1"/>
    </xf>
    <xf numFmtId="0" fontId="11" fillId="0" borderId="83" xfId="2" applyNumberFormat="1" applyFont="1" applyFill="1" applyBorder="1" applyAlignment="1" applyProtection="1">
      <alignment horizontal="left" vertical="center" wrapText="1"/>
      <protection locked="0"/>
    </xf>
    <xf numFmtId="0" fontId="33" fillId="0" borderId="80" xfId="2" applyFont="1" applyFill="1" applyBorder="1" applyAlignment="1" applyProtection="1">
      <alignment horizontal="center" vertical="center" wrapText="1"/>
      <protection locked="0"/>
    </xf>
    <xf numFmtId="0" fontId="11" fillId="0" borderId="80" xfId="2" applyFont="1" applyFill="1" applyBorder="1" applyAlignment="1" applyProtection="1">
      <alignment horizontal="center" vertical="center" wrapText="1"/>
      <protection locked="0"/>
    </xf>
    <xf numFmtId="3" fontId="27"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xf>
    <xf numFmtId="1" fontId="11" fillId="2" borderId="80" xfId="2" applyNumberFormat="1" applyFont="1" applyFill="1" applyBorder="1" applyAlignment="1" applyProtection="1">
      <alignment horizontal="center" vertical="center" wrapText="1"/>
      <protection locked="0"/>
    </xf>
    <xf numFmtId="0" fontId="20" fillId="2" borderId="0" xfId="2" applyNumberFormat="1" applyFont="1" applyFill="1" applyAlignment="1" applyProtection="1">
      <alignment vertical="top" wrapText="1"/>
      <protection locked="0"/>
    </xf>
    <xf numFmtId="0" fontId="37" fillId="2" borderId="83" xfId="2" applyNumberFormat="1" applyFont="1" applyFill="1" applyBorder="1" applyAlignment="1" applyProtection="1">
      <alignment horizontal="left" vertical="center" wrapText="1"/>
      <protection locked="0"/>
    </xf>
    <xf numFmtId="0" fontId="62" fillId="9" borderId="15" xfId="0" applyFont="1" applyFill="1" applyBorder="1" applyAlignment="1">
      <alignment horizontal="left" vertical="center" wrapText="1"/>
    </xf>
    <xf numFmtId="0" fontId="0" fillId="0" borderId="0" xfId="0" applyBorder="1" applyAlignment="1">
      <alignment vertical="center"/>
    </xf>
    <xf numFmtId="3" fontId="11" fillId="2" borderId="81" xfId="2" applyNumberFormat="1" applyFont="1" applyFill="1" applyBorder="1" applyAlignment="1" applyProtection="1">
      <alignment horizontal="center" vertical="center" wrapText="1"/>
      <protection locked="0"/>
    </xf>
    <xf numFmtId="3" fontId="11" fillId="2" borderId="81" xfId="87" applyNumberFormat="1" applyFont="1" applyFill="1" applyBorder="1" applyAlignment="1" applyProtection="1">
      <alignment horizontal="center" vertical="center" wrapText="1"/>
      <protection locked="0"/>
    </xf>
    <xf numFmtId="167" fontId="35" fillId="2" borderId="80" xfId="2" applyNumberFormat="1" applyFont="1" applyFill="1" applyBorder="1" applyAlignment="1">
      <alignment horizontal="center" vertical="center"/>
    </xf>
    <xf numFmtId="4" fontId="35" fillId="2" borderId="80" xfId="0" applyNumberFormat="1" applyFont="1" applyFill="1" applyBorder="1" applyAlignment="1">
      <alignment horizontal="center" vertical="center" wrapText="1"/>
    </xf>
    <xf numFmtId="0" fontId="0" fillId="0" borderId="100" xfId="0" applyBorder="1" applyAlignment="1">
      <alignment vertical="center"/>
    </xf>
    <xf numFmtId="0" fontId="8" fillId="0" borderId="14" xfId="2" applyNumberFormat="1" applyFont="1" applyFill="1" applyBorder="1" applyAlignment="1">
      <alignment vertical="center"/>
    </xf>
    <xf numFmtId="0" fontId="11" fillId="2" borderId="80" xfId="0" applyFont="1" applyFill="1" applyBorder="1" applyAlignment="1">
      <alignment vertical="center"/>
    </xf>
    <xf numFmtId="0" fontId="11" fillId="2" borderId="83" xfId="2" applyNumberFormat="1" applyFont="1" applyFill="1" applyBorder="1" applyAlignment="1">
      <alignment vertical="center" wrapText="1"/>
    </xf>
    <xf numFmtId="0" fontId="8" fillId="0" borderId="14" xfId="2" applyNumberFormat="1" applyFont="1" applyFill="1" applyBorder="1" applyAlignment="1">
      <alignment horizontal="left" vertical="center" wrapText="1"/>
    </xf>
    <xf numFmtId="0" fontId="11" fillId="2" borderId="83" xfId="2" applyNumberFormat="1" applyFont="1" applyFill="1" applyBorder="1" applyAlignment="1">
      <alignment horizontal="left" vertical="center" wrapText="1"/>
    </xf>
    <xf numFmtId="0" fontId="8" fillId="0" borderId="14" xfId="2" applyNumberFormat="1" applyFont="1" applyFill="1" applyBorder="1" applyAlignment="1">
      <alignment horizontal="left" vertical="center"/>
    </xf>
    <xf numFmtId="0" fontId="11" fillId="0" borderId="83" xfId="2" applyNumberFormat="1" applyFont="1" applyFill="1" applyBorder="1" applyAlignment="1">
      <alignment horizontal="left" vertical="center"/>
    </xf>
    <xf numFmtId="0" fontId="11" fillId="0" borderId="83" xfId="2" applyNumberFormat="1" applyFont="1" applyFill="1" applyBorder="1" applyAlignment="1">
      <alignment vertical="center" wrapText="1"/>
    </xf>
    <xf numFmtId="0" fontId="11" fillId="2" borderId="83" xfId="2" applyNumberFormat="1" applyFont="1" applyFill="1" applyBorder="1" applyAlignment="1">
      <alignment vertical="center"/>
    </xf>
    <xf numFmtId="0" fontId="8" fillId="0" borderId="15" xfId="2" applyNumberFormat="1" applyFont="1" applyFill="1" applyBorder="1" applyAlignment="1">
      <alignment vertical="center"/>
    </xf>
    <xf numFmtId="0" fontId="11" fillId="0" borderId="103" xfId="2" applyNumberFormat="1" applyFont="1" applyFill="1" applyBorder="1" applyAlignment="1">
      <alignment wrapText="1"/>
    </xf>
    <xf numFmtId="0" fontId="14" fillId="0" borderId="80" xfId="2" applyNumberFormat="1" applyFont="1" applyFill="1" applyBorder="1" applyAlignment="1" applyProtection="1">
      <alignment horizontal="center" vertical="center" wrapText="1"/>
      <protection locked="0"/>
    </xf>
    <xf numFmtId="0" fontId="10" fillId="5" borderId="80" xfId="2" applyNumberFormat="1" applyFont="1" applyFill="1" applyBorder="1" applyAlignment="1" applyProtection="1">
      <alignment vertical="center" wrapText="1"/>
      <protection locked="0"/>
    </xf>
    <xf numFmtId="0" fontId="35" fillId="0" borderId="0" xfId="0" applyFont="1" applyAlignment="1">
      <alignment horizontal="left" vertical="center"/>
    </xf>
    <xf numFmtId="0" fontId="39" fillId="0" borderId="0" xfId="0" applyFont="1" applyAlignment="1">
      <alignment horizontal="left" vertical="center"/>
    </xf>
    <xf numFmtId="2" fontId="11" fillId="2" borderId="80" xfId="2" applyNumberFormat="1" applyFont="1" applyFill="1" applyBorder="1" applyAlignment="1" applyProtection="1">
      <alignment horizontal="center" vertical="center" wrapText="1"/>
      <protection locked="0"/>
    </xf>
    <xf numFmtId="176" fontId="39" fillId="2" borderId="13" xfId="0" applyNumberFormat="1" applyFont="1" applyFill="1" applyBorder="1" applyAlignment="1">
      <alignment horizontal="right" vertical="center"/>
    </xf>
    <xf numFmtId="176" fontId="42" fillId="2" borderId="13" xfId="0" applyNumberFormat="1" applyFont="1" applyFill="1" applyBorder="1" applyAlignment="1" applyProtection="1">
      <alignment horizontal="right" vertical="center"/>
      <protection hidden="1"/>
    </xf>
    <xf numFmtId="176" fontId="42" fillId="2" borderId="1" xfId="0" applyNumberFormat="1" applyFont="1" applyFill="1" applyBorder="1" applyAlignment="1">
      <alignment horizontal="right" vertical="center" wrapText="1"/>
    </xf>
    <xf numFmtId="176" fontId="39" fillId="2" borderId="1" xfId="0" applyNumberFormat="1" applyFont="1" applyFill="1" applyBorder="1" applyAlignment="1">
      <alignment horizontal="right" vertical="center"/>
    </xf>
    <xf numFmtId="176" fontId="39" fillId="2" borderId="6" xfId="0" applyNumberFormat="1" applyFont="1" applyFill="1" applyBorder="1" applyAlignment="1">
      <alignment horizontal="right" vertical="center"/>
    </xf>
    <xf numFmtId="176" fontId="42" fillId="2" borderId="6" xfId="0" applyNumberFormat="1" applyFont="1" applyFill="1" applyBorder="1" applyAlignment="1">
      <alignment horizontal="right" vertical="center" wrapText="1"/>
    </xf>
    <xf numFmtId="176" fontId="39" fillId="2" borderId="69" xfId="0" applyNumberFormat="1" applyFont="1" applyFill="1" applyBorder="1" applyAlignment="1">
      <alignment horizontal="right" vertical="center"/>
    </xf>
    <xf numFmtId="0" fontId="50" fillId="2" borderId="80" xfId="2" applyNumberFormat="1" applyFont="1" applyFill="1" applyBorder="1" applyAlignment="1" applyProtection="1">
      <alignment horizontal="center" vertical="center" wrapText="1"/>
      <protection locked="0"/>
    </xf>
    <xf numFmtId="0" fontId="13" fillId="53" borderId="0" xfId="2" applyFont="1" applyFill="1" applyAlignment="1" applyProtection="1">
      <alignment vertical="top" wrapText="1"/>
      <protection locked="0"/>
    </xf>
    <xf numFmtId="3" fontId="11" fillId="53" borderId="1" xfId="2" applyNumberFormat="1" applyFont="1" applyFill="1" applyBorder="1" applyAlignment="1" applyProtection="1">
      <alignment horizontal="center" vertical="center" wrapText="1"/>
      <protection locked="0"/>
    </xf>
    <xf numFmtId="0" fontId="8" fillId="0" borderId="80" xfId="2" applyFont="1" applyFill="1" applyBorder="1" applyAlignment="1" applyProtection="1">
      <alignment horizontal="center" vertical="center" wrapText="1"/>
      <protection locked="0"/>
    </xf>
    <xf numFmtId="49" fontId="40" fillId="2" borderId="1" xfId="2" applyNumberFormat="1" applyFont="1" applyFill="1" applyBorder="1" applyAlignment="1" applyProtection="1">
      <alignment horizontal="left" vertical="top" wrapText="1"/>
      <protection locked="0"/>
    </xf>
    <xf numFmtId="176" fontId="39" fillId="2" borderId="1" xfId="87" applyNumberFormat="1" applyFont="1" applyFill="1" applyBorder="1" applyAlignment="1">
      <alignment vertical="center"/>
    </xf>
    <xf numFmtId="0" fontId="35" fillId="0" borderId="0" xfId="0" applyFont="1" applyAlignment="1">
      <alignment horizontal="left" vertical="center"/>
    </xf>
    <xf numFmtId="0" fontId="39" fillId="0" borderId="0" xfId="0" applyFont="1" applyAlignment="1">
      <alignment horizontal="left" vertical="center"/>
    </xf>
    <xf numFmtId="165" fontId="27" fillId="2" borderId="80" xfId="2" applyNumberFormat="1" applyFont="1" applyFill="1" applyBorder="1" applyAlignment="1" applyProtection="1">
      <alignment horizontal="center" vertical="center" wrapText="1"/>
      <protection locked="0"/>
    </xf>
    <xf numFmtId="165" fontId="27" fillId="2" borderId="80" xfId="2" applyNumberFormat="1" applyFont="1" applyFill="1" applyBorder="1" applyAlignment="1" applyProtection="1">
      <alignment horizontal="center" vertical="center"/>
      <protection locked="0"/>
    </xf>
    <xf numFmtId="2" fontId="39" fillId="2" borderId="1" xfId="87" applyNumberFormat="1" applyFont="1" applyFill="1" applyBorder="1" applyAlignment="1">
      <alignment vertical="center"/>
    </xf>
    <xf numFmtId="0" fontId="9" fillId="0" borderId="0" xfId="2" applyNumberFormat="1" applyFont="1" applyFill="1" applyAlignment="1" applyProtection="1">
      <alignment horizontal="center" vertical="top" wrapText="1"/>
      <protection locked="0"/>
    </xf>
    <xf numFmtId="176" fontId="39" fillId="0" borderId="1" xfId="87" applyNumberFormat="1" applyFont="1" applyFill="1" applyBorder="1" applyAlignment="1">
      <alignment vertical="center"/>
    </xf>
    <xf numFmtId="0" fontId="46" fillId="5" borderId="84" xfId="2" applyNumberFormat="1" applyFont="1" applyFill="1" applyBorder="1" applyAlignment="1" applyProtection="1">
      <alignment vertical="top" wrapText="1"/>
      <protection locked="0"/>
    </xf>
    <xf numFmtId="167" fontId="27" fillId="2" borderId="80" xfId="2" applyNumberFormat="1" applyFont="1" applyFill="1" applyBorder="1" applyAlignment="1" applyProtection="1">
      <alignment horizontal="center" vertical="center" wrapText="1"/>
      <protection locked="0"/>
    </xf>
    <xf numFmtId="0" fontId="35" fillId="2" borderId="0" xfId="0" applyFont="1" applyFill="1" applyAlignment="1">
      <alignment horizontal="left" vertical="center"/>
    </xf>
    <xf numFmtId="165" fontId="21" fillId="2" borderId="80" xfId="0" applyNumberFormat="1" applyFont="1" applyFill="1" applyBorder="1" applyAlignment="1">
      <alignment horizontal="center" vertical="center"/>
    </xf>
    <xf numFmtId="0" fontId="8" fillId="2" borderId="80" xfId="2" applyNumberFormat="1" applyFont="1" applyFill="1" applyBorder="1" applyAlignment="1" applyProtection="1">
      <alignment horizontal="center" vertical="center" wrapText="1"/>
      <protection locked="0"/>
    </xf>
    <xf numFmtId="174" fontId="37" fillId="2" borderId="80" xfId="87" applyNumberFormat="1" applyFont="1" applyFill="1" applyBorder="1" applyAlignment="1" applyProtection="1">
      <alignment horizontal="center" vertical="center" wrapText="1"/>
      <protection locked="0"/>
    </xf>
    <xf numFmtId="175" fontId="39" fillId="2" borderId="80" xfId="87" applyNumberFormat="1" applyFont="1" applyFill="1" applyBorder="1" applyAlignment="1">
      <alignment vertical="center"/>
    </xf>
    <xf numFmtId="176" fontId="42" fillId="2" borderId="80" xfId="0" applyNumberFormat="1" applyFont="1" applyFill="1" applyBorder="1" applyAlignment="1">
      <alignment horizontal="right" vertical="center" wrapText="1"/>
    </xf>
    <xf numFmtId="176" fontId="39" fillId="2" borderId="80" xfId="0" applyNumberFormat="1" applyFont="1" applyFill="1" applyBorder="1" applyAlignment="1">
      <alignment horizontal="right" vertical="center"/>
    </xf>
    <xf numFmtId="49" fontId="10" fillId="6" borderId="82" xfId="2" applyNumberFormat="1" applyFont="1" applyFill="1" applyBorder="1" applyAlignment="1" applyProtection="1">
      <alignment horizontal="left" vertical="center" wrapText="1"/>
      <protection locked="0"/>
    </xf>
    <xf numFmtId="3" fontId="39" fillId="2" borderId="80" xfId="0" applyNumberFormat="1" applyFont="1" applyFill="1" applyBorder="1" applyAlignment="1">
      <alignment horizontal="right"/>
    </xf>
    <xf numFmtId="174" fontId="39" fillId="2" borderId="70" xfId="87" applyNumberFormat="1" applyFont="1" applyFill="1" applyBorder="1" applyAlignment="1">
      <alignment horizontal="right"/>
    </xf>
    <xf numFmtId="0" fontId="30" fillId="5" borderId="83" xfId="2" applyNumberFormat="1" applyFont="1" applyFill="1" applyBorder="1" applyAlignment="1" applyProtection="1">
      <alignment horizontal="left" vertical="center" wrapText="1"/>
      <protection locked="0"/>
    </xf>
    <xf numFmtId="0" fontId="17" fillId="2" borderId="83" xfId="2" applyNumberFormat="1" applyFont="1" applyFill="1" applyBorder="1" applyAlignment="1" applyProtection="1">
      <alignment horizontal="center" vertical="center" wrapText="1"/>
      <protection locked="0"/>
    </xf>
    <xf numFmtId="0" fontId="50" fillId="0" borderId="83" xfId="2" applyNumberFormat="1" applyFont="1" applyFill="1" applyBorder="1" applyAlignment="1" applyProtection="1">
      <alignment horizontal="center" vertical="center"/>
      <protection locked="0"/>
    </xf>
    <xf numFmtId="0" fontId="14" fillId="0" borderId="83" xfId="2" applyNumberFormat="1" applyFont="1" applyFill="1" applyBorder="1" applyAlignment="1" applyProtection="1">
      <alignment horizontal="center" vertical="center"/>
      <protection locked="0"/>
    </xf>
    <xf numFmtId="0" fontId="50" fillId="0" borderId="83" xfId="2" applyNumberFormat="1" applyFont="1" applyFill="1" applyBorder="1" applyAlignment="1" applyProtection="1">
      <alignment horizontal="center" vertical="center" wrapText="1"/>
      <protection locked="0"/>
    </xf>
    <xf numFmtId="0" fontId="17" fillId="2" borderId="84" xfId="2" applyNumberFormat="1" applyFont="1" applyFill="1" applyBorder="1" applyAlignment="1" applyProtection="1">
      <alignment horizontal="center" vertical="center" wrapText="1"/>
      <protection locked="0"/>
    </xf>
    <xf numFmtId="0" fontId="30" fillId="5" borderId="84" xfId="2" applyNumberFormat="1" applyFont="1" applyFill="1" applyBorder="1" applyAlignment="1" applyProtection="1">
      <alignment vertical="center" wrapText="1"/>
      <protection locked="0"/>
    </xf>
    <xf numFmtId="0" fontId="55" fillId="3" borderId="83" xfId="2" applyFont="1" applyFill="1" applyBorder="1" applyAlignment="1" applyProtection="1">
      <alignment horizontal="center" vertical="center" wrapText="1"/>
      <protection locked="0"/>
    </xf>
    <xf numFmtId="0" fontId="50" fillId="2" borderId="83" xfId="2" applyNumberFormat="1" applyFont="1" applyFill="1" applyBorder="1" applyAlignment="1" applyProtection="1">
      <alignment horizontal="center" vertical="center" wrapText="1"/>
      <protection locked="0"/>
    </xf>
    <xf numFmtId="0" fontId="29" fillId="2" borderId="83" xfId="2" applyNumberFormat="1" applyFont="1" applyFill="1" applyBorder="1" applyAlignment="1" applyProtection="1">
      <alignment horizontal="center" vertical="center" wrapText="1"/>
      <protection locked="0"/>
    </xf>
    <xf numFmtId="0" fontId="17" fillId="0" borderId="84" xfId="2" applyNumberFormat="1" applyFont="1" applyFill="1" applyBorder="1" applyAlignment="1" applyProtection="1">
      <alignment vertical="center" wrapText="1"/>
      <protection locked="0"/>
    </xf>
    <xf numFmtId="49" fontId="10" fillId="6" borderId="83" xfId="2" applyNumberFormat="1" applyFont="1" applyFill="1" applyBorder="1" applyAlignment="1" applyProtection="1">
      <alignment horizontal="left" vertical="center"/>
      <protection locked="0"/>
    </xf>
    <xf numFmtId="0" fontId="11" fillId="0" borderId="80" xfId="2" applyNumberFormat="1" applyFont="1" applyFill="1" applyBorder="1" applyAlignment="1" applyProtection="1">
      <alignment horizontal="left" wrapText="1"/>
      <protection locked="0"/>
    </xf>
    <xf numFmtId="3" fontId="11" fillId="53" borderId="80" xfId="2" applyNumberFormat="1" applyFont="1" applyFill="1" applyBorder="1" applyAlignment="1" applyProtection="1">
      <alignment horizontal="center" vertical="center" wrapText="1"/>
      <protection locked="0"/>
    </xf>
    <xf numFmtId="3" fontId="8" fillId="0" borderId="80" xfId="2" applyNumberFormat="1" applyFont="1" applyFill="1" applyBorder="1" applyAlignment="1" applyProtection="1">
      <alignment horizontal="center" vertical="center" wrapText="1"/>
      <protection locked="0"/>
    </xf>
    <xf numFmtId="4" fontId="11" fillId="0" borderId="80" xfId="2" applyNumberFormat="1"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xf>
    <xf numFmtId="10" fontId="41" fillId="2" borderId="16" xfId="1" applyNumberFormat="1" applyFont="1" applyFill="1" applyBorder="1" applyAlignment="1">
      <alignment horizontal="right" vertical="center" wrapText="1"/>
    </xf>
    <xf numFmtId="174" fontId="39" fillId="2" borderId="80" xfId="162" applyNumberFormat="1" applyFont="1" applyFill="1" applyBorder="1" applyAlignment="1">
      <alignment horizontal="right"/>
    </xf>
    <xf numFmtId="3" fontId="39" fillId="2" borderId="70" xfId="0" applyNumberFormat="1" applyFont="1" applyFill="1" applyBorder="1" applyAlignment="1">
      <alignment horizontal="right"/>
    </xf>
    <xf numFmtId="165" fontId="37" fillId="2" borderId="0" xfId="2" applyNumberFormat="1" applyFont="1" applyFill="1" applyAlignment="1" applyProtection="1">
      <alignment vertical="top" wrapText="1"/>
      <protection locked="0"/>
    </xf>
    <xf numFmtId="0" fontId="39" fillId="0" borderId="0" xfId="0" applyFont="1" applyAlignment="1">
      <alignment horizontal="left" vertical="center"/>
    </xf>
    <xf numFmtId="0" fontId="5" fillId="0" borderId="0" xfId="2" applyNumberFormat="1" applyFont="1" applyFill="1" applyAlignment="1" applyProtection="1">
      <alignment vertical="top" wrapText="1"/>
      <protection locked="0"/>
    </xf>
    <xf numFmtId="4" fontId="11" fillId="2" borderId="80" xfId="2" applyNumberFormat="1" applyFont="1" applyFill="1" applyBorder="1" applyAlignment="1" applyProtection="1">
      <alignment horizontal="center" vertical="center" wrapText="1"/>
      <protection locked="0"/>
    </xf>
    <xf numFmtId="165" fontId="27" fillId="2" borderId="80" xfId="0" applyNumberFormat="1" applyFont="1" applyFill="1" applyBorder="1" applyAlignment="1">
      <alignment horizontal="center" vertical="center"/>
    </xf>
    <xf numFmtId="165" fontId="21" fillId="2" borderId="80" xfId="2" applyNumberFormat="1" applyFont="1" applyFill="1" applyBorder="1" applyAlignment="1" applyProtection="1">
      <alignment horizontal="center" vertical="center" wrapText="1"/>
      <protection locked="0"/>
    </xf>
    <xf numFmtId="0" fontId="0" fillId="0" borderId="0" xfId="0" applyBorder="1"/>
    <xf numFmtId="2" fontId="8" fillId="0" borderId="80" xfId="4" applyNumberFormat="1" applyFont="1" applyFill="1" applyBorder="1" applyAlignment="1" applyProtection="1">
      <alignment horizontal="right" vertical="center" wrapText="1"/>
      <protection locked="0"/>
    </xf>
    <xf numFmtId="2" fontId="37" fillId="0" borderId="81" xfId="2" applyNumberFormat="1" applyFont="1" applyFill="1" applyBorder="1" applyAlignment="1" applyProtection="1">
      <alignment horizontal="right" vertical="center" wrapText="1"/>
      <protection locked="0"/>
    </xf>
    <xf numFmtId="0" fontId="5" fillId="0" borderId="0" xfId="2" applyNumberFormat="1" applyFont="1" applyFill="1" applyAlignment="1" applyProtection="1">
      <alignment vertical="top" wrapText="1"/>
      <protection locked="0"/>
    </xf>
    <xf numFmtId="2" fontId="27" fillId="0" borderId="80" xfId="2" applyNumberFormat="1" applyFont="1" applyFill="1" applyBorder="1" applyAlignment="1" applyProtection="1">
      <alignment horizontal="center" vertical="center" wrapText="1"/>
      <protection locked="0"/>
    </xf>
    <xf numFmtId="2" fontId="11" fillId="0" borderId="81" xfId="4" applyNumberFormat="1" applyFont="1" applyFill="1" applyBorder="1" applyAlignment="1" applyProtection="1">
      <alignment horizontal="right" vertical="center" wrapText="1"/>
      <protection locked="0"/>
    </xf>
    <xf numFmtId="0" fontId="50" fillId="2" borderId="80" xfId="2" applyNumberFormat="1" applyFont="1" applyFill="1" applyBorder="1" applyAlignment="1" applyProtection="1">
      <alignment horizontal="center" vertical="center"/>
      <protection locked="0"/>
    </xf>
    <xf numFmtId="0" fontId="54" fillId="3" borderId="83" xfId="2" applyFont="1" applyFill="1" applyBorder="1" applyAlignment="1" applyProtection="1">
      <alignment horizontal="center" vertical="center" wrapText="1"/>
      <protection locked="0"/>
    </xf>
    <xf numFmtId="0" fontId="5" fillId="0" borderId="0" xfId="2" applyNumberFormat="1" applyFont="1" applyFill="1" applyAlignment="1" applyProtection="1">
      <alignment vertical="top" wrapText="1"/>
      <protection locked="0"/>
    </xf>
    <xf numFmtId="0" fontId="10" fillId="5" borderId="80" xfId="2" applyNumberFormat="1" applyFont="1" applyFill="1" applyBorder="1" applyAlignment="1" applyProtection="1">
      <alignment horizontal="center" vertical="center" wrapText="1"/>
      <protection locked="0"/>
    </xf>
    <xf numFmtId="0" fontId="11" fillId="0" borderId="103" xfId="2" applyNumberFormat="1" applyFont="1" applyFill="1" applyBorder="1" applyAlignment="1">
      <alignment horizontal="left" vertical="center" wrapText="1"/>
    </xf>
    <xf numFmtId="0" fontId="57" fillId="0" borderId="0" xfId="0" applyFont="1" applyFill="1"/>
    <xf numFmtId="3" fontId="40" fillId="9" borderId="18" xfId="1" applyNumberFormat="1" applyFont="1" applyFill="1" applyBorder="1" applyAlignment="1">
      <alignment horizontal="right"/>
    </xf>
    <xf numFmtId="0" fontId="57" fillId="2" borderId="0" xfId="0" applyFont="1" applyFill="1"/>
    <xf numFmtId="4" fontId="0" fillId="0" borderId="0" xfId="0" applyNumberFormat="1"/>
    <xf numFmtId="0" fontId="79" fillId="0" borderId="0" xfId="0" applyFont="1" applyAlignment="1">
      <alignment vertical="center"/>
    </xf>
    <xf numFmtId="0" fontId="11" fillId="0" borderId="0" xfId="2" applyNumberFormat="1" applyFont="1" applyFill="1" applyAlignment="1">
      <alignment vertical="center" wrapText="1"/>
    </xf>
    <xf numFmtId="2" fontId="37" fillId="2" borderId="0" xfId="2" applyNumberFormat="1" applyFont="1" applyFill="1" applyAlignment="1" applyProtection="1">
      <alignment vertical="top" wrapText="1"/>
      <protection locked="0"/>
    </xf>
    <xf numFmtId="0" fontId="11" fillId="0" borderId="83" xfId="2" applyNumberFormat="1" applyFont="1" applyFill="1" applyBorder="1" applyAlignment="1">
      <alignment horizontal="left" vertical="center" wrapText="1"/>
    </xf>
    <xf numFmtId="4" fontId="80" fillId="0" borderId="0" xfId="2" applyNumberFormat="1" applyFont="1" applyFill="1" applyAlignment="1">
      <alignment vertical="top"/>
    </xf>
    <xf numFmtId="167" fontId="10" fillId="5" borderId="80" xfId="2" applyNumberFormat="1" applyFont="1" applyFill="1" applyBorder="1" applyAlignment="1" applyProtection="1">
      <alignment horizontal="center" vertical="center" wrapText="1"/>
      <protection locked="0"/>
    </xf>
    <xf numFmtId="4" fontId="8" fillId="2" borderId="80" xfId="2" applyNumberFormat="1" applyFont="1" applyFill="1" applyBorder="1" applyAlignment="1" applyProtection="1">
      <alignment horizontal="center" vertical="center" wrapText="1"/>
      <protection locked="0"/>
    </xf>
    <xf numFmtId="0" fontId="21" fillId="2" borderId="0" xfId="0" applyFont="1" applyFill="1"/>
    <xf numFmtId="165" fontId="21" fillId="2" borderId="80" xfId="87" applyNumberFormat="1" applyFont="1" applyFill="1" applyBorder="1" applyAlignment="1">
      <alignment horizontal="center" vertical="center" wrapText="1"/>
    </xf>
    <xf numFmtId="165" fontId="8" fillId="2" borderId="80" xfId="2" applyNumberFormat="1" applyFont="1" applyFill="1" applyBorder="1" applyAlignment="1" applyProtection="1">
      <alignment horizontal="center" vertical="center"/>
      <protection locked="0"/>
    </xf>
    <xf numFmtId="165" fontId="21" fillId="9" borderId="80" xfId="2" applyNumberFormat="1" applyFont="1" applyFill="1" applyBorder="1" applyAlignment="1" applyProtection="1">
      <alignment horizontal="center" vertical="center" wrapText="1"/>
      <protection locked="0"/>
    </xf>
    <xf numFmtId="3" fontId="27" fillId="2" borderId="1" xfId="2" applyNumberFormat="1" applyFont="1" applyFill="1" applyBorder="1" applyAlignment="1" applyProtection="1">
      <alignment horizontal="center" vertical="center" wrapText="1"/>
      <protection locked="0"/>
    </xf>
    <xf numFmtId="3" fontId="11" fillId="2" borderId="1" xfId="2" applyNumberFormat="1" applyFont="1" applyFill="1" applyBorder="1" applyAlignment="1" applyProtection="1">
      <alignment horizontal="center" vertical="center" wrapText="1"/>
      <protection locked="0"/>
    </xf>
    <xf numFmtId="10" fontId="8" fillId="9" borderId="1" xfId="2" applyNumberFormat="1" applyFont="1" applyFill="1" applyBorder="1" applyAlignment="1">
      <alignment horizontal="center" vertical="center" wrapText="1"/>
    </xf>
    <xf numFmtId="165" fontId="27" fillId="2" borderId="81" xfId="2" applyNumberFormat="1" applyFont="1" applyFill="1" applyBorder="1" applyAlignment="1" applyProtection="1">
      <alignment horizontal="center" vertical="center" wrapText="1"/>
      <protection locked="0"/>
    </xf>
    <xf numFmtId="0" fontId="35" fillId="0" borderId="0" xfId="0" applyFont="1" applyAlignment="1">
      <alignment horizontal="left" vertical="center"/>
    </xf>
    <xf numFmtId="0" fontId="39" fillId="0" borderId="0" xfId="0" applyFont="1" applyAlignment="1">
      <alignment horizontal="left" vertical="center"/>
    </xf>
    <xf numFmtId="165" fontId="27" fillId="0" borderId="80" xfId="87" applyNumberFormat="1" applyFont="1" applyBorder="1" applyAlignment="1">
      <alignment horizontal="center" vertical="center" wrapText="1"/>
    </xf>
    <xf numFmtId="165" fontId="8" fillId="2" borderId="80" xfId="2" applyNumberFormat="1" applyFont="1" applyFill="1" applyBorder="1" applyAlignment="1" applyProtection="1">
      <alignment horizontal="center" vertical="center" wrapText="1"/>
      <protection locked="0"/>
    </xf>
    <xf numFmtId="0" fontId="5" fillId="0" borderId="0" xfId="2" applyNumberFormat="1" applyFont="1" applyFill="1" applyAlignment="1" applyProtection="1">
      <alignment vertical="top" wrapText="1"/>
      <protection locked="0"/>
    </xf>
    <xf numFmtId="10" fontId="43" fillId="9" borderId="126" xfId="0" applyNumberFormat="1" applyFont="1" applyFill="1" applyBorder="1" applyAlignment="1">
      <alignment horizontal="right" vertical="center"/>
    </xf>
    <xf numFmtId="10" fontId="41" fillId="9" borderId="126" xfId="1" applyNumberFormat="1" applyFont="1" applyFill="1" applyBorder="1" applyAlignment="1">
      <alignment horizontal="right" vertical="center" wrapText="1"/>
    </xf>
    <xf numFmtId="10" fontId="43" fillId="59" borderId="18" xfId="0" applyNumberFormat="1" applyFont="1" applyFill="1" applyBorder="1" applyAlignment="1">
      <alignment horizontal="right" vertical="center"/>
    </xf>
    <xf numFmtId="10" fontId="41" fillId="2" borderId="18" xfId="1" applyNumberFormat="1" applyFont="1" applyFill="1" applyBorder="1" applyAlignment="1">
      <alignment horizontal="right" vertical="center" wrapText="1"/>
    </xf>
    <xf numFmtId="165" fontId="38" fillId="2" borderId="0" xfId="2" applyNumberFormat="1" applyFont="1" applyFill="1" applyAlignment="1" applyProtection="1">
      <alignment vertical="top"/>
      <protection locked="0"/>
    </xf>
    <xf numFmtId="0" fontId="21" fillId="0" borderId="0" xfId="0" applyFont="1" applyAlignment="1" applyProtection="1">
      <alignment horizontal="left"/>
      <protection hidden="1"/>
    </xf>
    <xf numFmtId="49" fontId="26" fillId="0" borderId="0" xfId="0" applyNumberFormat="1" applyFont="1" applyAlignment="1" applyProtection="1">
      <alignment horizontal="center" vertical="center"/>
      <protection hidden="1"/>
    </xf>
    <xf numFmtId="0" fontId="27" fillId="0" borderId="0" xfId="0" applyFont="1" applyProtection="1">
      <protection hidden="1"/>
    </xf>
    <xf numFmtId="3" fontId="27" fillId="0" borderId="0" xfId="0" applyNumberFormat="1" applyFont="1" applyProtection="1">
      <protection hidden="1"/>
    </xf>
    <xf numFmtId="0" fontId="27" fillId="0" borderId="0" xfId="0" applyFont="1"/>
    <xf numFmtId="0" fontId="8" fillId="0" borderId="0" xfId="0" applyFont="1" applyFill="1" applyAlignment="1" applyProtection="1">
      <alignment horizontal="left" vertical="top"/>
      <protection hidden="1"/>
    </xf>
    <xf numFmtId="3" fontId="27" fillId="0" borderId="0" xfId="0" applyNumberFormat="1" applyFont="1" applyBorder="1" applyProtection="1">
      <protection hidden="1"/>
    </xf>
    <xf numFmtId="49" fontId="82" fillId="60" borderId="120" xfId="0" applyNumberFormat="1" applyFont="1" applyFill="1" applyBorder="1" applyAlignment="1">
      <alignment horizontal="center" vertical="center" wrapText="1"/>
    </xf>
    <xf numFmtId="49" fontId="83" fillId="0" borderId="0" xfId="0" applyNumberFormat="1" applyFont="1"/>
    <xf numFmtId="0" fontId="27" fillId="0" borderId="0" xfId="0" applyFont="1" applyAlignment="1">
      <alignment horizontal="center"/>
    </xf>
    <xf numFmtId="0" fontId="8" fillId="0" borderId="0" xfId="0" applyFont="1" applyFill="1" applyBorder="1" applyAlignment="1">
      <alignment horizontal="center"/>
    </xf>
    <xf numFmtId="3"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4" fontId="27" fillId="0" borderId="0" xfId="0" applyNumberFormat="1" applyFont="1"/>
    <xf numFmtId="0" fontId="84" fillId="0" borderId="0" xfId="0" applyFont="1"/>
    <xf numFmtId="0" fontId="8" fillId="0" borderId="0" xfId="0" applyFont="1" applyFill="1" applyBorder="1" applyAlignment="1">
      <alignment horizontal="left"/>
    </xf>
    <xf numFmtId="1" fontId="11" fillId="0" borderId="80" xfId="0" applyNumberFormat="1" applyFont="1" applyFill="1" applyBorder="1" applyAlignment="1">
      <alignment horizontal="right" vertical="center" wrapText="1"/>
    </xf>
    <xf numFmtId="0" fontId="84" fillId="0" borderId="0" xfId="0" applyFont="1" applyAlignment="1">
      <alignment horizontal="left"/>
    </xf>
    <xf numFmtId="0" fontId="86" fillId="0" borderId="0" xfId="0" applyFont="1" applyAlignment="1">
      <alignment vertical="center"/>
    </xf>
    <xf numFmtId="3" fontId="21" fillId="0" borderId="0" xfId="0" applyNumberFormat="1" applyFont="1" applyFill="1" applyBorder="1" applyAlignment="1">
      <alignment horizontal="right" vertical="center"/>
    </xf>
    <xf numFmtId="4" fontId="21" fillId="0" borderId="0" xfId="0" applyNumberFormat="1" applyFont="1" applyFill="1" applyBorder="1" applyAlignment="1">
      <alignment horizontal="right" vertical="center"/>
    </xf>
    <xf numFmtId="0" fontId="27" fillId="0" borderId="0" xfId="0" applyFont="1" applyAlignment="1">
      <alignment horizontal="center" vertical="center"/>
    </xf>
    <xf numFmtId="165" fontId="35" fillId="2" borderId="0" xfId="2" applyNumberFormat="1" applyFont="1" applyFill="1" applyAlignment="1" applyProtection="1">
      <alignment vertical="top" wrapText="1"/>
      <protection locked="0"/>
    </xf>
    <xf numFmtId="3" fontId="8" fillId="2" borderId="16" xfId="2" applyNumberFormat="1" applyFont="1" applyFill="1" applyBorder="1" applyAlignment="1">
      <alignment horizontal="center" vertical="center"/>
    </xf>
    <xf numFmtId="165" fontId="21" fillId="0" borderId="0" xfId="2" applyNumberFormat="1" applyFont="1" applyFill="1" applyBorder="1" applyAlignment="1" applyProtection="1">
      <alignment horizontal="center" vertical="center" wrapText="1"/>
      <protection locked="0"/>
    </xf>
    <xf numFmtId="0" fontId="35" fillId="0" borderId="0" xfId="0" applyFont="1" applyAlignment="1">
      <alignment horizontal="left" vertical="center"/>
    </xf>
    <xf numFmtId="0" fontId="39" fillId="0" borderId="0" xfId="0" applyFont="1" applyAlignment="1">
      <alignment horizontal="left" vertical="center"/>
    </xf>
    <xf numFmtId="0" fontId="24" fillId="0" borderId="80" xfId="0" applyFont="1" applyFill="1" applyBorder="1" applyAlignment="1">
      <alignment horizontal="right" vertical="center" wrapText="1"/>
    </xf>
    <xf numFmtId="0" fontId="35" fillId="0" borderId="0" xfId="0" applyFont="1" applyAlignment="1">
      <alignment horizontal="left" vertical="center"/>
    </xf>
    <xf numFmtId="0" fontId="39" fillId="0" borderId="0" xfId="0" applyFont="1" applyAlignment="1">
      <alignment horizontal="left" vertical="center"/>
    </xf>
    <xf numFmtId="0" fontId="14" fillId="2" borderId="83" xfId="2" applyNumberFormat="1" applyFont="1" applyFill="1" applyBorder="1" applyAlignment="1" applyProtection="1">
      <alignment horizontal="center" vertical="center" wrapText="1"/>
      <protection locked="0"/>
    </xf>
    <xf numFmtId="10" fontId="35" fillId="8" borderId="80" xfId="4" applyNumberFormat="1" applyFont="1" applyFill="1" applyBorder="1" applyAlignment="1" applyProtection="1">
      <alignment horizontal="right" vertical="center" wrapText="1"/>
      <protection locked="0"/>
    </xf>
    <xf numFmtId="3" fontId="37" fillId="52" borderId="80" xfId="2" applyNumberFormat="1" applyFont="1" applyFill="1" applyBorder="1" applyAlignment="1" applyProtection="1">
      <alignment horizontal="right" vertical="center" wrapText="1"/>
      <protection locked="0"/>
    </xf>
    <xf numFmtId="0" fontId="9" fillId="0" borderId="80" xfId="8" applyNumberFormat="1" applyFont="1" applyFill="1" applyBorder="1" applyAlignment="1" applyProtection="1">
      <alignment horizontal="right" vertical="center" wrapText="1"/>
      <protection locked="0"/>
    </xf>
    <xf numFmtId="0" fontId="11" fillId="0" borderId="80" xfId="8" applyNumberFormat="1" applyFont="1" applyFill="1" applyBorder="1" applyAlignment="1" applyProtection="1">
      <alignment horizontal="right" vertical="center" wrapText="1"/>
      <protection locked="0"/>
    </xf>
    <xf numFmtId="2" fontId="11" fillId="0" borderId="80" xfId="4" applyNumberFormat="1" applyFont="1" applyFill="1" applyBorder="1" applyAlignment="1" applyProtection="1">
      <alignment horizontal="right" vertical="center" wrapText="1"/>
      <protection locked="0"/>
    </xf>
    <xf numFmtId="49" fontId="27" fillId="2" borderId="1" xfId="2" applyNumberFormat="1" applyFont="1" applyFill="1" applyBorder="1" applyAlignment="1" applyProtection="1">
      <alignment horizontal="left" vertical="center" wrapText="1"/>
      <protection locked="0"/>
    </xf>
    <xf numFmtId="0" fontId="5" fillId="0" borderId="0" xfId="2" applyNumberFormat="1" applyFont="1" applyFill="1" applyAlignment="1" applyProtection="1">
      <alignment vertical="top" wrapText="1"/>
      <protection locked="0"/>
    </xf>
    <xf numFmtId="0" fontId="39" fillId="0" borderId="0" xfId="2" applyNumberFormat="1" applyFont="1" applyFill="1" applyBorder="1" applyAlignment="1" applyProtection="1">
      <alignment horizontal="center" vertical="center" wrapText="1"/>
      <protection locked="0"/>
    </xf>
    <xf numFmtId="0" fontId="27" fillId="2" borderId="80" xfId="0" applyFont="1" applyFill="1" applyBorder="1" applyAlignment="1">
      <alignment horizontal="center" vertical="center" wrapText="1"/>
    </xf>
    <xf numFmtId="0" fontId="11" fillId="2" borderId="80" xfId="2" applyFont="1" applyFill="1" applyBorder="1" applyAlignment="1" applyProtection="1">
      <alignment horizontal="center" vertical="center" wrapText="1"/>
      <protection locked="0"/>
    </xf>
    <xf numFmtId="0" fontId="79" fillId="0" borderId="0" xfId="2" applyNumberFormat="1" applyFont="1" applyFill="1" applyBorder="1" applyAlignment="1" applyProtection="1">
      <alignment horizontal="left" vertical="top" wrapText="1"/>
      <protection locked="0"/>
    </xf>
    <xf numFmtId="0" fontId="77" fillId="2" borderId="0" xfId="2" applyNumberFormat="1" applyFont="1" applyFill="1" applyAlignment="1" applyProtection="1">
      <alignment vertical="top" wrapText="1"/>
      <protection locked="0"/>
    </xf>
    <xf numFmtId="0" fontId="11" fillId="0" borderId="0" xfId="2" applyNumberFormat="1" applyFont="1" applyFill="1" applyAlignment="1" applyProtection="1">
      <alignment vertical="top" wrapText="1"/>
      <protection locked="0"/>
    </xf>
    <xf numFmtId="0" fontId="35" fillId="0" borderId="0" xfId="0" applyFont="1" applyAlignment="1">
      <alignment horizontal="left" vertical="center"/>
    </xf>
    <xf numFmtId="0" fontId="35" fillId="2" borderId="2" xfId="2" applyNumberFormat="1" applyFont="1" applyFill="1" applyBorder="1" applyAlignment="1" applyProtection="1">
      <alignment horizontal="left" vertical="center" wrapText="1"/>
      <protection locked="0"/>
    </xf>
    <xf numFmtId="0" fontId="37" fillId="2" borderId="2" xfId="2" applyNumberFormat="1" applyFont="1" applyFill="1" applyBorder="1" applyAlignment="1" applyProtection="1">
      <alignment horizontal="left" vertical="center"/>
      <protection locked="0"/>
    </xf>
    <xf numFmtId="49" fontId="8" fillId="4" borderId="83" xfId="2" applyNumberFormat="1" applyFont="1" applyFill="1" applyBorder="1" applyAlignment="1" applyProtection="1">
      <alignment horizontal="left" vertical="center" wrapText="1"/>
      <protection locked="0"/>
    </xf>
    <xf numFmtId="49" fontId="10" fillId="4" borderId="84" xfId="2" applyNumberFormat="1" applyFont="1" applyFill="1" applyBorder="1" applyAlignment="1" applyProtection="1">
      <alignment horizontal="left" vertical="center" wrapText="1"/>
      <protection locked="0"/>
    </xf>
    <xf numFmtId="49" fontId="10" fillId="4" borderId="81" xfId="2" applyNumberFormat="1" applyFont="1" applyFill="1" applyBorder="1" applyAlignment="1" applyProtection="1">
      <alignment horizontal="left" vertical="center" wrapText="1"/>
      <protection locked="0"/>
    </xf>
    <xf numFmtId="0" fontId="5" fillId="0" borderId="0" xfId="2" applyNumberFormat="1" applyFont="1" applyFill="1" applyAlignment="1" applyProtection="1">
      <alignment vertical="top" wrapText="1"/>
      <protection locked="0"/>
    </xf>
    <xf numFmtId="0" fontId="35" fillId="0" borderId="0" xfId="0" applyFont="1" applyAlignment="1">
      <alignment horizontal="left" vertical="center"/>
    </xf>
    <xf numFmtId="0" fontId="35" fillId="0" borderId="0" xfId="2" applyNumberFormat="1" applyFont="1" applyFill="1" applyBorder="1" applyAlignment="1">
      <alignment horizontal="left" vertical="center" wrapText="1"/>
    </xf>
    <xf numFmtId="0" fontId="14" fillId="0" borderId="80" xfId="2" applyNumberFormat="1" applyFont="1" applyFill="1" applyBorder="1" applyAlignment="1" applyProtection="1">
      <alignment horizontal="center" vertical="center" wrapText="1"/>
      <protection locked="0"/>
    </xf>
    <xf numFmtId="0" fontId="10" fillId="5" borderId="80" xfId="2" applyNumberFormat="1" applyFont="1" applyFill="1" applyBorder="1" applyAlignment="1" applyProtection="1">
      <alignment vertical="center" wrapText="1"/>
      <protection locked="0"/>
    </xf>
    <xf numFmtId="0" fontId="10" fillId="5" borderId="108" xfId="2" applyNumberFormat="1" applyFont="1" applyFill="1" applyBorder="1" applyAlignment="1" applyProtection="1">
      <alignment horizontal="left" vertical="center" wrapText="1"/>
      <protection locked="0"/>
    </xf>
    <xf numFmtId="0" fontId="10" fillId="5" borderId="8" xfId="2" applyNumberFormat="1" applyFont="1" applyFill="1" applyBorder="1" applyAlignment="1" applyProtection="1">
      <alignment horizontal="center" vertical="center" wrapText="1"/>
      <protection locked="0"/>
    </xf>
    <xf numFmtId="3" fontId="27" fillId="2" borderId="80" xfId="0" applyNumberFormat="1" applyFont="1" applyFill="1" applyBorder="1" applyAlignment="1">
      <alignment horizontal="center" vertical="center"/>
    </xf>
    <xf numFmtId="3" fontId="21" fillId="2" borderId="80" xfId="2" applyNumberFormat="1" applyFont="1" applyFill="1" applyBorder="1" applyAlignment="1" applyProtection="1">
      <alignment horizontal="center" vertical="center" wrapText="1"/>
      <protection locked="0"/>
    </xf>
    <xf numFmtId="0" fontId="61" fillId="5" borderId="84" xfId="2" applyNumberFormat="1" applyFont="1" applyFill="1" applyBorder="1" applyAlignment="1" applyProtection="1">
      <alignment vertical="top" wrapText="1"/>
      <protection locked="0"/>
    </xf>
    <xf numFmtId="3" fontId="27" fillId="2" borderId="80" xfId="2" applyNumberFormat="1" applyFont="1" applyFill="1" applyBorder="1" applyAlignment="1" applyProtection="1">
      <alignment horizontal="center" vertical="center" wrapText="1"/>
      <protection locked="0"/>
    </xf>
    <xf numFmtId="10" fontId="8" fillId="9" borderId="80" xfId="2" applyNumberFormat="1" applyFont="1" applyFill="1" applyBorder="1" applyAlignment="1">
      <alignment horizontal="center" vertical="center" wrapText="1"/>
    </xf>
    <xf numFmtId="3" fontId="37" fillId="0" borderId="80" xfId="2" applyNumberFormat="1" applyFont="1" applyFill="1" applyBorder="1" applyAlignment="1" applyProtection="1">
      <alignment horizontal="center" vertical="center" wrapText="1"/>
      <protection locked="0"/>
    </xf>
    <xf numFmtId="2" fontId="11" fillId="2" borderId="81" xfId="4" applyNumberFormat="1" applyFont="1" applyFill="1" applyBorder="1" applyAlignment="1" applyProtection="1">
      <alignment horizontal="right" vertical="center" wrapText="1"/>
      <protection locked="0"/>
    </xf>
    <xf numFmtId="0" fontId="37" fillId="0" borderId="80" xfId="2" applyFont="1" applyFill="1" applyBorder="1" applyAlignment="1" applyProtection="1">
      <alignment horizontal="center" vertical="center" wrapText="1"/>
      <protection locked="0"/>
    </xf>
    <xf numFmtId="4" fontId="37" fillId="0" borderId="80" xfId="2" applyNumberFormat="1" applyFont="1" applyFill="1" applyBorder="1" applyAlignment="1" applyProtection="1">
      <alignment horizontal="center" vertical="center" wrapText="1"/>
      <protection locked="0"/>
    </xf>
    <xf numFmtId="0" fontId="37" fillId="0" borderId="80" xfId="0" applyFont="1" applyBorder="1" applyAlignment="1">
      <alignment horizontal="center" vertical="center"/>
    </xf>
    <xf numFmtId="4" fontId="39" fillId="0" borderId="80" xfId="0" applyNumberFormat="1" applyFont="1" applyBorder="1" applyAlignment="1">
      <alignment horizontal="center" vertical="center"/>
    </xf>
    <xf numFmtId="175" fontId="8" fillId="2" borderId="81" xfId="4" applyNumberFormat="1" applyFont="1" applyFill="1" applyBorder="1" applyAlignment="1" applyProtection="1">
      <alignment horizontal="center" vertical="center" wrapText="1"/>
      <protection locked="0"/>
    </xf>
    <xf numFmtId="175" fontId="8" fillId="2" borderId="80" xfId="2" applyNumberFormat="1" applyFont="1" applyFill="1" applyBorder="1" applyAlignment="1" applyProtection="1">
      <alignment horizontal="center" vertical="center" wrapText="1"/>
      <protection locked="0"/>
    </xf>
    <xf numFmtId="175" fontId="11" fillId="2" borderId="81" xfId="4" applyNumberFormat="1" applyFont="1" applyFill="1" applyBorder="1" applyAlignment="1" applyProtection="1">
      <alignment horizontal="center" vertical="center" wrapText="1"/>
      <protection locked="0"/>
    </xf>
    <xf numFmtId="175" fontId="11" fillId="2" borderId="80" xfId="2" applyNumberFormat="1" applyFont="1" applyFill="1" applyBorder="1" applyAlignment="1" applyProtection="1">
      <alignment horizontal="center" vertical="center" wrapText="1"/>
      <protection locked="0"/>
    </xf>
    <xf numFmtId="3" fontId="11" fillId="0" borderId="81" xfId="2" applyNumberFormat="1" applyFont="1" applyFill="1" applyBorder="1" applyAlignment="1" applyProtection="1">
      <alignment horizontal="center" vertical="center" wrapText="1"/>
      <protection locked="0"/>
    </xf>
    <xf numFmtId="0" fontId="61" fillId="52" borderId="80" xfId="2" applyNumberFormat="1" applyFont="1" applyFill="1" applyBorder="1" applyAlignment="1" applyProtection="1">
      <alignment horizontal="center" vertical="center" wrapText="1"/>
      <protection locked="0"/>
    </xf>
    <xf numFmtId="0" fontId="10" fillId="52" borderId="80" xfId="2" applyNumberFormat="1" applyFont="1" applyFill="1" applyBorder="1" applyAlignment="1" applyProtection="1">
      <alignment horizontal="center" vertical="center" wrapText="1"/>
      <protection locked="0"/>
    </xf>
    <xf numFmtId="0" fontId="20" fillId="0" borderId="0" xfId="2" applyNumberFormat="1" applyFont="1" applyFill="1" applyBorder="1" applyAlignment="1" applyProtection="1">
      <alignment vertical="top" wrapText="1"/>
      <protection locked="0"/>
    </xf>
    <xf numFmtId="0" fontId="9" fillId="0" borderId="0" xfId="2" applyNumberFormat="1" applyFont="1" applyFill="1" applyBorder="1" applyAlignment="1" applyProtection="1">
      <alignment vertical="top" wrapText="1"/>
      <protection locked="0"/>
    </xf>
    <xf numFmtId="0" fontId="11" fillId="0" borderId="0" xfId="2" applyNumberFormat="1" applyFont="1" applyFill="1" applyBorder="1" applyAlignment="1" applyProtection="1">
      <alignment vertical="top" wrapText="1"/>
      <protection locked="0"/>
    </xf>
    <xf numFmtId="3" fontId="11" fillId="2" borderId="80" xfId="87" applyNumberFormat="1" applyFont="1" applyFill="1" applyBorder="1" applyAlignment="1" applyProtection="1">
      <alignment horizontal="center" vertical="center" wrapText="1"/>
      <protection locked="0"/>
    </xf>
    <xf numFmtId="1" fontId="8" fillId="2" borderId="80" xfId="4" applyNumberFormat="1" applyFont="1" applyFill="1" applyBorder="1" applyAlignment="1" applyProtection="1">
      <alignment horizontal="center" vertical="center" wrapText="1"/>
      <protection locked="0"/>
    </xf>
    <xf numFmtId="0" fontId="8" fillId="0" borderId="120" xfId="0" applyFont="1" applyFill="1" applyBorder="1" applyAlignment="1">
      <alignment horizontal="center"/>
    </xf>
    <xf numFmtId="3" fontId="8" fillId="0" borderId="120" xfId="0" applyNumberFormat="1" applyFont="1" applyFill="1" applyBorder="1" applyAlignment="1">
      <alignment horizontal="right"/>
    </xf>
    <xf numFmtId="0" fontId="8" fillId="0" borderId="120" xfId="0" applyFont="1" applyFill="1" applyBorder="1" applyAlignment="1">
      <alignment horizontal="center" vertical="center" wrapText="1"/>
    </xf>
    <xf numFmtId="0" fontId="8" fillId="0" borderId="120" xfId="0" applyNumberFormat="1" applyFont="1" applyFill="1" applyBorder="1" applyAlignment="1">
      <alignment horizontal="center" vertical="center" wrapText="1"/>
    </xf>
    <xf numFmtId="4" fontId="8" fillId="0" borderId="120" xfId="0" applyNumberFormat="1" applyFont="1" applyFill="1" applyBorder="1" applyAlignment="1">
      <alignment horizontal="center" vertical="center" wrapText="1"/>
    </xf>
    <xf numFmtId="0" fontId="21" fillId="0" borderId="120" xfId="0" applyNumberFormat="1" applyFont="1" applyBorder="1" applyAlignment="1">
      <alignment horizontal="center" vertical="center" wrapText="1"/>
    </xf>
    <xf numFmtId="4" fontId="21" fillId="0" borderId="120" xfId="0" applyNumberFormat="1" applyFont="1" applyFill="1" applyBorder="1" applyAlignment="1">
      <alignment horizontal="center" vertical="center" wrapText="1"/>
    </xf>
    <xf numFmtId="4" fontId="21" fillId="0" borderId="120" xfId="0" applyNumberFormat="1" applyFont="1" applyBorder="1" applyAlignment="1">
      <alignment horizontal="center" vertical="center" wrapText="1"/>
    </xf>
    <xf numFmtId="1" fontId="27" fillId="0" borderId="120" xfId="0" applyNumberFormat="1" applyFont="1" applyFill="1" applyBorder="1" applyAlignment="1">
      <alignment horizontal="center"/>
    </xf>
    <xf numFmtId="3" fontId="27" fillId="0" borderId="120" xfId="0" applyNumberFormat="1" applyFont="1" applyFill="1" applyBorder="1" applyAlignment="1">
      <alignment horizontal="right"/>
    </xf>
    <xf numFmtId="0" fontId="27" fillId="0" borderId="120" xfId="0" applyFont="1" applyBorder="1" applyAlignment="1">
      <alignment horizontal="right"/>
    </xf>
    <xf numFmtId="4" fontId="27" fillId="0" borderId="120" xfId="0" applyNumberFormat="1" applyFont="1" applyFill="1" applyBorder="1" applyAlignment="1">
      <alignment horizontal="right"/>
    </xf>
    <xf numFmtId="4" fontId="27" fillId="0" borderId="120" xfId="0" applyNumberFormat="1" applyFont="1" applyBorder="1" applyAlignment="1">
      <alignment horizontal="right"/>
    </xf>
    <xf numFmtId="1" fontId="8" fillId="2" borderId="81" xfId="4" applyNumberFormat="1" applyFont="1" applyFill="1" applyBorder="1" applyAlignment="1" applyProtection="1">
      <alignment horizontal="center" vertical="center" wrapText="1"/>
      <protection locked="0"/>
    </xf>
    <xf numFmtId="1" fontId="8" fillId="2" borderId="80" xfId="2" applyNumberFormat="1" applyFont="1" applyFill="1" applyBorder="1" applyAlignment="1" applyProtection="1">
      <alignment horizontal="center" vertical="center" wrapText="1"/>
      <protection locked="0"/>
    </xf>
    <xf numFmtId="0" fontId="8" fillId="2" borderId="80" xfId="2" applyFont="1" applyFill="1" applyBorder="1" applyAlignment="1" applyProtection="1">
      <alignment horizontal="center" vertical="center" wrapText="1"/>
      <protection locked="0"/>
    </xf>
    <xf numFmtId="0" fontId="27" fillId="0" borderId="80" xfId="0" applyFont="1" applyFill="1" applyBorder="1" applyAlignment="1">
      <alignment horizontal="center" vertical="center"/>
    </xf>
    <xf numFmtId="0" fontId="5" fillId="0" borderId="0" xfId="2" applyNumberFormat="1" applyFont="1" applyFill="1" applyAlignment="1" applyProtection="1">
      <alignment vertical="top" wrapText="1"/>
      <protection locked="0"/>
    </xf>
    <xf numFmtId="0" fontId="8" fillId="0" borderId="0" xfId="2" applyNumberFormat="1" applyFont="1" applyFill="1" applyAlignment="1" applyProtection="1">
      <alignment horizontal="left" vertical="center" wrapText="1"/>
      <protection locked="0"/>
    </xf>
    <xf numFmtId="3" fontId="38" fillId="2" borderId="0" xfId="2" applyNumberFormat="1" applyFont="1" applyFill="1" applyAlignment="1" applyProtection="1">
      <alignment vertical="top" wrapText="1"/>
      <protection locked="0"/>
    </xf>
    <xf numFmtId="174" fontId="11" fillId="0" borderId="80" xfId="87" applyNumberFormat="1" applyFont="1" applyFill="1" applyBorder="1" applyAlignment="1" applyProtection="1">
      <alignment horizontal="right" vertical="center" wrapText="1"/>
      <protection locked="0"/>
    </xf>
    <xf numFmtId="174" fontId="11" fillId="0" borderId="80" xfId="87" applyNumberFormat="1" applyFont="1" applyFill="1" applyBorder="1" applyAlignment="1">
      <alignment horizontal="right" vertical="center" wrapText="1"/>
    </xf>
    <xf numFmtId="3" fontId="9" fillId="0" borderId="80" xfId="87" applyNumberFormat="1" applyFont="1" applyFill="1" applyBorder="1" applyAlignment="1" applyProtection="1">
      <alignment horizontal="right" vertical="center" wrapText="1"/>
      <protection locked="0"/>
    </xf>
    <xf numFmtId="3" fontId="11" fillId="0" borderId="80" xfId="87" applyNumberFormat="1" applyFont="1" applyFill="1" applyBorder="1" applyAlignment="1" applyProtection="1">
      <alignment horizontal="right" vertical="center" wrapText="1"/>
      <protection locked="0"/>
    </xf>
    <xf numFmtId="3" fontId="35" fillId="0" borderId="80" xfId="87" applyNumberFormat="1" applyFont="1" applyFill="1" applyBorder="1" applyAlignment="1" applyProtection="1">
      <alignment horizontal="right" vertical="center" wrapText="1"/>
      <protection locked="0"/>
    </xf>
    <xf numFmtId="174" fontId="9" fillId="0" borderId="0" xfId="2" applyNumberFormat="1" applyFont="1" applyFill="1" applyAlignment="1" applyProtection="1">
      <alignment vertical="center" wrapText="1"/>
      <protection locked="0"/>
    </xf>
    <xf numFmtId="174" fontId="35" fillId="0" borderId="80" xfId="87" applyNumberFormat="1" applyFont="1" applyFill="1" applyBorder="1" applyAlignment="1" applyProtection="1">
      <alignment horizontal="right" vertical="center" wrapText="1"/>
      <protection locked="0"/>
    </xf>
    <xf numFmtId="174" fontId="35" fillId="0" borderId="80" xfId="171" applyNumberFormat="1" applyFont="1" applyFill="1" applyBorder="1" applyAlignment="1" applyProtection="1">
      <alignment horizontal="right" vertical="center" wrapText="1"/>
      <protection locked="0"/>
    </xf>
    <xf numFmtId="174" fontId="8" fillId="0" borderId="80" xfId="87" applyNumberFormat="1" applyFont="1" applyFill="1" applyBorder="1" applyAlignment="1" applyProtection="1">
      <alignment horizontal="right" vertical="center" wrapText="1"/>
      <protection locked="0"/>
    </xf>
    <xf numFmtId="174" fontId="20" fillId="0" borderId="0" xfId="2" applyNumberFormat="1" applyFont="1" applyFill="1" applyAlignment="1" applyProtection="1">
      <alignment vertical="center" wrapText="1"/>
      <protection locked="0"/>
    </xf>
    <xf numFmtId="174" fontId="37" fillId="52" borderId="80" xfId="87" applyNumberFormat="1" applyFont="1" applyFill="1" applyBorder="1" applyAlignment="1" applyProtection="1">
      <alignment horizontal="right" vertical="center" wrapText="1"/>
      <protection locked="0"/>
    </xf>
    <xf numFmtId="2" fontId="8" fillId="0" borderId="81" xfId="4" applyNumberFormat="1" applyFont="1" applyFill="1" applyBorder="1" applyAlignment="1" applyProtection="1">
      <alignment horizontal="right" vertical="center" wrapText="1"/>
      <protection locked="0"/>
    </xf>
    <xf numFmtId="2" fontId="11" fillId="0" borderId="80" xfId="0" applyNumberFormat="1" applyFont="1" applyFill="1" applyBorder="1" applyAlignment="1">
      <alignment horizontal="right" vertical="center" wrapText="1"/>
    </xf>
    <xf numFmtId="10" fontId="35" fillId="8" borderId="80" xfId="1" applyNumberFormat="1" applyFont="1" applyFill="1" applyBorder="1" applyAlignment="1" applyProtection="1">
      <alignment horizontal="right" vertical="center" wrapText="1"/>
      <protection locked="0"/>
    </xf>
    <xf numFmtId="0" fontId="8" fillId="0" borderId="0" xfId="0" applyFont="1" applyAlignment="1">
      <alignment horizontal="left" vertical="center"/>
    </xf>
    <xf numFmtId="165" fontId="27" fillId="2" borderId="70" xfId="2" applyNumberFormat="1" applyFont="1" applyFill="1" applyBorder="1" applyAlignment="1" applyProtection="1">
      <alignment horizontal="center" vertical="center" wrapText="1"/>
      <protection locked="0"/>
    </xf>
    <xf numFmtId="0" fontId="56" fillId="2" borderId="0" xfId="2" applyNumberFormat="1" applyFont="1" applyFill="1" applyAlignment="1" applyProtection="1">
      <alignment vertical="top" wrapText="1"/>
      <protection locked="0"/>
    </xf>
    <xf numFmtId="0" fontId="27" fillId="2" borderId="83" xfId="2" applyNumberFormat="1" applyFont="1" applyFill="1" applyBorder="1" applyAlignment="1" applyProtection="1">
      <alignment horizontal="left" vertical="center" wrapText="1"/>
      <protection locked="0"/>
    </xf>
    <xf numFmtId="49" fontId="39" fillId="2" borderId="83" xfId="2" applyNumberFormat="1" applyFont="1" applyFill="1" applyBorder="1" applyAlignment="1" applyProtection="1">
      <alignment horizontal="left" vertical="center" wrapText="1"/>
      <protection locked="0"/>
    </xf>
    <xf numFmtId="0" fontId="27" fillId="2" borderId="83" xfId="2" applyNumberFormat="1" applyFont="1" applyFill="1" applyBorder="1" applyAlignment="1" applyProtection="1">
      <alignment vertical="center" wrapText="1"/>
      <protection locked="0"/>
    </xf>
    <xf numFmtId="0" fontId="39" fillId="2" borderId="83" xfId="2" applyNumberFormat="1" applyFont="1" applyFill="1" applyBorder="1" applyAlignment="1" applyProtection="1">
      <alignment vertical="center" wrapText="1"/>
      <protection locked="0"/>
    </xf>
    <xf numFmtId="0" fontId="8" fillId="2" borderId="83" xfId="2" applyNumberFormat="1" applyFont="1" applyFill="1" applyBorder="1" applyAlignment="1" applyProtection="1">
      <alignment vertical="center" wrapText="1"/>
      <protection locked="0"/>
    </xf>
    <xf numFmtId="0" fontId="11" fillId="2" borderId="83" xfId="2" applyNumberFormat="1" applyFont="1" applyFill="1" applyBorder="1" applyAlignment="1" applyProtection="1">
      <alignment vertical="center" wrapText="1"/>
      <protection locked="0"/>
    </xf>
    <xf numFmtId="165" fontId="27" fillId="2" borderId="81" xfId="2" applyNumberFormat="1" applyFont="1" applyFill="1" applyBorder="1" applyAlignment="1" applyProtection="1">
      <alignment horizontal="center" vertical="center"/>
      <protection locked="0"/>
    </xf>
    <xf numFmtId="165" fontId="27" fillId="0" borderId="81" xfId="0" applyNumberFormat="1" applyFont="1" applyBorder="1" applyAlignment="1">
      <alignment horizontal="center" vertical="center"/>
    </xf>
    <xf numFmtId="0" fontId="27" fillId="0" borderId="81" xfId="0" applyNumberFormat="1" applyFont="1" applyBorder="1" applyAlignment="1">
      <alignment horizontal="center" vertical="center"/>
    </xf>
    <xf numFmtId="165" fontId="27" fillId="2" borderId="8" xfId="2" applyNumberFormat="1" applyFont="1" applyFill="1" applyBorder="1" applyAlignment="1" applyProtection="1">
      <alignment horizontal="center" vertical="center" wrapText="1"/>
      <protection locked="0"/>
    </xf>
    <xf numFmtId="165" fontId="39" fillId="2" borderId="81" xfId="2" applyNumberFormat="1" applyFont="1" applyFill="1" applyBorder="1" applyAlignment="1" applyProtection="1">
      <alignment horizontal="center" vertical="center" wrapText="1"/>
      <protection locked="0"/>
    </xf>
    <xf numFmtId="165" fontId="39" fillId="2" borderId="80" xfId="2" applyNumberFormat="1" applyFont="1" applyFill="1" applyBorder="1" applyAlignment="1" applyProtection="1">
      <alignment horizontal="center" vertical="center" wrapText="1"/>
      <protection locked="0"/>
    </xf>
    <xf numFmtId="0" fontId="44" fillId="5" borderId="80" xfId="2" applyNumberFormat="1" applyFont="1" applyFill="1" applyBorder="1" applyAlignment="1" applyProtection="1">
      <alignment vertical="top" wrapText="1"/>
      <protection locked="0"/>
    </xf>
    <xf numFmtId="0" fontId="39" fillId="2" borderId="143" xfId="2" applyNumberFormat="1" applyFont="1" applyFill="1" applyBorder="1" applyAlignment="1" applyProtection="1">
      <alignment horizontal="left" vertical="center" wrapText="1"/>
      <protection locked="0"/>
    </xf>
    <xf numFmtId="0" fontId="39" fillId="2" borderId="82" xfId="2" applyNumberFormat="1" applyFont="1" applyFill="1" applyBorder="1" applyAlignment="1" applyProtection="1">
      <alignment vertical="center" wrapText="1"/>
      <protection locked="0"/>
    </xf>
    <xf numFmtId="165" fontId="27" fillId="2" borderId="20" xfId="2" applyNumberFormat="1" applyFont="1" applyFill="1" applyBorder="1" applyAlignment="1" applyProtection="1">
      <alignment horizontal="center" vertical="center" wrapText="1"/>
      <protection locked="0"/>
    </xf>
    <xf numFmtId="0" fontId="8" fillId="0" borderId="81" xfId="2" applyNumberFormat="1" applyFont="1" applyFill="1" applyBorder="1" applyAlignment="1" applyProtection="1">
      <alignment horizontal="center" vertical="center" wrapText="1"/>
      <protection locked="0"/>
    </xf>
    <xf numFmtId="174" fontId="37" fillId="2" borderId="81" xfId="87" applyNumberFormat="1" applyFont="1" applyFill="1" applyBorder="1" applyAlignment="1" applyProtection="1">
      <alignment horizontal="center" vertical="center" wrapText="1"/>
      <protection locked="0"/>
    </xf>
    <xf numFmtId="4" fontId="39" fillId="2" borderId="81" xfId="87" applyNumberFormat="1" applyFont="1" applyFill="1" applyBorder="1" applyAlignment="1">
      <alignment vertical="center"/>
    </xf>
    <xf numFmtId="2" fontId="39" fillId="2" borderId="81" xfId="87" applyNumberFormat="1" applyFont="1" applyFill="1" applyBorder="1" applyAlignment="1">
      <alignment vertical="center"/>
    </xf>
    <xf numFmtId="10" fontId="40" fillId="9" borderId="128" xfId="1" applyNumberFormat="1" applyFont="1" applyFill="1" applyBorder="1" applyAlignment="1">
      <alignment vertical="center"/>
    </xf>
    <xf numFmtId="176" fontId="39" fillId="0" borderId="81" xfId="87" applyNumberFormat="1" applyFont="1" applyFill="1" applyBorder="1" applyAlignment="1">
      <alignment vertical="center"/>
    </xf>
    <xf numFmtId="0" fontId="8" fillId="0" borderId="145" xfId="2" applyNumberFormat="1" applyFont="1" applyFill="1" applyBorder="1" applyAlignment="1" applyProtection="1">
      <alignment horizontal="center" vertical="center" wrapText="1"/>
      <protection locked="0"/>
    </xf>
    <xf numFmtId="49" fontId="10" fillId="6" borderId="144" xfId="2" applyNumberFormat="1" applyFont="1" applyFill="1" applyBorder="1" applyAlignment="1" applyProtection="1">
      <alignment horizontal="left" vertical="center" wrapText="1"/>
      <protection locked="0"/>
    </xf>
    <xf numFmtId="174" fontId="37" fillId="2" borderId="145" xfId="87" applyNumberFormat="1" applyFont="1" applyFill="1" applyBorder="1" applyAlignment="1" applyProtection="1">
      <alignment horizontal="center" vertical="center" wrapText="1"/>
      <protection locked="0"/>
    </xf>
    <xf numFmtId="4" fontId="39" fillId="2" borderId="80" xfId="87" applyNumberFormat="1" applyFont="1" applyFill="1" applyBorder="1" applyAlignment="1">
      <alignment vertical="center"/>
    </xf>
    <xf numFmtId="4" fontId="39" fillId="2" borderId="145" xfId="87" applyNumberFormat="1" applyFont="1" applyFill="1" applyBorder="1" applyAlignment="1">
      <alignment vertical="center"/>
    </xf>
    <xf numFmtId="2" fontId="39" fillId="2" borderId="80" xfId="87" applyNumberFormat="1" applyFont="1" applyFill="1" applyBorder="1" applyAlignment="1">
      <alignment vertical="center"/>
    </xf>
    <xf numFmtId="2" fontId="39" fillId="2" borderId="145" xfId="87" applyNumberFormat="1" applyFont="1" applyFill="1" applyBorder="1" applyAlignment="1">
      <alignment vertical="center"/>
    </xf>
    <xf numFmtId="10" fontId="40" fillId="9" borderId="146" xfId="1" applyNumberFormat="1" applyFont="1" applyFill="1" applyBorder="1" applyAlignment="1">
      <alignment vertical="center"/>
    </xf>
    <xf numFmtId="176" fontId="39" fillId="0" borderId="80" xfId="87" applyNumberFormat="1" applyFont="1" applyFill="1" applyBorder="1" applyAlignment="1">
      <alignment vertical="center"/>
    </xf>
    <xf numFmtId="176" fontId="39" fillId="2" borderId="80" xfId="87" applyNumberFormat="1" applyFont="1" applyFill="1" applyBorder="1" applyAlignment="1">
      <alignment vertical="center"/>
    </xf>
    <xf numFmtId="176" fontId="39" fillId="2" borderId="145" xfId="87" applyNumberFormat="1" applyFont="1" applyFill="1" applyBorder="1" applyAlignment="1">
      <alignment vertical="center"/>
    </xf>
    <xf numFmtId="176" fontId="39" fillId="0" borderId="145" xfId="87" applyNumberFormat="1" applyFont="1" applyFill="1" applyBorder="1" applyAlignment="1">
      <alignment vertical="center"/>
    </xf>
    <xf numFmtId="0" fontId="8" fillId="0" borderId="147" xfId="2" applyNumberFormat="1" applyFont="1" applyFill="1" applyBorder="1" applyAlignment="1" applyProtection="1">
      <alignment horizontal="center" vertical="center" wrapText="1"/>
      <protection locked="0"/>
    </xf>
    <xf numFmtId="49" fontId="10" fillId="6" borderId="148" xfId="2" applyNumberFormat="1" applyFont="1" applyFill="1" applyBorder="1" applyAlignment="1" applyProtection="1">
      <alignment horizontal="left" vertical="center" wrapText="1"/>
      <protection locked="0"/>
    </xf>
    <xf numFmtId="174" fontId="37" fillId="2" borderId="147" xfId="87" applyNumberFormat="1" applyFont="1" applyFill="1" applyBorder="1" applyAlignment="1" applyProtection="1">
      <alignment horizontal="center" vertical="center" wrapText="1"/>
      <protection locked="0"/>
    </xf>
    <xf numFmtId="4" fontId="39" fillId="2" borderId="147" xfId="87" applyNumberFormat="1" applyFont="1" applyFill="1" applyBorder="1" applyAlignment="1">
      <alignment vertical="center"/>
    </xf>
    <xf numFmtId="2" fontId="39" fillId="2" borderId="147" xfId="87" applyNumberFormat="1" applyFont="1" applyFill="1" applyBorder="1" applyAlignment="1">
      <alignment vertical="center"/>
    </xf>
    <xf numFmtId="10" fontId="40" fillId="9" borderId="149" xfId="1" applyNumberFormat="1" applyFont="1" applyFill="1" applyBorder="1" applyAlignment="1">
      <alignment vertical="center"/>
    </xf>
    <xf numFmtId="176" fontId="39" fillId="0" borderId="147" xfId="87" applyNumberFormat="1" applyFont="1" applyFill="1" applyBorder="1" applyAlignment="1">
      <alignment vertical="center"/>
    </xf>
    <xf numFmtId="175" fontId="39" fillId="2" borderId="147" xfId="87" applyNumberFormat="1" applyFont="1" applyFill="1" applyBorder="1" applyAlignment="1">
      <alignment vertical="center"/>
    </xf>
    <xf numFmtId="175" fontId="39" fillId="2" borderId="145" xfId="87" applyNumberFormat="1" applyFont="1" applyFill="1" applyBorder="1" applyAlignment="1">
      <alignment vertical="center"/>
    </xf>
    <xf numFmtId="10" fontId="43" fillId="59" borderId="127" xfId="0" applyNumberFormat="1" applyFont="1" applyFill="1" applyBorder="1" applyAlignment="1">
      <alignment horizontal="right" vertical="center"/>
    </xf>
    <xf numFmtId="165" fontId="27" fillId="2" borderId="20" xfId="2" applyNumberFormat="1" applyFont="1" applyFill="1" applyBorder="1" applyAlignment="1" applyProtection="1">
      <alignment horizontal="center" vertical="center"/>
      <protection locked="0"/>
    </xf>
    <xf numFmtId="0" fontId="89" fillId="0" borderId="0" xfId="2" applyNumberFormat="1" applyFont="1" applyFill="1" applyAlignment="1" applyProtection="1">
      <alignment vertical="top" wrapText="1"/>
      <protection locked="0"/>
    </xf>
    <xf numFmtId="0" fontId="90" fillId="0" borderId="0" xfId="2" applyNumberFormat="1" applyFont="1" applyFill="1" applyBorder="1" applyAlignment="1" applyProtection="1">
      <alignment vertical="center" wrapText="1"/>
      <protection locked="0"/>
    </xf>
    <xf numFmtId="174" fontId="90" fillId="0" borderId="0" xfId="2" applyNumberFormat="1" applyFont="1" applyFill="1" applyBorder="1" applyAlignment="1" applyProtection="1">
      <alignment vertical="center" wrapText="1"/>
      <protection locked="0"/>
    </xf>
    <xf numFmtId="0" fontId="90" fillId="0" borderId="0" xfId="2" applyNumberFormat="1" applyFont="1" applyFill="1" applyAlignment="1">
      <alignment vertical="center" wrapText="1"/>
    </xf>
    <xf numFmtId="0" fontId="91" fillId="0" borderId="0" xfId="2" applyFont="1" applyFill="1" applyAlignment="1" applyProtection="1">
      <alignment vertical="center" wrapText="1"/>
      <protection locked="0"/>
    </xf>
    <xf numFmtId="174" fontId="91" fillId="0" borderId="0" xfId="2" applyNumberFormat="1" applyFont="1" applyFill="1" applyAlignment="1" applyProtection="1">
      <alignment vertical="center" wrapText="1"/>
      <protection locked="0"/>
    </xf>
    <xf numFmtId="0" fontId="92" fillId="0" borderId="0" xfId="2" applyNumberFormat="1" applyFont="1" applyFill="1" applyAlignment="1">
      <alignment vertical="center" wrapText="1"/>
    </xf>
    <xf numFmtId="0" fontId="6" fillId="0" borderId="0" xfId="2" applyNumberFormat="1" applyFont="1" applyFill="1" applyBorder="1" applyAlignment="1" applyProtection="1">
      <alignment horizontal="left" vertical="center"/>
      <protection locked="0"/>
    </xf>
    <xf numFmtId="0" fontId="8" fillId="0" borderId="0" xfId="2" applyNumberFormat="1" applyFont="1" applyFill="1" applyAlignment="1" applyProtection="1">
      <alignment horizontal="left" vertical="center" wrapText="1"/>
      <protection locked="0"/>
    </xf>
    <xf numFmtId="1" fontId="37" fillId="3" borderId="81" xfId="168" applyNumberFormat="1" applyFont="1" applyFill="1" applyBorder="1" applyAlignment="1">
      <alignment horizontal="center" vertical="center" wrapText="1"/>
    </xf>
    <xf numFmtId="0" fontId="47" fillId="2" borderId="81" xfId="2" applyFont="1" applyFill="1" applyBorder="1" applyAlignment="1" applyProtection="1">
      <alignment horizontal="center" vertical="center" wrapText="1"/>
      <protection locked="0"/>
    </xf>
    <xf numFmtId="1" fontId="35" fillId="2" borderId="80" xfId="2" applyNumberFormat="1" applyFont="1" applyFill="1" applyBorder="1" applyAlignment="1" applyProtection="1">
      <alignment horizontal="center" vertical="center" wrapText="1"/>
      <protection locked="0"/>
    </xf>
    <xf numFmtId="1" fontId="35" fillId="3" borderId="81" xfId="168" applyNumberFormat="1" applyFont="1" applyFill="1" applyBorder="1" applyAlignment="1">
      <alignment horizontal="center" vertical="center" wrapText="1"/>
    </xf>
    <xf numFmtId="1" fontId="37" fillId="2" borderId="80" xfId="2" applyNumberFormat="1" applyFont="1" applyFill="1" applyBorder="1" applyAlignment="1" applyProtection="1">
      <alignment horizontal="center" vertical="center" wrapText="1"/>
      <protection locked="0"/>
    </xf>
    <xf numFmtId="4" fontId="37" fillId="2" borderId="80" xfId="2" applyNumberFormat="1" applyFont="1" applyFill="1" applyBorder="1" applyAlignment="1" applyProtection="1">
      <alignment horizontal="center" vertical="center" wrapText="1"/>
      <protection locked="0"/>
    </xf>
    <xf numFmtId="2" fontId="35" fillId="2" borderId="80" xfId="2" applyNumberFormat="1" applyFont="1" applyFill="1" applyBorder="1" applyAlignment="1" applyProtection="1">
      <alignment horizontal="center" vertical="center" wrapText="1"/>
      <protection locked="0"/>
    </xf>
    <xf numFmtId="0" fontId="47" fillId="2" borderId="8" xfId="2" applyFont="1" applyFill="1" applyBorder="1" applyAlignment="1" applyProtection="1">
      <alignment horizontal="center" vertical="center" wrapText="1"/>
      <protection locked="0"/>
    </xf>
    <xf numFmtId="1" fontId="79" fillId="3" borderId="8" xfId="168" applyNumberFormat="1" applyFont="1" applyFill="1" applyBorder="1" applyAlignment="1">
      <alignment horizontal="center" vertical="center" wrapText="1"/>
    </xf>
    <xf numFmtId="0" fontId="39" fillId="2" borderId="81" xfId="0" applyFont="1" applyFill="1" applyBorder="1" applyAlignment="1">
      <alignment vertical="top" wrapText="1"/>
    </xf>
    <xf numFmtId="0" fontId="39" fillId="2" borderId="8" xfId="0" applyFont="1" applyFill="1" applyBorder="1" applyAlignment="1">
      <alignment vertical="top" wrapText="1"/>
    </xf>
    <xf numFmtId="0" fontId="59" fillId="2" borderId="8" xfId="0" applyFont="1" applyFill="1" applyBorder="1" applyAlignment="1">
      <alignment horizontal="center" vertical="center" wrapText="1"/>
    </xf>
    <xf numFmtId="1" fontId="4" fillId="3" borderId="8" xfId="168" applyNumberFormat="1" applyFont="1" applyFill="1" applyBorder="1" applyAlignment="1">
      <alignment horizontal="center" vertical="center" wrapText="1"/>
    </xf>
    <xf numFmtId="1" fontId="11" fillId="3" borderId="81" xfId="168" applyNumberFormat="1" applyFont="1" applyFill="1" applyBorder="1" applyAlignment="1">
      <alignment horizontal="center" vertical="center" wrapText="1"/>
    </xf>
    <xf numFmtId="1" fontId="37" fillId="0" borderId="80" xfId="2" applyNumberFormat="1" applyFont="1" applyFill="1" applyBorder="1" applyAlignment="1" applyProtection="1">
      <alignment horizontal="center" vertical="center" wrapText="1"/>
      <protection locked="0"/>
    </xf>
    <xf numFmtId="2" fontId="37" fillId="0" borderId="80" xfId="2" applyNumberFormat="1" applyFont="1" applyFill="1" applyBorder="1" applyAlignment="1" applyProtection="1">
      <alignment horizontal="center" vertical="center" wrapText="1"/>
      <protection locked="0"/>
    </xf>
    <xf numFmtId="0" fontId="12" fillId="0" borderId="81" xfId="2" applyNumberFormat="1" applyFont="1" applyFill="1" applyBorder="1" applyAlignment="1" applyProtection="1">
      <alignment horizontal="right" vertical="center" wrapText="1"/>
      <protection locked="0"/>
    </xf>
    <xf numFmtId="174" fontId="11" fillId="0" borderId="81" xfId="171" applyNumberFormat="1" applyFont="1" applyFill="1" applyBorder="1" applyAlignment="1" applyProtection="1">
      <alignment horizontal="right" vertical="center" wrapText="1"/>
      <protection locked="0"/>
    </xf>
    <xf numFmtId="174" fontId="12" fillId="0" borderId="81" xfId="171" applyNumberFormat="1" applyFont="1" applyFill="1" applyBorder="1" applyAlignment="1" applyProtection="1">
      <alignment horizontal="right" vertical="center" wrapText="1"/>
      <protection locked="0"/>
    </xf>
    <xf numFmtId="174" fontId="35" fillId="0" borderId="81" xfId="171" applyNumberFormat="1" applyFont="1" applyFill="1" applyBorder="1" applyAlignment="1" applyProtection="1">
      <alignment horizontal="right" vertical="center" wrapText="1"/>
      <protection locked="0"/>
    </xf>
    <xf numFmtId="1" fontId="35" fillId="0" borderId="80" xfId="8" applyNumberFormat="1" applyFont="1" applyFill="1" applyBorder="1" applyAlignment="1" applyProtection="1">
      <alignment horizontal="right" vertical="center" wrapText="1"/>
      <protection locked="0"/>
    </xf>
    <xf numFmtId="0" fontId="11" fillId="0" borderId="81" xfId="2" applyNumberFormat="1" applyFont="1" applyFill="1" applyBorder="1" applyAlignment="1" applyProtection="1">
      <alignment horizontal="right" vertical="center" wrapText="1"/>
      <protection locked="0"/>
    </xf>
    <xf numFmtId="0" fontId="79" fillId="0" borderId="81" xfId="2" applyNumberFormat="1" applyFont="1" applyFill="1" applyBorder="1" applyAlignment="1" applyProtection="1">
      <alignment horizontal="right" vertical="center" wrapText="1"/>
      <protection locked="0"/>
    </xf>
    <xf numFmtId="2" fontId="11" fillId="0" borderId="81" xfId="2" applyNumberFormat="1" applyFont="1" applyFill="1" applyBorder="1" applyAlignment="1" applyProtection="1">
      <alignment horizontal="right" vertical="center" wrapText="1"/>
      <protection locked="0"/>
    </xf>
    <xf numFmtId="0" fontId="34" fillId="0" borderId="81" xfId="5" applyFont="1" applyFill="1" applyBorder="1" applyAlignment="1">
      <alignment horizontal="center" vertical="center" wrapText="1"/>
    </xf>
    <xf numFmtId="1" fontId="11" fillId="0" borderId="80" xfId="5" applyNumberFormat="1" applyFont="1" applyFill="1" applyBorder="1" applyAlignment="1">
      <alignment horizontal="center" vertical="center" wrapText="1"/>
    </xf>
    <xf numFmtId="174" fontId="11" fillId="0" borderId="80" xfId="171" applyNumberFormat="1" applyFont="1" applyFill="1" applyBorder="1" applyAlignment="1" applyProtection="1">
      <alignment vertical="center" wrapText="1"/>
      <protection locked="0"/>
    </xf>
    <xf numFmtId="174" fontId="37" fillId="52" borderId="80" xfId="87" applyNumberFormat="1" applyFont="1" applyFill="1" applyBorder="1" applyAlignment="1" applyProtection="1">
      <alignment vertical="center" wrapText="1"/>
      <protection locked="0"/>
    </xf>
    <xf numFmtId="174" fontId="8" fillId="0" borderId="80" xfId="87" applyNumberFormat="1" applyFont="1" applyFill="1" applyBorder="1" applyAlignment="1" applyProtection="1">
      <alignment vertical="center" wrapText="1"/>
      <protection locked="0"/>
    </xf>
    <xf numFmtId="164" fontId="8" fillId="0" borderId="80" xfId="87" applyNumberFormat="1" applyFont="1" applyFill="1" applyBorder="1" applyAlignment="1" applyProtection="1">
      <alignment horizontal="right" vertical="center" wrapText="1"/>
      <protection locked="0"/>
    </xf>
    <xf numFmtId="4" fontId="8" fillId="0" borderId="80" xfId="87" applyNumberFormat="1" applyFont="1" applyFill="1" applyBorder="1" applyAlignment="1" applyProtection="1">
      <alignment horizontal="right" vertical="center" wrapText="1"/>
      <protection locked="0"/>
    </xf>
    <xf numFmtId="164" fontId="8" fillId="0" borderId="80" xfId="171" applyNumberFormat="1" applyFont="1" applyFill="1" applyBorder="1" applyAlignment="1" applyProtection="1">
      <alignment horizontal="right" vertical="center" wrapText="1"/>
      <protection locked="0"/>
    </xf>
    <xf numFmtId="164" fontId="8" fillId="0" borderId="80" xfId="87" applyNumberFormat="1" applyFont="1" applyFill="1" applyBorder="1" applyAlignment="1" applyProtection="1">
      <alignment vertical="center" wrapText="1"/>
      <protection locked="0"/>
    </xf>
    <xf numFmtId="0" fontId="22" fillId="0" borderId="81" xfId="5" applyFont="1" applyFill="1" applyBorder="1" applyAlignment="1">
      <alignment horizontal="center" vertical="center" wrapText="1"/>
    </xf>
    <xf numFmtId="0" fontId="33" fillId="0" borderId="81" xfId="2" applyFont="1" applyFill="1" applyBorder="1" applyAlignment="1" applyProtection="1">
      <alignment horizontal="right" vertical="center" wrapText="1"/>
      <protection locked="0"/>
    </xf>
    <xf numFmtId="174" fontId="8" fillId="0" borderId="81" xfId="171" applyNumberFormat="1" applyFont="1" applyFill="1" applyBorder="1" applyAlignment="1" applyProtection="1">
      <alignment horizontal="center" vertical="center" wrapText="1"/>
      <protection locked="0"/>
    </xf>
    <xf numFmtId="0" fontId="33" fillId="0" borderId="81" xfId="2" applyFont="1" applyFill="1" applyBorder="1" applyAlignment="1" applyProtection="1">
      <alignment horizontal="center" vertical="center" wrapText="1"/>
      <protection locked="0"/>
    </xf>
    <xf numFmtId="164" fontId="8" fillId="0" borderId="81" xfId="171" applyNumberFormat="1" applyFont="1" applyFill="1" applyBorder="1" applyAlignment="1" applyProtection="1">
      <alignment horizontal="right" vertical="center" wrapText="1"/>
      <protection locked="0"/>
    </xf>
    <xf numFmtId="3" fontId="27" fillId="0" borderId="80" xfId="2" applyNumberFormat="1" applyFont="1" applyFill="1" applyBorder="1" applyAlignment="1" applyProtection="1">
      <alignment horizontal="center" vertical="center" wrapText="1"/>
      <protection locked="0"/>
    </xf>
    <xf numFmtId="0" fontId="87" fillId="0" borderId="80" xfId="0" applyFont="1" applyFill="1" applyBorder="1" applyAlignment="1">
      <alignment horizontal="center" vertical="center"/>
    </xf>
    <xf numFmtId="0" fontId="5" fillId="0" borderId="0" xfId="2" applyNumberFormat="1" applyFont="1" applyFill="1" applyAlignment="1" applyProtection="1">
      <alignment vertical="top" wrapText="1"/>
      <protection locked="0"/>
    </xf>
    <xf numFmtId="0" fontId="8" fillId="0" borderId="0" xfId="2" applyNumberFormat="1" applyFont="1" applyFill="1" applyAlignment="1" applyProtection="1">
      <alignment vertical="top" wrapText="1"/>
      <protection locked="0"/>
    </xf>
    <xf numFmtId="0" fontId="8" fillId="0" borderId="0" xfId="2" applyNumberFormat="1" applyFont="1" applyFill="1" applyAlignment="1" applyProtection="1">
      <alignment horizontal="left" vertical="center" wrapText="1"/>
      <protection locked="0"/>
    </xf>
    <xf numFmtId="0" fontId="9" fillId="0" borderId="0" xfId="2" applyNumberFormat="1" applyFont="1" applyFill="1" applyAlignment="1">
      <alignment vertical="top" wrapText="1"/>
    </xf>
    <xf numFmtId="3" fontId="11" fillId="0" borderId="80" xfId="8" applyNumberFormat="1" applyFont="1" applyBorder="1" applyAlignment="1" applyProtection="1">
      <alignment horizontal="right" vertical="center" wrapText="1"/>
      <protection locked="0"/>
    </xf>
    <xf numFmtId="0" fontId="9" fillId="0" borderId="80" xfId="8" applyFont="1" applyBorder="1" applyAlignment="1" applyProtection="1">
      <alignment horizontal="right" vertical="center" wrapText="1"/>
      <protection locked="0"/>
    </xf>
    <xf numFmtId="3" fontId="11" fillId="0" borderId="120" xfId="0" applyNumberFormat="1" applyFont="1" applyBorder="1" applyAlignment="1">
      <alignment horizontal="right"/>
    </xf>
    <xf numFmtId="3" fontId="27" fillId="0" borderId="120" xfId="0" applyNumberFormat="1" applyFont="1" applyBorder="1" applyAlignment="1">
      <alignment horizontal="right"/>
    </xf>
    <xf numFmtId="0" fontId="94" fillId="2" borderId="83" xfId="2" applyNumberFormat="1" applyFont="1" applyFill="1" applyBorder="1" applyAlignment="1" applyProtection="1">
      <alignment horizontal="left" vertical="center" wrapText="1"/>
      <protection locked="0"/>
    </xf>
    <xf numFmtId="49" fontId="94" fillId="2" borderId="83" xfId="2" applyNumberFormat="1" applyFont="1" applyFill="1" applyBorder="1" applyAlignment="1" applyProtection="1">
      <alignment horizontal="left" vertical="center" wrapText="1"/>
      <protection locked="0"/>
    </xf>
    <xf numFmtId="0" fontId="95" fillId="5" borderId="3" xfId="2" applyNumberFormat="1" applyFont="1" applyFill="1" applyBorder="1" applyAlignment="1" applyProtection="1">
      <alignment vertical="top" wrapText="1"/>
      <protection locked="0"/>
    </xf>
    <xf numFmtId="0" fontId="95" fillId="5" borderId="83" xfId="2" applyNumberFormat="1" applyFont="1" applyFill="1" applyBorder="1" applyAlignment="1" applyProtection="1">
      <alignment vertical="top" wrapText="1"/>
      <protection locked="0"/>
    </xf>
    <xf numFmtId="0" fontId="94" fillId="9" borderId="17" xfId="2" applyNumberFormat="1" applyFont="1" applyFill="1" applyBorder="1" applyAlignment="1" applyProtection="1">
      <alignment vertical="center" wrapText="1"/>
      <protection locked="0"/>
    </xf>
    <xf numFmtId="0" fontId="94" fillId="9" borderId="127" xfId="2" applyNumberFormat="1" applyFont="1" applyFill="1" applyBorder="1" applyAlignment="1" applyProtection="1">
      <alignment vertical="center" wrapText="1"/>
      <protection locked="0"/>
    </xf>
    <xf numFmtId="167" fontId="94" fillId="9" borderId="18" xfId="2" applyNumberFormat="1" applyFont="1" applyFill="1" applyBorder="1" applyAlignment="1" applyProtection="1">
      <alignment horizontal="center" vertical="center" wrapText="1"/>
      <protection locked="0"/>
    </xf>
    <xf numFmtId="0" fontId="12" fillId="0" borderId="1" xfId="2" applyNumberFormat="1" applyFont="1" applyFill="1" applyBorder="1" applyAlignment="1" applyProtection="1">
      <alignment horizontal="center" vertical="center" wrapText="1"/>
      <protection locked="0"/>
    </xf>
    <xf numFmtId="0" fontId="12" fillId="0" borderId="10" xfId="2" applyNumberFormat="1" applyFont="1" applyFill="1" applyBorder="1" applyAlignment="1" applyProtection="1">
      <alignment vertical="center" wrapText="1"/>
      <protection locked="0"/>
    </xf>
    <xf numFmtId="0" fontId="98" fillId="5" borderId="83" xfId="2" applyNumberFormat="1" applyFont="1" applyFill="1" applyBorder="1" applyAlignment="1" applyProtection="1">
      <alignment horizontal="left" vertical="center" wrapText="1"/>
      <protection locked="0"/>
    </xf>
    <xf numFmtId="0" fontId="10" fillId="5" borderId="1" xfId="2" applyNumberFormat="1" applyFont="1" applyFill="1" applyBorder="1" applyAlignment="1" applyProtection="1">
      <alignment horizontal="left" vertical="center" wrapText="1"/>
      <protection locked="0"/>
    </xf>
    <xf numFmtId="0" fontId="12" fillId="2" borderId="83" xfId="2" applyNumberFormat="1" applyFont="1" applyFill="1" applyBorder="1" applyAlignment="1" applyProtection="1">
      <alignment horizontal="center" vertical="center" wrapText="1"/>
      <protection locked="0"/>
    </xf>
    <xf numFmtId="0" fontId="11" fillId="2" borderId="1" xfId="2" applyNumberFormat="1" applyFont="1" applyFill="1" applyBorder="1" applyAlignment="1" applyProtection="1">
      <alignment horizontal="center" vertical="center" wrapText="1"/>
      <protection locked="0"/>
    </xf>
    <xf numFmtId="0" fontId="11" fillId="2" borderId="1" xfId="0" applyNumberFormat="1" applyFont="1" applyFill="1" applyBorder="1" applyAlignment="1">
      <alignment horizontal="center" vertical="center" wrapText="1"/>
    </xf>
    <xf numFmtId="0" fontId="8" fillId="2" borderId="1" xfId="2" applyNumberFormat="1" applyFont="1" applyFill="1" applyBorder="1" applyAlignment="1" applyProtection="1">
      <alignment horizontal="center" vertical="center" wrapText="1"/>
      <protection locked="0"/>
    </xf>
    <xf numFmtId="0" fontId="12" fillId="2" borderId="84" xfId="2" applyNumberFormat="1" applyFont="1" applyFill="1" applyBorder="1" applyAlignment="1" applyProtection="1">
      <alignment horizontal="center" vertical="center" wrapText="1"/>
      <protection locked="0"/>
    </xf>
    <xf numFmtId="0" fontId="98" fillId="5" borderId="84" xfId="2" applyNumberFormat="1" applyFont="1" applyFill="1" applyBorder="1" applyAlignment="1" applyProtection="1">
      <alignment vertical="center" wrapText="1"/>
      <protection locked="0"/>
    </xf>
    <xf numFmtId="49" fontId="99" fillId="5" borderId="1" xfId="2" applyNumberFormat="1" applyFont="1" applyFill="1" applyBorder="1" applyAlignment="1" applyProtection="1">
      <alignment horizontal="center" vertical="center"/>
      <protection locked="0"/>
    </xf>
    <xf numFmtId="0" fontId="11" fillId="0" borderId="1" xfId="2" applyNumberFormat="1" applyFont="1" applyFill="1" applyBorder="1" applyAlignment="1" applyProtection="1">
      <alignment horizontal="center" vertical="center" wrapText="1"/>
      <protection locked="0"/>
    </xf>
    <xf numFmtId="0" fontId="8" fillId="2" borderId="80" xfId="2" applyNumberFormat="1" applyFont="1" applyFill="1" applyBorder="1" applyAlignment="1" applyProtection="1">
      <alignment horizontal="center" vertical="center"/>
      <protection locked="0"/>
    </xf>
    <xf numFmtId="0" fontId="8" fillId="0" borderId="83" xfId="2" applyNumberFormat="1" applyFont="1" applyFill="1" applyBorder="1" applyAlignment="1" applyProtection="1">
      <alignment horizontal="center" vertical="center"/>
      <protection locked="0"/>
    </xf>
    <xf numFmtId="0" fontId="8" fillId="2" borderId="83" xfId="2" applyNumberFormat="1" applyFont="1" applyFill="1" applyBorder="1" applyAlignment="1" applyProtection="1">
      <alignment horizontal="center" vertical="center" wrapText="1"/>
      <protection locked="0"/>
    </xf>
    <xf numFmtId="0" fontId="79" fillId="2" borderId="83" xfId="2" applyNumberFormat="1" applyFont="1" applyFill="1" applyBorder="1" applyAlignment="1" applyProtection="1">
      <alignment horizontal="center" vertical="center" wrapText="1"/>
      <protection locked="0"/>
    </xf>
    <xf numFmtId="0" fontId="12" fillId="2" borderId="80" xfId="2" applyNumberFormat="1" applyFont="1" applyFill="1" applyBorder="1" applyAlignment="1" applyProtection="1">
      <alignment horizontal="center" vertical="center" wrapText="1"/>
      <protection locked="0"/>
    </xf>
    <xf numFmtId="0" fontId="12" fillId="0" borderId="84" xfId="2" applyNumberFormat="1" applyFont="1" applyFill="1" applyBorder="1" applyAlignment="1" applyProtection="1">
      <alignment vertical="center" wrapText="1"/>
      <protection locked="0"/>
    </xf>
    <xf numFmtId="0" fontId="12" fillId="0" borderId="1" xfId="2" applyNumberFormat="1" applyFont="1" applyFill="1" applyBorder="1" applyAlignment="1" applyProtection="1">
      <alignment vertical="center" wrapText="1"/>
      <protection locked="0"/>
    </xf>
    <xf numFmtId="0" fontId="62" fillId="3" borderId="83" xfId="2" applyFont="1" applyFill="1" applyBorder="1" applyAlignment="1" applyProtection="1">
      <alignment horizontal="center" vertical="center" wrapText="1"/>
      <protection locked="0"/>
    </xf>
    <xf numFmtId="0" fontId="11" fillId="2" borderId="7" xfId="2" applyNumberFormat="1" applyFont="1" applyFill="1" applyBorder="1" applyAlignment="1" applyProtection="1">
      <alignment horizontal="center" vertical="center" wrapText="1"/>
      <protection locked="0"/>
    </xf>
    <xf numFmtId="0" fontId="98" fillId="5" borderId="7" xfId="2" applyNumberFormat="1" applyFont="1" applyFill="1" applyBorder="1" applyAlignment="1" applyProtection="1">
      <alignment vertical="center" wrapText="1"/>
      <protection locked="0"/>
    </xf>
    <xf numFmtId="0" fontId="10" fillId="5" borderId="3" xfId="2" applyNumberFormat="1" applyFont="1" applyFill="1" applyBorder="1" applyAlignment="1" applyProtection="1">
      <alignment horizontal="left" vertical="center" wrapText="1"/>
      <protection locked="0"/>
    </xf>
    <xf numFmtId="0" fontId="11" fillId="2" borderId="1" xfId="2" applyNumberFormat="1" applyFont="1" applyFill="1" applyBorder="1" applyAlignment="1" applyProtection="1">
      <alignment horizontal="left" vertical="center" wrapText="1"/>
      <protection locked="0"/>
    </xf>
    <xf numFmtId="0" fontId="11" fillId="2" borderId="1" xfId="2" applyNumberFormat="1" applyFont="1" applyFill="1" applyBorder="1" applyAlignment="1" applyProtection="1">
      <alignment vertical="center" wrapText="1"/>
      <protection locked="0"/>
    </xf>
    <xf numFmtId="0" fontId="8" fillId="2" borderId="1" xfId="2" applyNumberFormat="1" applyFont="1" applyFill="1" applyBorder="1" applyAlignment="1" applyProtection="1">
      <alignment vertical="center" wrapText="1"/>
      <protection locked="0"/>
    </xf>
    <xf numFmtId="0" fontId="12" fillId="2" borderId="1" xfId="2" applyNumberFormat="1" applyFont="1" applyFill="1" applyBorder="1" applyAlignment="1" applyProtection="1">
      <alignment vertical="center" wrapText="1"/>
      <protection locked="0"/>
    </xf>
    <xf numFmtId="0" fontId="12" fillId="2" borderId="3" xfId="2" applyNumberFormat="1" applyFont="1" applyFill="1" applyBorder="1" applyAlignment="1" applyProtection="1">
      <alignment vertical="center" wrapText="1"/>
      <protection locked="0"/>
    </xf>
    <xf numFmtId="0" fontId="10" fillId="5" borderId="3" xfId="2" applyNumberFormat="1" applyFont="1" applyFill="1" applyBorder="1" applyAlignment="1" applyProtection="1">
      <alignment vertical="center" wrapText="1"/>
      <protection locked="0"/>
    </xf>
    <xf numFmtId="0" fontId="12" fillId="3" borderId="3" xfId="2" applyNumberFormat="1" applyFont="1" applyFill="1" applyBorder="1" applyAlignment="1" applyProtection="1">
      <alignment vertical="center" wrapText="1"/>
      <protection locked="0"/>
    </xf>
    <xf numFmtId="0" fontId="12" fillId="0" borderId="3" xfId="2" applyNumberFormat="1" applyFont="1" applyFill="1" applyBorder="1" applyAlignment="1" applyProtection="1">
      <alignment vertical="center" wrapText="1"/>
      <protection locked="0"/>
    </xf>
    <xf numFmtId="0" fontId="11" fillId="2" borderId="10" xfId="2" applyNumberFormat="1" applyFont="1" applyFill="1" applyBorder="1" applyAlignment="1" applyProtection="1">
      <alignment horizontal="center" vertical="center" wrapText="1"/>
      <protection locked="0"/>
    </xf>
    <xf numFmtId="0" fontId="10" fillId="5" borderId="10" xfId="2" applyNumberFormat="1" applyFont="1" applyFill="1" applyBorder="1" applyAlignment="1" applyProtection="1">
      <alignment vertical="center" wrapText="1"/>
      <protection locked="0"/>
    </xf>
    <xf numFmtId="4" fontId="8" fillId="0" borderId="120" xfId="0" applyNumberFormat="1" applyFont="1" applyFill="1" applyBorder="1" applyAlignment="1">
      <alignment horizontal="right"/>
    </xf>
    <xf numFmtId="1" fontId="11" fillId="2" borderId="81" xfId="5" applyNumberFormat="1" applyFont="1" applyFill="1" applyBorder="1" applyAlignment="1">
      <alignment horizontal="right" vertical="center" wrapText="1"/>
    </xf>
    <xf numFmtId="1" fontId="11" fillId="0" borderId="80" xfId="5" applyNumberFormat="1" applyFont="1" applyFill="1" applyBorder="1" applyAlignment="1">
      <alignment horizontal="right" vertical="center" wrapText="1"/>
    </xf>
    <xf numFmtId="1" fontId="11" fillId="0" borderId="81" xfId="171" applyNumberFormat="1" applyFont="1" applyFill="1" applyBorder="1" applyAlignment="1" applyProtection="1">
      <alignment horizontal="right" vertical="center" wrapText="1"/>
      <protection locked="0"/>
    </xf>
    <xf numFmtId="3" fontId="11" fillId="0" borderId="81" xfId="171" applyNumberFormat="1" applyFont="1" applyFill="1" applyBorder="1" applyAlignment="1" applyProtection="1">
      <alignment horizontal="right" vertical="center" wrapText="1"/>
      <protection locked="0"/>
    </xf>
    <xf numFmtId="3" fontId="8" fillId="0" borderId="81" xfId="171" applyNumberFormat="1" applyFont="1" applyFill="1" applyBorder="1" applyAlignment="1" applyProtection="1">
      <alignment horizontal="right" vertical="center" wrapText="1"/>
      <protection locked="0"/>
    </xf>
    <xf numFmtId="0" fontId="35" fillId="0" borderId="80" xfId="8" applyFont="1" applyBorder="1" applyAlignment="1" applyProtection="1">
      <alignment horizontal="right" vertical="center" wrapText="1"/>
      <protection locked="0"/>
    </xf>
    <xf numFmtId="4" fontId="8" fillId="0" borderId="81" xfId="171" applyNumberFormat="1" applyFont="1" applyFill="1" applyBorder="1" applyAlignment="1" applyProtection="1">
      <alignment horizontal="right" vertical="center" wrapText="1"/>
      <protection locked="0"/>
    </xf>
    <xf numFmtId="4" fontId="8" fillId="0" borderId="80" xfId="171" applyNumberFormat="1" applyFont="1" applyFill="1" applyBorder="1" applyAlignment="1" applyProtection="1">
      <alignment horizontal="right" vertical="center" wrapText="1"/>
      <protection locked="0"/>
    </xf>
    <xf numFmtId="2" fontId="8" fillId="0" borderId="81" xfId="171" applyNumberFormat="1" applyFont="1" applyFill="1" applyBorder="1" applyAlignment="1" applyProtection="1">
      <alignment horizontal="right" vertical="center" wrapText="1"/>
      <protection locked="0"/>
    </xf>
    <xf numFmtId="165" fontId="97" fillId="2" borderId="80" xfId="2" applyNumberFormat="1" applyFont="1" applyFill="1" applyBorder="1" applyAlignment="1" applyProtection="1">
      <alignment horizontal="center" vertical="center" wrapText="1"/>
      <protection locked="0"/>
    </xf>
    <xf numFmtId="165" fontId="94" fillId="9" borderId="18" xfId="2" applyNumberFormat="1" applyFont="1" applyFill="1" applyBorder="1" applyAlignment="1" applyProtection="1">
      <alignment horizontal="center" vertical="center" wrapText="1"/>
      <protection locked="0"/>
    </xf>
    <xf numFmtId="3" fontId="0" fillId="0" borderId="0" xfId="0" applyNumberFormat="1"/>
    <xf numFmtId="173" fontId="79" fillId="11" borderId="40" xfId="91" applyNumberFormat="1" applyFont="1" applyFill="1" applyBorder="1" applyAlignment="1" applyProtection="1">
      <alignment horizontal="right" vertical="center" wrapText="1"/>
    </xf>
    <xf numFmtId="173" fontId="79" fillId="11" borderId="59" xfId="91" applyNumberFormat="1" applyFont="1" applyFill="1" applyBorder="1" applyAlignment="1" applyProtection="1">
      <alignment horizontal="right" vertical="center" wrapText="1"/>
    </xf>
    <xf numFmtId="2" fontId="8" fillId="11" borderId="63" xfId="92" applyNumberFormat="1" applyFont="1" applyFill="1" applyBorder="1" applyAlignment="1" applyProtection="1">
      <alignment horizontal="left" wrapText="1"/>
    </xf>
    <xf numFmtId="3" fontId="8" fillId="11" borderId="64" xfId="95" applyNumberFormat="1" applyFont="1" applyFill="1" applyBorder="1" applyAlignment="1" applyProtection="1"/>
    <xf numFmtId="3" fontId="8" fillId="11" borderId="63" xfId="95" applyNumberFormat="1" applyFont="1" applyFill="1" applyBorder="1" applyAlignment="1" applyProtection="1"/>
    <xf numFmtId="3" fontId="12" fillId="12" borderId="62" xfId="95" applyNumberFormat="1" applyFont="1" applyFill="1" applyBorder="1" applyAlignment="1" applyProtection="1"/>
    <xf numFmtId="3" fontId="12" fillId="12" borderId="62" xfId="92" applyNumberFormat="1" applyFont="1" applyFill="1" applyBorder="1" applyAlignment="1" applyProtection="1">
      <alignment horizontal="right" wrapText="1"/>
    </xf>
    <xf numFmtId="3" fontId="12" fillId="11" borderId="62" xfId="95" applyNumberFormat="1" applyFont="1" applyFill="1" applyBorder="1" applyAlignment="1" applyProtection="1"/>
    <xf numFmtId="3" fontId="12" fillId="55" borderId="62" xfId="92" applyNumberFormat="1" applyFont="1" applyFill="1" applyBorder="1" applyAlignment="1" applyProtection="1">
      <alignment horizontal="right" wrapText="1"/>
    </xf>
    <xf numFmtId="3" fontId="12" fillId="55" borderId="121" xfId="92" applyNumberFormat="1" applyFont="1" applyFill="1" applyBorder="1" applyAlignment="1" applyProtection="1">
      <alignment horizontal="right" wrapText="1"/>
    </xf>
    <xf numFmtId="3" fontId="12" fillId="55" borderId="129" xfId="95" applyNumberFormat="1" applyFont="1" applyFill="1" applyBorder="1" applyAlignment="1" applyProtection="1"/>
    <xf numFmtId="3" fontId="12" fillId="55" borderId="106" xfId="95" applyNumberFormat="1" applyFont="1" applyFill="1" applyBorder="1" applyAlignment="1" applyProtection="1"/>
    <xf numFmtId="3" fontId="12" fillId="12" borderId="106" xfId="95" applyNumberFormat="1" applyFont="1" applyFill="1" applyBorder="1" applyAlignment="1" applyProtection="1"/>
    <xf numFmtId="3" fontId="79" fillId="11" borderId="61" xfId="95" applyNumberFormat="1" applyFont="1" applyFill="1" applyBorder="1" applyAlignment="1" applyProtection="1">
      <alignment vertical="center"/>
    </xf>
    <xf numFmtId="3" fontId="79" fillId="11" borderId="40" xfId="95" applyNumberFormat="1" applyFont="1" applyFill="1" applyBorder="1" applyAlignment="1" applyProtection="1">
      <alignment vertical="center"/>
    </xf>
    <xf numFmtId="3" fontId="79" fillId="12" borderId="41" xfId="95" applyNumberFormat="1" applyFont="1" applyFill="1" applyBorder="1" applyAlignment="1" applyProtection="1">
      <alignment vertical="center"/>
    </xf>
    <xf numFmtId="3" fontId="79" fillId="12" borderId="41" xfId="91" applyNumberFormat="1" applyFont="1" applyFill="1" applyBorder="1" applyAlignment="1" applyProtection="1">
      <alignment horizontal="right" vertical="center" wrapText="1"/>
    </xf>
    <xf numFmtId="3" fontId="79" fillId="11" borderId="41" xfId="95" applyNumberFormat="1" applyFont="1" applyFill="1" applyBorder="1" applyAlignment="1" applyProtection="1">
      <alignment vertical="center"/>
    </xf>
    <xf numFmtId="3" fontId="79" fillId="55" borderId="41" xfId="91" applyNumberFormat="1" applyFont="1" applyFill="1" applyBorder="1" applyAlignment="1" applyProtection="1">
      <alignment horizontal="right" vertical="center" wrapText="1"/>
    </xf>
    <xf numFmtId="3" fontId="12" fillId="55" borderId="122" xfId="92" applyNumberFormat="1" applyFont="1" applyFill="1" applyBorder="1" applyAlignment="1" applyProtection="1">
      <alignment horizontal="right" wrapText="1"/>
    </xf>
    <xf numFmtId="3" fontId="79" fillId="55" borderId="61" xfId="95" applyNumberFormat="1" applyFont="1" applyFill="1" applyBorder="1" applyAlignment="1" applyProtection="1">
      <alignment vertical="center"/>
    </xf>
    <xf numFmtId="3" fontId="79" fillId="55" borderId="41" xfId="95" applyNumberFormat="1" applyFont="1" applyFill="1" applyBorder="1" applyAlignment="1" applyProtection="1">
      <alignment vertical="center"/>
    </xf>
    <xf numFmtId="3" fontId="79" fillId="55" borderId="125" xfId="95" applyNumberFormat="1" applyFont="1" applyFill="1" applyBorder="1" applyAlignment="1" applyProtection="1">
      <alignment vertical="center"/>
    </xf>
    <xf numFmtId="3" fontId="12" fillId="12" borderId="125" xfId="95" applyNumberFormat="1" applyFont="1" applyFill="1" applyBorder="1" applyAlignment="1" applyProtection="1"/>
    <xf numFmtId="3" fontId="12" fillId="55" borderId="37" xfId="92" applyNumberFormat="1" applyFont="1" applyFill="1" applyBorder="1" applyAlignment="1" applyProtection="1">
      <alignment horizontal="right" wrapText="1"/>
    </xf>
    <xf numFmtId="3" fontId="79" fillId="55" borderId="151" xfId="95" applyNumberFormat="1" applyFont="1" applyFill="1" applyBorder="1" applyAlignment="1" applyProtection="1">
      <alignment vertical="center"/>
    </xf>
    <xf numFmtId="3" fontId="79" fillId="55" borderId="153" xfId="95" applyNumberFormat="1" applyFont="1" applyFill="1" applyBorder="1" applyAlignment="1" applyProtection="1">
      <alignment vertical="center"/>
    </xf>
    <xf numFmtId="3" fontId="12" fillId="12" borderId="37" xfId="95" applyNumberFormat="1" applyFont="1" applyFill="1" applyBorder="1" applyAlignment="1" applyProtection="1"/>
    <xf numFmtId="173" fontId="79" fillId="11" borderId="42" xfId="91" applyNumberFormat="1" applyFont="1" applyFill="1" applyBorder="1" applyAlignment="1" applyProtection="1">
      <alignment horizontal="right" vertical="center" wrapText="1"/>
    </xf>
    <xf numFmtId="1" fontId="79" fillId="17" borderId="37" xfId="91" applyNumberFormat="1" applyFont="1" applyFill="1" applyBorder="1" applyAlignment="1" applyProtection="1">
      <alignment horizontal="right" vertical="center" wrapText="1"/>
    </xf>
    <xf numFmtId="3" fontId="79" fillId="17" borderId="39" xfId="92" applyNumberFormat="1" applyFont="1" applyFill="1" applyBorder="1" applyAlignment="1" applyProtection="1">
      <alignment horizontal="right" vertical="center"/>
    </xf>
    <xf numFmtId="3" fontId="79" fillId="17" borderId="93" xfId="92" applyNumberFormat="1" applyFont="1" applyFill="1" applyBorder="1" applyAlignment="1" applyProtection="1">
      <alignment horizontal="right" vertical="center"/>
    </xf>
    <xf numFmtId="3" fontId="8" fillId="17" borderId="21" xfId="95" applyNumberFormat="1" applyFont="1" applyFill="1" applyBorder="1" applyAlignment="1" applyProtection="1">
      <alignment vertical="center"/>
    </xf>
    <xf numFmtId="3" fontId="8" fillId="17" borderId="105" xfId="95" applyNumberFormat="1" applyFont="1" applyFill="1" applyBorder="1" applyAlignment="1" applyProtection="1">
      <alignment vertical="center"/>
    </xf>
    <xf numFmtId="3" fontId="8" fillId="16" borderId="22" xfId="92" applyNumberFormat="1" applyFont="1" applyFill="1" applyBorder="1" applyAlignment="1" applyProtection="1">
      <alignment horizontal="right" vertical="center" wrapText="1"/>
    </xf>
    <xf numFmtId="3" fontId="8" fillId="16" borderId="105" xfId="92" applyNumberFormat="1" applyFont="1" applyFill="1" applyBorder="1" applyAlignment="1" applyProtection="1">
      <alignment horizontal="right" vertical="center" wrapText="1"/>
    </xf>
    <xf numFmtId="3" fontId="8" fillId="16" borderId="33" xfId="92" applyNumberFormat="1" applyFont="1" applyFill="1" applyBorder="1" applyAlignment="1" applyProtection="1">
      <alignment horizontal="right" vertical="center" wrapText="1"/>
    </xf>
    <xf numFmtId="3" fontId="8" fillId="17" borderId="23" xfId="95" applyNumberFormat="1" applyFont="1" applyFill="1" applyBorder="1" applyAlignment="1" applyProtection="1">
      <alignment vertical="center"/>
    </xf>
    <xf numFmtId="3" fontId="8" fillId="0" borderId="21" xfId="95" applyNumberFormat="1" applyFont="1" applyFill="1" applyBorder="1" applyAlignment="1" applyProtection="1">
      <alignment vertical="center"/>
    </xf>
    <xf numFmtId="3" fontId="8" fillId="16" borderId="34" xfId="92" applyNumberFormat="1" applyFont="1" applyFill="1" applyBorder="1" applyAlignment="1" applyProtection="1">
      <alignment horizontal="right" vertical="center" wrapText="1"/>
    </xf>
    <xf numFmtId="3" fontId="8" fillId="55" borderId="34" xfId="92" applyNumberFormat="1" applyFont="1" applyFill="1" applyBorder="1" applyAlignment="1" applyProtection="1">
      <alignment horizontal="right" vertical="center" wrapText="1"/>
    </xf>
    <xf numFmtId="3" fontId="8" fillId="55" borderId="35" xfId="92" applyNumberFormat="1" applyFont="1" applyFill="1" applyBorder="1" applyAlignment="1" applyProtection="1">
      <alignment horizontal="right" vertical="center" wrapText="1"/>
    </xf>
    <xf numFmtId="3" fontId="11" fillId="17" borderId="21" xfId="95" applyNumberFormat="1" applyFont="1" applyFill="1" applyBorder="1" applyAlignment="1" applyProtection="1">
      <alignment vertical="center"/>
    </xf>
    <xf numFmtId="3" fontId="11" fillId="15" borderId="34" xfId="95" applyNumberFormat="1" applyFont="1" applyFill="1" applyBorder="1" applyAlignment="1" applyProtection="1">
      <alignment vertical="center"/>
    </xf>
    <xf numFmtId="3" fontId="11" fillId="17" borderId="29" xfId="95" applyNumberFormat="1" applyFont="1" applyFill="1" applyBorder="1" applyAlignment="1" applyProtection="1">
      <alignment vertical="center"/>
    </xf>
    <xf numFmtId="3" fontId="11" fillId="0" borderId="29" xfId="95" applyNumberFormat="1" applyFont="1" applyFill="1" applyBorder="1" applyAlignment="1" applyProtection="1">
      <alignment vertical="center"/>
    </xf>
    <xf numFmtId="3" fontId="8" fillId="16" borderId="43" xfId="92" applyNumberFormat="1" applyFont="1" applyFill="1" applyBorder="1" applyAlignment="1" applyProtection="1">
      <alignment horizontal="right" vertical="center" wrapText="1"/>
    </xf>
    <xf numFmtId="3" fontId="8" fillId="55" borderId="43" xfId="92" applyNumberFormat="1" applyFont="1" applyFill="1" applyBorder="1" applyAlignment="1" applyProtection="1">
      <alignment horizontal="right" vertical="center" wrapText="1"/>
    </xf>
    <xf numFmtId="3" fontId="8" fillId="55" borderId="30" xfId="92" applyNumberFormat="1" applyFont="1" applyFill="1" applyBorder="1" applyAlignment="1" applyProtection="1">
      <alignment horizontal="right" vertical="center" wrapText="1"/>
    </xf>
    <xf numFmtId="3" fontId="11" fillId="17" borderId="30" xfId="95" applyNumberFormat="1" applyFont="1" applyFill="1" applyBorder="1" applyAlignment="1" applyProtection="1">
      <alignment vertical="center"/>
    </xf>
    <xf numFmtId="3" fontId="11" fillId="15" borderId="30" xfId="95" applyNumberFormat="1" applyFont="1" applyFill="1" applyBorder="1" applyAlignment="1" applyProtection="1">
      <alignment vertical="center"/>
    </xf>
    <xf numFmtId="3" fontId="11" fillId="17" borderId="43" xfId="95" applyNumberFormat="1" applyFont="1" applyFill="1" applyBorder="1" applyAlignment="1" applyProtection="1">
      <alignment vertical="center"/>
    </xf>
    <xf numFmtId="3" fontId="11" fillId="15" borderId="43" xfId="95" applyNumberFormat="1" applyFont="1" applyFill="1" applyBorder="1" applyAlignment="1" applyProtection="1">
      <alignment vertical="center"/>
    </xf>
    <xf numFmtId="3" fontId="11" fillId="15" borderId="150" xfId="95" applyNumberFormat="1" applyFont="1" applyFill="1" applyBorder="1" applyAlignment="1" applyProtection="1">
      <alignment vertical="center"/>
    </xf>
    <xf numFmtId="3" fontId="11" fillId="17" borderId="150" xfId="95" applyNumberFormat="1" applyFont="1" applyFill="1" applyBorder="1" applyAlignment="1" applyProtection="1">
      <alignment vertical="center"/>
    </xf>
    <xf numFmtId="2" fontId="11" fillId="0" borderId="86" xfId="92" applyNumberFormat="1" applyFont="1" applyFill="1" applyBorder="1" applyAlignment="1" applyProtection="1">
      <alignment vertical="center"/>
    </xf>
    <xf numFmtId="3" fontId="11" fillId="17" borderId="87" xfId="95" applyNumberFormat="1" applyFont="1" applyFill="1" applyBorder="1" applyAlignment="1" applyProtection="1">
      <alignment vertical="center"/>
    </xf>
    <xf numFmtId="3" fontId="11" fillId="0" borderId="87" xfId="95" applyNumberFormat="1" applyFont="1" applyFill="1" applyBorder="1" applyAlignment="1" applyProtection="1">
      <alignment vertical="center"/>
    </xf>
    <xf numFmtId="3" fontId="8" fillId="55" borderId="113" xfId="92" applyNumberFormat="1" applyFont="1" applyFill="1" applyBorder="1" applyAlignment="1" applyProtection="1">
      <alignment horizontal="right" vertical="center" wrapText="1"/>
    </xf>
    <xf numFmtId="3" fontId="8" fillId="55" borderId="29" xfId="92" applyNumberFormat="1" applyFont="1" applyFill="1" applyBorder="1" applyAlignment="1" applyProtection="1">
      <alignment horizontal="right" vertical="center" wrapText="1"/>
    </xf>
    <xf numFmtId="3" fontId="11" fillId="15" borderId="113" xfId="95" applyNumberFormat="1" applyFont="1" applyFill="1" applyBorder="1" applyAlignment="1" applyProtection="1">
      <alignment vertical="center"/>
    </xf>
    <xf numFmtId="3" fontId="11" fillId="17" borderId="35" xfId="95" applyNumberFormat="1" applyFont="1" applyFill="1" applyBorder="1" applyAlignment="1" applyProtection="1">
      <alignment vertical="center"/>
    </xf>
    <xf numFmtId="3" fontId="11" fillId="15" borderId="29" xfId="95" applyNumberFormat="1" applyFont="1" applyFill="1" applyBorder="1" applyAlignment="1" applyProtection="1">
      <alignment vertical="center"/>
    </xf>
    <xf numFmtId="3" fontId="11" fillId="17" borderId="113" xfId="95" applyNumberFormat="1" applyFont="1" applyFill="1" applyBorder="1" applyAlignment="1" applyProtection="1">
      <alignment vertical="center"/>
    </xf>
    <xf numFmtId="2" fontId="11" fillId="11" borderId="45" xfId="92" applyNumberFormat="1" applyFont="1" applyFill="1" applyBorder="1" applyAlignment="1" applyProtection="1">
      <alignment vertical="center"/>
    </xf>
    <xf numFmtId="3" fontId="11" fillId="11" borderId="33" xfId="95" applyNumberFormat="1" applyFont="1" applyFill="1" applyBorder="1" applyAlignment="1" applyProtection="1">
      <alignment vertical="center"/>
    </xf>
    <xf numFmtId="3" fontId="11" fillId="56" borderId="33" xfId="95" applyNumberFormat="1" applyFont="1" applyFill="1" applyBorder="1" applyAlignment="1" applyProtection="1">
      <alignment vertical="center"/>
    </xf>
    <xf numFmtId="3" fontId="11" fillId="14" borderId="33" xfId="95" applyNumberFormat="1" applyFont="1" applyFill="1" applyBorder="1" applyAlignment="1" applyProtection="1">
      <alignment vertical="center"/>
    </xf>
    <xf numFmtId="3" fontId="11" fillId="15" borderId="45" xfId="95" applyNumberFormat="1" applyFont="1" applyFill="1" applyBorder="1" applyAlignment="1" applyProtection="1">
      <alignment vertical="center"/>
    </xf>
    <xf numFmtId="3" fontId="8" fillId="17" borderId="35" xfId="95" applyNumberFormat="1" applyFont="1" applyFill="1" applyBorder="1" applyAlignment="1" applyProtection="1">
      <alignment vertical="center"/>
    </xf>
    <xf numFmtId="3" fontId="8" fillId="0" borderId="35" xfId="95" applyNumberFormat="1" applyFont="1" applyFill="1" applyBorder="1" applyAlignment="1" applyProtection="1">
      <alignment vertical="center"/>
    </xf>
    <xf numFmtId="3" fontId="8" fillId="17" borderId="43" xfId="95" applyNumberFormat="1" applyFont="1" applyFill="1" applyBorder="1" applyAlignment="1" applyProtection="1">
      <alignment vertical="center"/>
    </xf>
    <xf numFmtId="3" fontId="102" fillId="54" borderId="36" xfId="92" applyNumberFormat="1" applyFont="1" applyFill="1" applyBorder="1" applyAlignment="1" applyProtection="1">
      <alignment horizontal="right" vertical="center" wrapText="1"/>
    </xf>
    <xf numFmtId="3" fontId="8" fillId="16" borderId="93" xfId="92" applyNumberFormat="1" applyFont="1" applyFill="1" applyBorder="1" applyAlignment="1" applyProtection="1">
      <alignment horizontal="right" vertical="center" wrapText="1"/>
    </xf>
    <xf numFmtId="3" fontId="8" fillId="16" borderId="113" xfId="92" applyNumberFormat="1" applyFont="1" applyFill="1" applyBorder="1" applyAlignment="1" applyProtection="1">
      <alignment horizontal="right" vertical="center" wrapText="1"/>
    </xf>
    <xf numFmtId="3" fontId="11" fillId="15" borderId="133" xfId="95" applyNumberFormat="1" applyFont="1" applyFill="1" applyBorder="1" applyAlignment="1" applyProtection="1">
      <alignment vertical="center"/>
    </xf>
    <xf numFmtId="3" fontId="11" fillId="17" borderId="124" xfId="95" applyNumberFormat="1" applyFont="1" applyFill="1" applyBorder="1" applyAlignment="1" applyProtection="1">
      <alignment vertical="center"/>
    </xf>
    <xf numFmtId="3" fontId="102" fillId="54" borderId="136" xfId="92" applyNumberFormat="1" applyFont="1" applyFill="1" applyBorder="1" applyAlignment="1" applyProtection="1">
      <alignment horizontal="right" vertical="center" wrapText="1"/>
    </xf>
    <xf numFmtId="3" fontId="11" fillId="17" borderId="93" xfId="95" applyNumberFormat="1" applyFont="1" applyFill="1" applyBorder="1" applyAlignment="1" applyProtection="1">
      <alignment vertical="center"/>
    </xf>
    <xf numFmtId="3" fontId="11" fillId="15" borderId="93" xfId="95" applyNumberFormat="1" applyFont="1" applyFill="1" applyBorder="1" applyAlignment="1" applyProtection="1">
      <alignment vertical="center"/>
    </xf>
    <xf numFmtId="3" fontId="11" fillId="15" borderId="131" xfId="95" applyNumberFormat="1" applyFont="1" applyFill="1" applyBorder="1" applyAlignment="1" applyProtection="1">
      <alignment vertical="center"/>
    </xf>
    <xf numFmtId="2" fontId="11" fillId="0" borderId="0" xfId="92" applyNumberFormat="1" applyFont="1" applyFill="1" applyBorder="1" applyAlignment="1" applyProtection="1">
      <alignment vertical="top" wrapText="1"/>
    </xf>
    <xf numFmtId="3" fontId="11" fillId="17" borderId="35" xfId="95" applyNumberFormat="1" applyFont="1" applyFill="1" applyBorder="1" applyAlignment="1" applyProtection="1">
      <alignment vertical="top"/>
    </xf>
    <xf numFmtId="3" fontId="8" fillId="55" borderId="29" xfId="92" applyNumberFormat="1" applyFont="1" applyFill="1" applyBorder="1" applyAlignment="1" applyProtection="1">
      <alignment horizontal="right" vertical="top" wrapText="1"/>
    </xf>
    <xf numFmtId="3" fontId="11" fillId="15" borderId="85" xfId="95" applyNumberFormat="1" applyFont="1" applyFill="1" applyBorder="1" applyAlignment="1" applyProtection="1">
      <alignment vertical="center"/>
    </xf>
    <xf numFmtId="3" fontId="11" fillId="17" borderId="37" xfId="95" applyNumberFormat="1" applyFont="1" applyFill="1" applyBorder="1" applyAlignment="1" applyProtection="1">
      <alignment vertical="center"/>
    </xf>
    <xf numFmtId="2" fontId="11" fillId="11" borderId="33" xfId="92" applyNumberFormat="1" applyFont="1" applyFill="1" applyBorder="1" applyAlignment="1" applyProtection="1">
      <alignment vertical="center"/>
    </xf>
    <xf numFmtId="3" fontId="8" fillId="17" borderId="38" xfId="95" applyNumberFormat="1" applyFont="1" applyFill="1" applyBorder="1" applyAlignment="1" applyProtection="1">
      <alignment vertical="center"/>
    </xf>
    <xf numFmtId="3" fontId="8" fillId="16" borderId="67" xfId="92" applyNumberFormat="1" applyFont="1" applyFill="1" applyBorder="1" applyAlignment="1" applyProtection="1">
      <alignment horizontal="right" vertical="center" wrapText="1"/>
    </xf>
    <xf numFmtId="3" fontId="8" fillId="17" borderId="67" xfId="95" applyNumberFormat="1" applyFont="1" applyFill="1" applyBorder="1" applyAlignment="1" applyProtection="1">
      <alignment vertical="center"/>
    </xf>
    <xf numFmtId="3" fontId="8" fillId="0" borderId="38" xfId="95" applyNumberFormat="1" applyFont="1" applyFill="1" applyBorder="1" applyAlignment="1" applyProtection="1">
      <alignment vertical="center"/>
    </xf>
    <xf numFmtId="3" fontId="8" fillId="0" borderId="67" xfId="95" applyNumberFormat="1" applyFont="1" applyFill="1" applyBorder="1" applyAlignment="1" applyProtection="1">
      <alignment vertical="center"/>
    </xf>
    <xf numFmtId="3" fontId="8" fillId="55" borderId="67" xfId="92" applyNumberFormat="1" applyFont="1" applyFill="1" applyBorder="1" applyAlignment="1" applyProtection="1">
      <alignment horizontal="right" vertical="center" wrapText="1"/>
    </xf>
    <xf numFmtId="3" fontId="8" fillId="17" borderId="114" xfId="95" applyNumberFormat="1" applyFont="1" applyFill="1" applyBorder="1" applyAlignment="1" applyProtection="1">
      <alignment vertical="center"/>
    </xf>
    <xf numFmtId="3" fontId="102" fillId="54" borderId="66" xfId="92" applyNumberFormat="1" applyFont="1" applyFill="1" applyBorder="1" applyAlignment="1" applyProtection="1">
      <alignment horizontal="right" vertical="center" wrapText="1"/>
    </xf>
    <xf numFmtId="173" fontId="11" fillId="0" borderId="28" xfId="91" applyNumberFormat="1" applyFont="1" applyFill="1" applyBorder="1" applyAlignment="1" applyProtection="1">
      <alignment vertical="center" wrapText="1"/>
    </xf>
    <xf numFmtId="3" fontId="8" fillId="16" borderId="114" xfId="92" applyNumberFormat="1" applyFont="1" applyFill="1" applyBorder="1" applyAlignment="1" applyProtection="1">
      <alignment horizontal="right" vertical="center" wrapText="1"/>
    </xf>
    <xf numFmtId="3" fontId="8" fillId="55" borderId="114" xfId="92" applyNumberFormat="1" applyFont="1" applyFill="1" applyBorder="1" applyAlignment="1" applyProtection="1">
      <alignment horizontal="right" vertical="center" wrapText="1"/>
    </xf>
    <xf numFmtId="3" fontId="11" fillId="55" borderId="114" xfId="92" applyNumberFormat="1" applyFont="1" applyFill="1" applyBorder="1" applyAlignment="1" applyProtection="1">
      <alignment horizontal="right" vertical="center" wrapText="1"/>
    </xf>
    <xf numFmtId="3" fontId="8" fillId="15" borderId="114" xfId="95" applyNumberFormat="1" applyFont="1" applyFill="1" applyBorder="1" applyAlignment="1" applyProtection="1">
      <alignment vertical="center"/>
    </xf>
    <xf numFmtId="3" fontId="8" fillId="16" borderId="132" xfId="92" applyNumberFormat="1" applyFont="1" applyFill="1" applyBorder="1" applyAlignment="1" applyProtection="1">
      <alignment horizontal="right" vertical="center" wrapText="1"/>
    </xf>
    <xf numFmtId="3" fontId="8" fillId="15" borderId="134" xfId="95" applyNumberFormat="1" applyFont="1" applyFill="1" applyBorder="1" applyAlignment="1" applyProtection="1">
      <alignment vertical="center"/>
    </xf>
    <xf numFmtId="3" fontId="11" fillId="15" borderId="134" xfId="95" applyNumberFormat="1" applyFont="1" applyFill="1" applyBorder="1" applyAlignment="1" applyProtection="1">
      <alignment vertical="center"/>
    </xf>
    <xf numFmtId="3" fontId="11" fillId="17" borderId="114" xfId="95" applyNumberFormat="1" applyFont="1" applyFill="1" applyBorder="1" applyAlignment="1" applyProtection="1">
      <alignment vertical="center"/>
    </xf>
    <xf numFmtId="3" fontId="11" fillId="17" borderId="134" xfId="95" applyNumberFormat="1" applyFont="1" applyFill="1" applyBorder="1" applyAlignment="1" applyProtection="1">
      <alignment vertical="center"/>
    </xf>
    <xf numFmtId="3" fontId="102" fillId="54" borderId="138" xfId="92" applyNumberFormat="1" applyFont="1" applyFill="1" applyBorder="1" applyAlignment="1" applyProtection="1">
      <alignment horizontal="right" vertical="center" wrapText="1"/>
    </xf>
    <xf numFmtId="3" fontId="8" fillId="55" borderId="93" xfId="92" applyNumberFormat="1" applyFont="1" applyFill="1" applyBorder="1" applyAlignment="1" applyProtection="1">
      <alignment horizontal="right" vertical="center" wrapText="1"/>
    </xf>
    <xf numFmtId="3" fontId="11" fillId="55" borderId="93" xfId="92" applyNumberFormat="1" applyFont="1" applyFill="1" applyBorder="1" applyAlignment="1" applyProtection="1">
      <alignment horizontal="right" vertical="center" wrapText="1"/>
    </xf>
    <xf numFmtId="3" fontId="8" fillId="15" borderId="93" xfId="95" applyNumberFormat="1" applyFont="1" applyFill="1" applyBorder="1" applyAlignment="1" applyProtection="1">
      <alignment vertical="center"/>
    </xf>
    <xf numFmtId="173" fontId="11" fillId="0" borderId="111" xfId="91" applyNumberFormat="1" applyFont="1" applyFill="1" applyBorder="1" applyAlignment="1" applyProtection="1">
      <alignment vertical="center" wrapText="1"/>
    </xf>
    <xf numFmtId="3" fontId="108" fillId="17" borderId="112" xfId="95" applyNumberFormat="1" applyFont="1" applyFill="1" applyBorder="1" applyAlignment="1" applyProtection="1">
      <alignment vertical="center"/>
    </xf>
    <xf numFmtId="3" fontId="8" fillId="16" borderId="115" xfId="92" applyNumberFormat="1" applyFont="1" applyFill="1" applyBorder="1" applyAlignment="1" applyProtection="1">
      <alignment horizontal="right" vertical="center" wrapText="1"/>
    </xf>
    <xf numFmtId="3" fontId="8" fillId="55" borderId="37" xfId="92" applyNumberFormat="1" applyFont="1" applyFill="1" applyBorder="1" applyAlignment="1" applyProtection="1">
      <alignment horizontal="right" vertical="center" wrapText="1"/>
    </xf>
    <xf numFmtId="3" fontId="11" fillId="55" borderId="29" xfId="92" applyNumberFormat="1" applyFont="1" applyFill="1" applyBorder="1" applyAlignment="1" applyProtection="1">
      <alignment horizontal="right" vertical="center" wrapText="1"/>
    </xf>
    <xf numFmtId="3" fontId="8" fillId="15" borderId="29" xfId="95" applyNumberFormat="1" applyFont="1" applyFill="1" applyBorder="1" applyAlignment="1" applyProtection="1">
      <alignment vertical="center"/>
    </xf>
    <xf numFmtId="3" fontId="11" fillId="15" borderId="37" xfId="95" applyNumberFormat="1" applyFont="1" applyFill="1" applyBorder="1" applyAlignment="1" applyProtection="1">
      <alignment vertical="center"/>
    </xf>
    <xf numFmtId="3" fontId="8" fillId="15" borderId="37" xfId="95" applyNumberFormat="1" applyFont="1" applyFill="1" applyBorder="1" applyAlignment="1" applyProtection="1">
      <alignment vertical="center"/>
    </xf>
    <xf numFmtId="3" fontId="79" fillId="11" borderId="60" xfId="95" applyNumberFormat="1" applyFont="1" applyFill="1" applyBorder="1" applyAlignment="1" applyProtection="1">
      <alignment vertical="center"/>
    </xf>
    <xf numFmtId="3" fontId="79" fillId="11" borderId="59" xfId="95" applyNumberFormat="1" applyFont="1" applyFill="1" applyBorder="1" applyAlignment="1" applyProtection="1">
      <alignment vertical="center"/>
    </xf>
    <xf numFmtId="3" fontId="79" fillId="12" borderId="58" xfId="95" applyNumberFormat="1" applyFont="1" applyFill="1" applyBorder="1" applyAlignment="1" applyProtection="1">
      <alignment vertical="center"/>
    </xf>
    <xf numFmtId="3" fontId="79" fillId="12" borderId="58" xfId="91" applyNumberFormat="1" applyFont="1" applyFill="1" applyBorder="1" applyAlignment="1" applyProtection="1">
      <alignment horizontal="right" vertical="center" wrapText="1"/>
    </xf>
    <xf numFmtId="3" fontId="79" fillId="11" borderId="58" xfId="95" applyNumberFormat="1" applyFont="1" applyFill="1" applyBorder="1" applyAlignment="1" applyProtection="1">
      <alignment vertical="center"/>
    </xf>
    <xf numFmtId="3" fontId="79" fillId="55" borderId="58" xfId="91" applyNumberFormat="1" applyFont="1" applyFill="1" applyBorder="1" applyAlignment="1" applyProtection="1">
      <alignment horizontal="right" vertical="center" wrapText="1"/>
    </xf>
    <xf numFmtId="3" fontId="79" fillId="55" borderId="123" xfId="95" applyNumberFormat="1" applyFont="1" applyFill="1" applyBorder="1" applyAlignment="1" applyProtection="1">
      <alignment vertical="center"/>
    </xf>
    <xf numFmtId="3" fontId="79" fillId="55" borderId="113" xfId="95" applyNumberFormat="1" applyFont="1" applyFill="1" applyBorder="1" applyAlignment="1" applyProtection="1">
      <alignment vertical="center"/>
    </xf>
    <xf numFmtId="2" fontId="8" fillId="11" borderId="42" xfId="92" applyNumberFormat="1" applyFont="1" applyFill="1" applyBorder="1" applyAlignment="1" applyProtection="1">
      <alignment horizontal="center" vertical="center" wrapText="1"/>
    </xf>
    <xf numFmtId="3" fontId="79" fillId="11" borderId="42" xfId="95" applyNumberFormat="1" applyFont="1" applyFill="1" applyBorder="1" applyAlignment="1" applyProtection="1">
      <alignment vertical="center"/>
    </xf>
    <xf numFmtId="3" fontId="79" fillId="11" borderId="42" xfId="91" applyNumberFormat="1" applyFont="1" applyFill="1" applyBorder="1" applyAlignment="1" applyProtection="1">
      <alignment horizontal="right" vertical="center" wrapText="1"/>
    </xf>
    <xf numFmtId="3" fontId="79" fillId="14" borderId="42" xfId="91" applyNumberFormat="1" applyFont="1" applyFill="1" applyBorder="1" applyAlignment="1" applyProtection="1">
      <alignment horizontal="right" vertical="center" wrapText="1"/>
    </xf>
    <xf numFmtId="3" fontId="79" fillId="14" borderId="42" xfId="95" applyNumberFormat="1" applyFont="1" applyFill="1" applyBorder="1" applyAlignment="1" applyProtection="1">
      <alignment vertical="center"/>
    </xf>
    <xf numFmtId="3" fontId="79" fillId="11" borderId="42" xfId="92" applyNumberFormat="1" applyFont="1" applyFill="1" applyBorder="1" applyAlignment="1" applyProtection="1">
      <alignment horizontal="right" vertical="center" wrapText="1"/>
    </xf>
    <xf numFmtId="3" fontId="8" fillId="16" borderId="56" xfId="92" applyNumberFormat="1" applyFont="1" applyFill="1" applyBorder="1" applyAlignment="1" applyProtection="1">
      <alignment horizontal="right" vertical="center" wrapText="1"/>
    </xf>
    <xf numFmtId="3" fontId="8" fillId="16" borderId="35" xfId="92" applyNumberFormat="1" applyFont="1" applyFill="1" applyBorder="1" applyAlignment="1" applyProtection="1">
      <alignment horizontal="right" vertical="center" wrapText="1"/>
    </xf>
    <xf numFmtId="3" fontId="8" fillId="0" borderId="56" xfId="95" applyNumberFormat="1" applyFont="1" applyFill="1" applyBorder="1" applyAlignment="1" applyProtection="1">
      <alignment vertical="center"/>
    </xf>
    <xf numFmtId="3" fontId="8" fillId="0" borderId="56" xfId="92" applyNumberFormat="1" applyFont="1" applyFill="1" applyBorder="1" applyAlignment="1" applyProtection="1">
      <alignment horizontal="right" vertical="center" wrapText="1"/>
    </xf>
    <xf numFmtId="3" fontId="8" fillId="0" borderId="37" xfId="92" applyNumberFormat="1" applyFont="1" applyFill="1" applyBorder="1" applyAlignment="1" applyProtection="1">
      <alignment horizontal="right" vertical="center" wrapText="1"/>
    </xf>
    <xf numFmtId="3" fontId="8" fillId="0" borderId="124" xfId="92" applyNumberFormat="1" applyFont="1" applyFill="1" applyBorder="1" applyAlignment="1" applyProtection="1">
      <alignment horizontal="right" vertical="center" wrapText="1"/>
    </xf>
    <xf numFmtId="3" fontId="11" fillId="55" borderId="43" xfId="92" applyNumberFormat="1" applyFont="1" applyFill="1" applyBorder="1" applyAlignment="1" applyProtection="1">
      <alignment horizontal="right" vertical="center" wrapText="1"/>
    </xf>
    <xf numFmtId="3" fontId="8" fillId="16" borderId="29" xfId="92" applyNumberFormat="1" applyFont="1" applyFill="1" applyBorder="1" applyAlignment="1" applyProtection="1">
      <alignment horizontal="right" vertical="center" wrapText="1"/>
    </xf>
    <xf numFmtId="3" fontId="8" fillId="15" borderId="43" xfId="95" applyNumberFormat="1" applyFont="1" applyFill="1" applyBorder="1" applyAlignment="1" applyProtection="1">
      <alignment vertical="center"/>
    </xf>
    <xf numFmtId="3" fontId="8" fillId="15" borderId="124" xfId="95" applyNumberFormat="1" applyFont="1" applyFill="1" applyBorder="1" applyAlignment="1" applyProtection="1">
      <alignment vertical="center"/>
    </xf>
    <xf numFmtId="3" fontId="11" fillId="15" borderId="124" xfId="95" applyNumberFormat="1" applyFont="1" applyFill="1" applyBorder="1" applyAlignment="1" applyProtection="1">
      <alignment vertical="center"/>
    </xf>
    <xf numFmtId="3" fontId="8" fillId="16" borderId="135" xfId="92" applyNumberFormat="1" applyFont="1" applyFill="1" applyBorder="1" applyAlignment="1" applyProtection="1">
      <alignment horizontal="right" vertical="center" wrapText="1"/>
    </xf>
    <xf numFmtId="3" fontId="8" fillId="17" borderId="124" xfId="95" applyNumberFormat="1" applyFont="1" applyFill="1" applyBorder="1" applyAlignment="1" applyProtection="1">
      <alignment vertical="center"/>
    </xf>
    <xf numFmtId="3" fontId="107" fillId="54" borderId="139" xfId="92" applyNumberFormat="1" applyFont="1" applyFill="1" applyBorder="1" applyAlignment="1" applyProtection="1">
      <alignment horizontal="right" vertical="center"/>
    </xf>
    <xf numFmtId="3" fontId="8" fillId="17" borderId="93" xfId="95" applyNumberFormat="1" applyFont="1" applyFill="1" applyBorder="1" applyAlignment="1" applyProtection="1">
      <alignment vertical="center"/>
    </xf>
    <xf numFmtId="3" fontId="8" fillId="17" borderId="37" xfId="95" applyNumberFormat="1" applyFont="1" applyFill="1" applyBorder="1" applyAlignment="1" applyProtection="1">
      <alignment vertical="center"/>
    </xf>
    <xf numFmtId="3" fontId="8" fillId="16" borderId="35" xfId="92" applyNumberFormat="1" applyFont="1" applyFill="1" applyBorder="1" applyAlignment="1" applyProtection="1">
      <alignment horizontal="right" vertical="top" wrapText="1"/>
    </xf>
    <xf numFmtId="3" fontId="8" fillId="16" borderId="85" xfId="92" applyNumberFormat="1" applyFont="1" applyFill="1" applyBorder="1" applyAlignment="1" applyProtection="1">
      <alignment horizontal="right" vertical="center" wrapText="1"/>
    </xf>
    <xf numFmtId="3" fontId="8" fillId="17" borderId="29" xfId="95" applyNumberFormat="1" applyFont="1" applyFill="1" applyBorder="1" applyAlignment="1" applyProtection="1">
      <alignment vertical="center"/>
    </xf>
    <xf numFmtId="3" fontId="8" fillId="15" borderId="85" xfId="95" applyNumberFormat="1" applyFont="1" applyFill="1" applyBorder="1" applyAlignment="1" applyProtection="1">
      <alignment vertical="center"/>
    </xf>
    <xf numFmtId="3" fontId="8" fillId="17" borderId="85" xfId="95" applyNumberFormat="1" applyFont="1" applyFill="1" applyBorder="1" applyAlignment="1" applyProtection="1">
      <alignment vertical="center"/>
    </xf>
    <xf numFmtId="3" fontId="61" fillId="11" borderId="33" xfId="95" applyNumberFormat="1" applyFont="1" applyFill="1" applyBorder="1" applyAlignment="1" applyProtection="1">
      <alignment horizontal="left" vertical="top"/>
    </xf>
    <xf numFmtId="3" fontId="11" fillId="11" borderId="33" xfId="91" applyNumberFormat="1" applyFont="1" applyFill="1" applyBorder="1" applyAlignment="1" applyProtection="1">
      <alignment horizontal="right" vertical="center" wrapText="1"/>
    </xf>
    <xf numFmtId="167" fontId="26" fillId="11" borderId="33" xfId="94" applyNumberFormat="1" applyFont="1" applyFill="1" applyBorder="1" applyProtection="1"/>
    <xf numFmtId="167" fontId="26" fillId="14" borderId="33" xfId="94" applyNumberFormat="1" applyFont="1" applyFill="1" applyBorder="1" applyProtection="1"/>
    <xf numFmtId="3" fontId="107" fillId="11" borderId="33" xfId="92" applyNumberFormat="1" applyFont="1" applyFill="1" applyBorder="1" applyAlignment="1" applyProtection="1">
      <alignment horizontal="right" vertical="center"/>
    </xf>
    <xf numFmtId="3" fontId="8" fillId="16" borderId="21" xfId="92" applyNumberFormat="1" applyFont="1" applyFill="1" applyBorder="1" applyAlignment="1" applyProtection="1">
      <alignment horizontal="right" vertical="center" wrapText="1"/>
    </xf>
    <xf numFmtId="3" fontId="102" fillId="54" borderId="24" xfId="92" applyNumberFormat="1" applyFont="1" applyFill="1" applyBorder="1" applyAlignment="1" applyProtection="1">
      <alignment horizontal="right" vertical="center" wrapText="1"/>
    </xf>
    <xf numFmtId="3" fontId="11" fillId="0" borderId="29" xfId="92" applyNumberFormat="1" applyFont="1" applyFill="1" applyBorder="1" applyAlignment="1" applyProtection="1">
      <alignment horizontal="right" vertical="center" wrapText="1"/>
    </xf>
    <xf numFmtId="3" fontId="107" fillId="54" borderId="31" xfId="95" applyNumberFormat="1" applyFont="1" applyFill="1" applyBorder="1" applyAlignment="1" applyProtection="1">
      <alignment vertical="center"/>
    </xf>
    <xf numFmtId="3" fontId="11" fillId="55" borderId="35" xfId="92" applyNumberFormat="1" applyFont="1" applyFill="1" applyBorder="1" applyAlignment="1" applyProtection="1">
      <alignment horizontal="right" vertical="center" wrapText="1"/>
    </xf>
    <xf numFmtId="3" fontId="107" fillId="54" borderId="88" xfId="92" applyNumberFormat="1" applyFont="1" applyFill="1" applyBorder="1" applyAlignment="1" applyProtection="1">
      <alignment horizontal="right" vertical="center"/>
    </xf>
    <xf numFmtId="3" fontId="11" fillId="11" borderId="33" xfId="92" applyNumberFormat="1" applyFont="1" applyFill="1" applyBorder="1" applyAlignment="1" applyProtection="1">
      <alignment horizontal="right" vertical="center"/>
    </xf>
    <xf numFmtId="3" fontId="11" fillId="14" borderId="33" xfId="92" applyNumberFormat="1" applyFont="1" applyFill="1" applyBorder="1" applyAlignment="1" applyProtection="1">
      <alignment horizontal="right" vertical="center"/>
    </xf>
    <xf numFmtId="173" fontId="11" fillId="0" borderId="92" xfId="91" applyNumberFormat="1" applyFont="1" applyFill="1" applyBorder="1" applyAlignment="1" applyProtection="1">
      <alignment vertical="center" wrapText="1"/>
    </xf>
    <xf numFmtId="167" fontId="11" fillId="17" borderId="93" xfId="91" applyNumberFormat="1" applyFont="1" applyFill="1" applyBorder="1" applyAlignment="1" applyProtection="1">
      <alignment horizontal="right" vertical="center" wrapText="1"/>
    </xf>
    <xf numFmtId="167" fontId="11" fillId="16" borderId="93" xfId="91" applyNumberFormat="1" applyFont="1" applyFill="1" applyBorder="1" applyAlignment="1" applyProtection="1">
      <alignment horizontal="right" vertical="center" wrapText="1"/>
    </xf>
    <xf numFmtId="167" fontId="11" fillId="0" borderId="93" xfId="94" applyNumberFormat="1" applyFont="1" applyFill="1" applyBorder="1" applyAlignment="1" applyProtection="1">
      <alignment vertical="center"/>
    </xf>
    <xf numFmtId="167" fontId="11" fillId="57" borderId="93" xfId="94" applyNumberFormat="1" applyFont="1" applyFill="1" applyBorder="1" applyAlignment="1" applyProtection="1">
      <alignment vertical="center"/>
    </xf>
    <xf numFmtId="167" fontId="11" fillId="2" borderId="93" xfId="94" applyNumberFormat="1" applyFont="1" applyFill="1" applyBorder="1" applyAlignment="1" applyProtection="1">
      <alignment vertical="center"/>
    </xf>
    <xf numFmtId="10" fontId="107" fillId="54" borderId="94" xfId="91" applyNumberFormat="1" applyFont="1" applyFill="1" applyBorder="1" applyAlignment="1" applyProtection="1">
      <alignment horizontal="right" vertical="center" wrapText="1"/>
    </xf>
    <xf numFmtId="173" fontId="109" fillId="0" borderId="92" xfId="91" applyNumberFormat="1" applyFont="1" applyFill="1" applyBorder="1" applyAlignment="1" applyProtection="1">
      <alignment vertical="center" wrapText="1"/>
    </xf>
    <xf numFmtId="167" fontId="11" fillId="17" borderId="87" xfId="91" applyNumberFormat="1" applyFont="1" applyFill="1" applyBorder="1" applyAlignment="1" applyProtection="1">
      <alignment horizontal="right" vertical="center" wrapText="1"/>
    </xf>
    <xf numFmtId="167" fontId="11" fillId="16" borderId="87" xfId="91" applyNumberFormat="1" applyFont="1" applyFill="1" applyBorder="1" applyAlignment="1" applyProtection="1">
      <alignment horizontal="right" vertical="center" wrapText="1"/>
    </xf>
    <xf numFmtId="10" fontId="107" fillId="54" borderId="89" xfId="91" applyNumberFormat="1" applyFont="1" applyFill="1" applyBorder="1" applyAlignment="1" applyProtection="1">
      <alignment horizontal="right" vertical="center" wrapText="1"/>
    </xf>
    <xf numFmtId="167" fontId="11" fillId="2" borderId="29" xfId="94" applyNumberFormat="1" applyFont="1" applyFill="1" applyBorder="1" applyAlignment="1" applyProtection="1">
      <alignment vertical="center"/>
    </xf>
    <xf numFmtId="3" fontId="107" fillId="11" borderId="45" xfId="94" applyNumberFormat="1" applyFont="1" applyFill="1" applyBorder="1" applyAlignment="1" applyProtection="1"/>
    <xf numFmtId="3" fontId="107" fillId="14" borderId="53" xfId="92" applyNumberFormat="1" applyFont="1" applyFill="1" applyBorder="1" applyAlignment="1" applyProtection="1">
      <alignment vertical="top"/>
    </xf>
    <xf numFmtId="3" fontId="107" fillId="14" borderId="52" xfId="92" applyNumberFormat="1" applyFont="1" applyFill="1" applyBorder="1" applyAlignment="1" applyProtection="1">
      <alignment vertical="top"/>
    </xf>
    <xf numFmtId="1" fontId="8" fillId="17" borderId="29" xfId="91" applyNumberFormat="1" applyFont="1" applyFill="1" applyBorder="1" applyAlignment="1" applyProtection="1">
      <alignment horizontal="right" vertical="center" wrapText="1"/>
    </xf>
    <xf numFmtId="3" fontId="8" fillId="17" borderId="29" xfId="91" applyNumberFormat="1" applyFont="1" applyFill="1" applyBorder="1" applyAlignment="1" applyProtection="1">
      <alignment horizontal="right" vertical="center" wrapText="1"/>
    </xf>
    <xf numFmtId="3" fontId="8" fillId="16" borderId="28" xfId="92" applyNumberFormat="1" applyFont="1" applyFill="1" applyBorder="1" applyAlignment="1" applyProtection="1">
      <alignment horizontal="right" vertical="center"/>
    </xf>
    <xf numFmtId="3" fontId="8" fillId="0" borderId="93" xfId="95" applyNumberFormat="1" applyFont="1" applyFill="1" applyBorder="1" applyAlignment="1" applyProtection="1">
      <alignment vertical="center"/>
    </xf>
    <xf numFmtId="3" fontId="8" fillId="55" borderId="28" xfId="92" applyNumberFormat="1" applyFont="1" applyFill="1" applyBorder="1" applyAlignment="1" applyProtection="1">
      <alignment horizontal="right" vertical="center"/>
    </xf>
    <xf numFmtId="3" fontId="8" fillId="15" borderId="30" xfId="91" applyNumberFormat="1" applyFont="1" applyFill="1" applyBorder="1" applyAlignment="1" applyProtection="1">
      <alignment horizontal="right" vertical="center" wrapText="1"/>
    </xf>
    <xf numFmtId="3" fontId="8" fillId="15" borderId="93" xfId="91" applyNumberFormat="1" applyFont="1" applyFill="1" applyBorder="1" applyAlignment="1" applyProtection="1">
      <alignment horizontal="right" vertical="center" wrapText="1"/>
    </xf>
    <xf numFmtId="3" fontId="8" fillId="15" borderId="29" xfId="91" applyNumberFormat="1" applyFont="1" applyFill="1" applyBorder="1" applyAlignment="1" applyProtection="1">
      <alignment horizontal="right" vertical="center" wrapText="1"/>
    </xf>
    <xf numFmtId="3" fontId="102" fillId="54" borderId="118" xfId="92" applyNumberFormat="1" applyFont="1" applyFill="1" applyBorder="1" applyAlignment="1" applyProtection="1">
      <alignment horizontal="right" vertical="center" wrapText="1"/>
    </xf>
    <xf numFmtId="10" fontId="8" fillId="18" borderId="98" xfId="94" applyNumberFormat="1" applyFont="1" applyFill="1" applyBorder="1" applyAlignment="1" applyProtection="1">
      <alignment horizontal="right" vertical="center"/>
    </xf>
    <xf numFmtId="10" fontId="26" fillId="19" borderId="98" xfId="94" applyNumberFormat="1" applyFont="1" applyFill="1" applyBorder="1" applyAlignment="1" applyProtection="1">
      <alignment vertical="center"/>
    </xf>
    <xf numFmtId="10" fontId="8" fillId="20" borderId="68" xfId="94" applyNumberFormat="1" applyFont="1" applyFill="1" applyBorder="1" applyAlignment="1" applyProtection="1">
      <alignment horizontal="right" vertical="center"/>
    </xf>
    <xf numFmtId="10" fontId="8" fillId="18" borderId="116" xfId="94" applyNumberFormat="1" applyFont="1" applyFill="1" applyBorder="1" applyAlignment="1" applyProtection="1">
      <alignment horizontal="right" vertical="center"/>
    </xf>
    <xf numFmtId="10" fontId="26" fillId="11" borderId="117" xfId="94" applyNumberFormat="1" applyFont="1" applyFill="1" applyBorder="1" applyAlignment="1" applyProtection="1">
      <alignment vertical="center"/>
    </xf>
    <xf numFmtId="10" fontId="26" fillId="14" borderId="98" xfId="94" applyNumberFormat="1" applyFont="1" applyFill="1" applyBorder="1" applyAlignment="1" applyProtection="1">
      <alignment vertical="center"/>
    </xf>
    <xf numFmtId="10" fontId="26" fillId="11" borderId="97" xfId="94" applyNumberFormat="1" applyFont="1" applyFill="1" applyBorder="1" applyAlignment="1" applyProtection="1">
      <alignment vertical="center"/>
    </xf>
    <xf numFmtId="10" fontId="26" fillId="14" borderId="49" xfId="94" applyNumberFormat="1" applyFont="1" applyFill="1" applyBorder="1" applyAlignment="1" applyProtection="1">
      <alignment vertical="center"/>
    </xf>
    <xf numFmtId="10" fontId="26" fillId="19" borderId="49" xfId="94" applyNumberFormat="1" applyFont="1" applyFill="1" applyBorder="1" applyAlignment="1" applyProtection="1">
      <alignment vertical="center"/>
    </xf>
    <xf numFmtId="10" fontId="8" fillId="18" borderId="119" xfId="94" applyNumberFormat="1" applyFont="1" applyFill="1" applyBorder="1" applyAlignment="1" applyProtection="1">
      <alignment horizontal="right" vertical="center"/>
    </xf>
    <xf numFmtId="10" fontId="8" fillId="58" borderId="119" xfId="94" applyNumberFormat="1" applyFont="1" applyFill="1" applyBorder="1" applyAlignment="1" applyProtection="1">
      <alignment horizontal="right" vertical="center"/>
    </xf>
    <xf numFmtId="10" fontId="8" fillId="15" borderId="130" xfId="91" applyNumberFormat="1" applyFont="1" applyFill="1" applyBorder="1" applyAlignment="1" applyProtection="1">
      <alignment horizontal="right" vertical="center" wrapText="1"/>
    </xf>
    <xf numFmtId="10" fontId="8" fillId="15" borderId="119" xfId="91" applyNumberFormat="1" applyFont="1" applyFill="1" applyBorder="1" applyAlignment="1" applyProtection="1">
      <alignment horizontal="right" vertical="center" wrapText="1"/>
    </xf>
    <xf numFmtId="10" fontId="62" fillId="19" borderId="98" xfId="94" applyNumberFormat="1" applyFont="1" applyFill="1" applyBorder="1" applyAlignment="1" applyProtection="1">
      <alignment vertical="center"/>
    </xf>
    <xf numFmtId="10" fontId="62" fillId="19" borderId="117" xfId="94" applyNumberFormat="1" applyFont="1" applyFill="1" applyBorder="1" applyAlignment="1" applyProtection="1">
      <alignment vertical="center"/>
    </xf>
    <xf numFmtId="10" fontId="8" fillId="16" borderId="119" xfId="92" applyNumberFormat="1" applyFont="1" applyFill="1" applyBorder="1" applyAlignment="1" applyProtection="1">
      <alignment horizontal="right" vertical="center"/>
    </xf>
    <xf numFmtId="10" fontId="8" fillId="17" borderId="119" xfId="91" applyNumberFormat="1" applyFont="1" applyFill="1" applyBorder="1" applyAlignment="1" applyProtection="1">
      <alignment horizontal="right" vertical="center" wrapText="1"/>
    </xf>
    <xf numFmtId="10" fontId="8" fillId="17" borderId="97" xfId="91" applyNumberFormat="1" applyFont="1" applyFill="1" applyBorder="1" applyAlignment="1" applyProtection="1">
      <alignment horizontal="right" vertical="center" wrapText="1"/>
    </xf>
    <xf numFmtId="10" fontId="102" fillId="54" borderId="99" xfId="94" applyNumberFormat="1" applyFont="1" applyFill="1" applyBorder="1" applyAlignment="1" applyProtection="1">
      <alignment horizontal="right" vertical="center" wrapText="1"/>
    </xf>
    <xf numFmtId="9" fontId="26" fillId="2" borderId="0" xfId="94" applyFont="1" applyFill="1"/>
    <xf numFmtId="9" fontId="26" fillId="2" borderId="0" xfId="94" applyNumberFormat="1" applyFont="1" applyFill="1"/>
    <xf numFmtId="0" fontId="100" fillId="0" borderId="0" xfId="2" applyFont="1" applyAlignment="1"/>
    <xf numFmtId="0" fontId="100" fillId="0" borderId="0" xfId="2" applyFont="1" applyBorder="1"/>
    <xf numFmtId="0" fontId="12" fillId="2" borderId="51" xfId="2" applyFont="1" applyFill="1" applyBorder="1" applyAlignment="1" applyProtection="1">
      <alignment vertical="center" textRotation="90" wrapText="1"/>
    </xf>
    <xf numFmtId="0" fontId="100" fillId="2" borderId="28" xfId="2" applyFont="1" applyFill="1" applyBorder="1" applyAlignment="1">
      <alignment vertical="center" wrapText="1"/>
    </xf>
    <xf numFmtId="0" fontId="100" fillId="0" borderId="0" xfId="2" applyFont="1"/>
    <xf numFmtId="0" fontId="103" fillId="17" borderId="21" xfId="2" applyFont="1" applyFill="1" applyBorder="1" applyAlignment="1" applyProtection="1">
      <alignment horizontal="center" vertical="center" wrapText="1"/>
    </xf>
    <xf numFmtId="0" fontId="103" fillId="17" borderId="23" xfId="2" applyFont="1" applyFill="1" applyBorder="1" applyAlignment="1" applyProtection="1">
      <alignment horizontal="center" vertical="center" wrapText="1"/>
    </xf>
    <xf numFmtId="0" fontId="104" fillId="16" borderId="21" xfId="2" applyFont="1" applyFill="1" applyBorder="1" applyAlignment="1" applyProtection="1">
      <alignment horizontal="center" vertical="center" wrapText="1"/>
    </xf>
    <xf numFmtId="0" fontId="104" fillId="16" borderId="23" xfId="2" applyFont="1" applyFill="1" applyBorder="1" applyAlignment="1" applyProtection="1">
      <alignment horizontal="center" vertical="center" wrapText="1"/>
    </xf>
    <xf numFmtId="0" fontId="104" fillId="55" borderId="21" xfId="2" applyFont="1" applyFill="1" applyBorder="1" applyAlignment="1" applyProtection="1">
      <alignment horizontal="center" vertical="center" wrapText="1"/>
    </xf>
    <xf numFmtId="0" fontId="103" fillId="15" borderId="21" xfId="2" applyFont="1" applyFill="1" applyBorder="1" applyAlignment="1" applyProtection="1">
      <alignment horizontal="center" vertical="center" wrapText="1"/>
    </xf>
    <xf numFmtId="0" fontId="104" fillId="55" borderId="23" xfId="2" applyFont="1" applyFill="1" applyBorder="1" applyAlignment="1" applyProtection="1">
      <alignment horizontal="center" vertical="center" wrapText="1"/>
    </xf>
    <xf numFmtId="0" fontId="103" fillId="15" borderId="23" xfId="2" applyFont="1" applyFill="1" applyBorder="1" applyAlignment="1" applyProtection="1">
      <alignment horizontal="center" vertical="center" wrapText="1"/>
    </xf>
    <xf numFmtId="0" fontId="105" fillId="54" borderId="24" xfId="2" applyFont="1" applyFill="1" applyBorder="1" applyAlignment="1" applyProtection="1">
      <alignment horizontal="center" vertical="center" wrapText="1"/>
    </xf>
    <xf numFmtId="0" fontId="106" fillId="0" borderId="0" xfId="2" applyFont="1" applyFill="1" applyAlignment="1">
      <alignment vertical="center" wrapText="1"/>
    </xf>
    <xf numFmtId="3" fontId="11" fillId="16" borderId="21" xfId="2" applyNumberFormat="1" applyFont="1" applyFill="1" applyBorder="1" applyAlignment="1" applyProtection="1">
      <alignment horizontal="center" vertical="center" wrapText="1"/>
    </xf>
    <xf numFmtId="3" fontId="11" fillId="16" borderId="21" xfId="2" applyNumberFormat="1" applyFont="1" applyFill="1" applyBorder="1" applyAlignment="1" applyProtection="1">
      <alignment horizontal="right" vertical="center" wrapText="1"/>
    </xf>
    <xf numFmtId="3" fontId="8" fillId="16" borderId="21" xfId="2" applyNumberFormat="1" applyFont="1" applyFill="1" applyBorder="1" applyAlignment="1" applyProtection="1">
      <alignment horizontal="right" vertical="center" wrapText="1"/>
    </xf>
    <xf numFmtId="0" fontId="102" fillId="54" borderId="25" xfId="2" applyFont="1" applyFill="1" applyBorder="1" applyAlignment="1" applyProtection="1">
      <alignment vertical="center" wrapText="1"/>
    </xf>
    <xf numFmtId="0" fontId="26" fillId="0" borderId="0" xfId="2" applyFont="1" applyFill="1" applyAlignment="1"/>
    <xf numFmtId="0" fontId="8" fillId="0" borderId="26" xfId="2" applyFont="1" applyFill="1" applyBorder="1" applyAlignment="1" applyProtection="1">
      <alignment vertical="center" textRotation="90" wrapText="1"/>
    </xf>
    <xf numFmtId="0" fontId="26" fillId="0" borderId="27" xfId="2" applyFont="1" applyFill="1" applyBorder="1" applyAlignment="1">
      <alignment vertical="center" wrapText="1"/>
    </xf>
    <xf numFmtId="3" fontId="11" fillId="16" borderId="43" xfId="2" applyNumberFormat="1" applyFont="1" applyFill="1" applyBorder="1" applyAlignment="1" applyProtection="1">
      <alignment horizontal="center" vertical="center" wrapText="1"/>
    </xf>
    <xf numFmtId="3" fontId="11" fillId="16" borderId="43" xfId="2" applyNumberFormat="1" applyFont="1" applyFill="1" applyBorder="1" applyAlignment="1" applyProtection="1">
      <alignment horizontal="right" vertical="center" wrapText="1"/>
    </xf>
    <xf numFmtId="3" fontId="11" fillId="16" borderId="29" xfId="2" applyNumberFormat="1" applyFont="1" applyFill="1" applyBorder="1" applyAlignment="1" applyProtection="1">
      <alignment horizontal="right" vertical="center" wrapText="1"/>
    </xf>
    <xf numFmtId="0" fontId="107" fillId="54" borderId="31" xfId="2" applyFont="1" applyFill="1" applyBorder="1" applyAlignment="1" applyProtection="1">
      <alignment vertical="center" wrapText="1"/>
    </xf>
    <xf numFmtId="0" fontId="8" fillId="0" borderId="32" xfId="2" applyFont="1" applyFill="1" applyBorder="1" applyAlignment="1" applyProtection="1">
      <alignment vertical="center" textRotation="90" wrapText="1"/>
    </xf>
    <xf numFmtId="3" fontId="11" fillId="16" borderId="35" xfId="2" applyNumberFormat="1" applyFont="1" applyFill="1" applyBorder="1" applyAlignment="1" applyProtection="1">
      <alignment horizontal="center" vertical="center" wrapText="1"/>
    </xf>
    <xf numFmtId="3" fontId="11" fillId="16" borderId="35" xfId="2" applyNumberFormat="1" applyFont="1" applyFill="1" applyBorder="1" applyAlignment="1" applyProtection="1">
      <alignment horizontal="right" vertical="center" wrapText="1"/>
    </xf>
    <xf numFmtId="0" fontId="107" fillId="54" borderId="88" xfId="2" applyFont="1" applyFill="1" applyBorder="1" applyAlignment="1" applyProtection="1">
      <alignment vertical="center" wrapText="1"/>
    </xf>
    <xf numFmtId="0" fontId="8" fillId="11" borderId="45" xfId="2" applyFont="1" applyFill="1" applyBorder="1" applyAlignment="1" applyProtection="1">
      <alignment vertical="center" textRotation="90" wrapText="1"/>
    </xf>
    <xf numFmtId="0" fontId="107" fillId="11" borderId="33" xfId="2" applyFont="1" applyFill="1" applyBorder="1" applyAlignment="1" applyProtection="1">
      <alignment vertical="center" wrapText="1"/>
    </xf>
    <xf numFmtId="0" fontId="26" fillId="11" borderId="0" xfId="2" applyFont="1" applyFill="1"/>
    <xf numFmtId="3" fontId="8" fillId="0" borderId="21" xfId="2" applyNumberFormat="1" applyFont="1" applyFill="1" applyBorder="1" applyAlignment="1" applyProtection="1">
      <alignment horizontal="right" vertical="center" wrapText="1"/>
    </xf>
    <xf numFmtId="3" fontId="8" fillId="0" borderId="124" xfId="2" applyNumberFormat="1" applyFont="1" applyFill="1" applyBorder="1" applyAlignment="1" applyProtection="1">
      <alignment horizontal="right" vertical="center" wrapText="1"/>
    </xf>
    <xf numFmtId="0" fontId="26" fillId="0" borderId="28" xfId="2" applyFont="1" applyFill="1" applyBorder="1" applyAlignment="1">
      <alignment vertical="center" wrapText="1"/>
    </xf>
    <xf numFmtId="3" fontId="8" fillId="16" borderId="124" xfId="2" applyNumberFormat="1" applyFont="1" applyFill="1" applyBorder="1" applyAlignment="1" applyProtection="1">
      <alignment horizontal="right" vertical="center" wrapText="1"/>
    </xf>
    <xf numFmtId="3" fontId="11" fillId="16" borderId="124" xfId="2" applyNumberFormat="1" applyFont="1" applyFill="1" applyBorder="1" applyAlignment="1" applyProtection="1">
      <alignment horizontal="right" vertical="center" wrapText="1"/>
    </xf>
    <xf numFmtId="3" fontId="11" fillId="16" borderId="93" xfId="2" applyNumberFormat="1" applyFont="1" applyFill="1" applyBorder="1" applyAlignment="1" applyProtection="1">
      <alignment horizontal="center" vertical="center" wrapText="1"/>
    </xf>
    <xf numFmtId="3" fontId="8" fillId="16" borderId="93" xfId="2" applyNumberFormat="1" applyFont="1" applyFill="1" applyBorder="1" applyAlignment="1" applyProtection="1">
      <alignment horizontal="right" vertical="center" wrapText="1"/>
    </xf>
    <xf numFmtId="3" fontId="11" fillId="16" borderId="93" xfId="2" applyNumberFormat="1" applyFont="1" applyFill="1" applyBorder="1" applyAlignment="1" applyProtection="1">
      <alignment horizontal="right" vertical="center" wrapText="1"/>
    </xf>
    <xf numFmtId="0" fontId="8" fillId="0" borderId="0" xfId="2" applyFont="1" applyFill="1" applyBorder="1" applyAlignment="1" applyProtection="1">
      <alignment vertical="top" textRotation="90" wrapText="1"/>
    </xf>
    <xf numFmtId="3" fontId="8" fillId="16" borderId="35" xfId="2" applyNumberFormat="1" applyFont="1" applyFill="1" applyBorder="1" applyAlignment="1" applyProtection="1">
      <alignment horizontal="right" vertical="center" wrapText="1"/>
    </xf>
    <xf numFmtId="3" fontId="8" fillId="16" borderId="37" xfId="2" applyNumberFormat="1" applyFont="1" applyFill="1" applyBorder="1" applyAlignment="1" applyProtection="1">
      <alignment horizontal="right" vertical="center" wrapText="1"/>
    </xf>
    <xf numFmtId="3" fontId="11" fillId="16" borderId="37" xfId="2" applyNumberFormat="1" applyFont="1" applyFill="1" applyBorder="1" applyAlignment="1" applyProtection="1">
      <alignment horizontal="right" vertical="center" wrapText="1"/>
    </xf>
    <xf numFmtId="0" fontId="26" fillId="0" borderId="0" xfId="2" applyFont="1" applyFill="1" applyAlignment="1">
      <alignment vertical="top"/>
    </xf>
    <xf numFmtId="0" fontId="8" fillId="11" borderId="33" xfId="2" applyFont="1" applyFill="1" applyBorder="1" applyAlignment="1" applyProtection="1">
      <alignment vertical="center" textRotation="90" wrapText="1"/>
    </xf>
    <xf numFmtId="0" fontId="103" fillId="15" borderId="33" xfId="2" applyFont="1" applyFill="1" applyBorder="1" applyAlignment="1" applyProtection="1">
      <alignment horizontal="center" vertical="center" wrapText="1"/>
    </xf>
    <xf numFmtId="3" fontId="8" fillId="0" borderId="37" xfId="2" applyNumberFormat="1" applyFont="1" applyFill="1" applyBorder="1" applyAlignment="1" applyProtection="1">
      <alignment horizontal="right" vertical="center" wrapText="1"/>
    </xf>
    <xf numFmtId="0" fontId="26" fillId="0" borderId="32" xfId="2" applyFont="1" applyFill="1" applyBorder="1" applyAlignment="1">
      <alignment vertical="center"/>
    </xf>
    <xf numFmtId="3" fontId="26" fillId="0" borderId="0" xfId="2" applyNumberFormat="1" applyFont="1" applyFill="1" applyAlignment="1"/>
    <xf numFmtId="0" fontId="11" fillId="0" borderId="39" xfId="2" applyFont="1" applyFill="1" applyBorder="1" applyAlignment="1" applyProtection="1">
      <alignment horizontal="left" vertical="center" wrapText="1"/>
    </xf>
    <xf numFmtId="0" fontId="103" fillId="15" borderId="0" xfId="2" applyFont="1" applyFill="1" applyBorder="1" applyAlignment="1" applyProtection="1">
      <alignment horizontal="center" vertical="center" wrapText="1"/>
    </xf>
    <xf numFmtId="0" fontId="11" fillId="0" borderId="92" xfId="2" applyFont="1" applyFill="1" applyBorder="1" applyAlignment="1" applyProtection="1">
      <alignment horizontal="left" vertical="center" wrapText="1"/>
    </xf>
    <xf numFmtId="0" fontId="26" fillId="11" borderId="33" xfId="2" applyFont="1" applyFill="1" applyBorder="1" applyAlignment="1">
      <alignment vertical="center"/>
    </xf>
    <xf numFmtId="0" fontId="11" fillId="11" borderId="33" xfId="2" applyFont="1" applyFill="1" applyBorder="1" applyAlignment="1" applyProtection="1">
      <alignment horizontal="left" vertical="center" wrapText="1"/>
    </xf>
    <xf numFmtId="0" fontId="62" fillId="0" borderId="27" xfId="2" applyFont="1" applyFill="1" applyBorder="1" applyAlignment="1">
      <alignment vertical="center" wrapText="1"/>
    </xf>
    <xf numFmtId="167" fontId="8" fillId="17" borderId="43" xfId="2" applyNumberFormat="1" applyFont="1" applyFill="1" applyBorder="1" applyAlignment="1">
      <alignment horizontal="right" vertical="center"/>
    </xf>
    <xf numFmtId="167" fontId="8" fillId="16" borderId="43" xfId="2" applyNumberFormat="1" applyFont="1" applyFill="1" applyBorder="1" applyAlignment="1">
      <alignment horizontal="right" vertical="center"/>
    </xf>
    <xf numFmtId="167" fontId="8" fillId="11" borderId="43" xfId="2" applyNumberFormat="1" applyFont="1" applyFill="1" applyBorder="1" applyAlignment="1">
      <alignment horizontal="right" vertical="center"/>
    </xf>
    <xf numFmtId="167" fontId="8" fillId="19" borderId="43" xfId="2" applyNumberFormat="1" applyFont="1" applyFill="1" applyBorder="1" applyAlignment="1">
      <alignment horizontal="right" vertical="center"/>
    </xf>
    <xf numFmtId="167" fontId="8" fillId="14" borderId="43" xfId="2" applyNumberFormat="1" applyFont="1" applyFill="1" applyBorder="1" applyAlignment="1">
      <alignment horizontal="right" vertical="center"/>
    </xf>
    <xf numFmtId="167" fontId="11" fillId="16" borderId="124" xfId="2" applyNumberFormat="1" applyFont="1" applyFill="1" applyBorder="1" applyAlignment="1" applyProtection="1">
      <alignment horizontal="center" vertical="center" wrapText="1"/>
    </xf>
    <xf numFmtId="167" fontId="8" fillId="19" borderId="124" xfId="2" applyNumberFormat="1" applyFont="1" applyFill="1" applyBorder="1" applyAlignment="1">
      <alignment horizontal="right" vertical="center"/>
    </xf>
    <xf numFmtId="167" fontId="8" fillId="0" borderId="124" xfId="2" applyNumberFormat="1" applyFont="1" applyFill="1" applyBorder="1" applyAlignment="1">
      <alignment horizontal="right" vertical="center"/>
    </xf>
    <xf numFmtId="167" fontId="8" fillId="0" borderId="43" xfId="2" applyNumberFormat="1" applyFont="1" applyFill="1" applyBorder="1" applyAlignment="1">
      <alignment horizontal="right" vertical="center"/>
    </xf>
    <xf numFmtId="10" fontId="102" fillId="54" borderId="55" xfId="2" applyNumberFormat="1" applyFont="1" applyFill="1" applyBorder="1" applyAlignment="1">
      <alignment horizontal="right" vertical="center"/>
    </xf>
    <xf numFmtId="0" fontId="62" fillId="0" borderId="0" xfId="2" applyFont="1" applyFill="1" applyAlignment="1">
      <alignment vertical="center"/>
    </xf>
    <xf numFmtId="167" fontId="11" fillId="16" borderId="93" xfId="2" applyNumberFormat="1" applyFont="1" applyFill="1" applyBorder="1" applyAlignment="1" applyProtection="1">
      <alignment horizontal="center" vertical="center" wrapText="1"/>
    </xf>
    <xf numFmtId="167" fontId="8" fillId="19" borderId="93" xfId="2" applyNumberFormat="1" applyFont="1" applyFill="1" applyBorder="1" applyAlignment="1">
      <alignment horizontal="right" vertical="center"/>
    </xf>
    <xf numFmtId="167" fontId="11" fillId="0" borderId="93" xfId="2" applyNumberFormat="1" applyFont="1" applyFill="1" applyBorder="1" applyAlignment="1">
      <alignment horizontal="right" vertical="center"/>
    </xf>
    <xf numFmtId="167" fontId="11" fillId="17" borderId="29" xfId="2" applyNumberFormat="1" applyFont="1" applyFill="1" applyBorder="1" applyAlignment="1">
      <alignment horizontal="right" vertical="center"/>
    </xf>
    <xf numFmtId="167" fontId="11" fillId="0" borderId="29" xfId="2" applyNumberFormat="1" applyFont="1" applyFill="1" applyBorder="1" applyAlignment="1">
      <alignment horizontal="right" vertical="center"/>
    </xf>
    <xf numFmtId="167" fontId="11" fillId="17" borderId="93" xfId="2" applyNumberFormat="1" applyFont="1" applyFill="1" applyBorder="1" applyAlignment="1">
      <alignment horizontal="right" vertical="center"/>
    </xf>
    <xf numFmtId="0" fontId="11" fillId="0" borderId="44" xfId="2" applyFont="1" applyFill="1" applyBorder="1" applyAlignment="1">
      <alignment vertical="center"/>
    </xf>
    <xf numFmtId="0" fontId="26" fillId="0" borderId="95" xfId="2" applyFont="1" applyFill="1" applyBorder="1" applyAlignment="1">
      <alignment vertical="center" wrapText="1"/>
    </xf>
    <xf numFmtId="167" fontId="11" fillId="17" borderId="85" xfId="2" applyNumberFormat="1" applyFont="1" applyFill="1" applyBorder="1" applyAlignment="1">
      <alignment horizontal="right" vertical="center"/>
    </xf>
    <xf numFmtId="167" fontId="11" fillId="16" borderId="85" xfId="2" applyNumberFormat="1" applyFont="1" applyFill="1" applyBorder="1" applyAlignment="1">
      <alignment horizontal="right" vertical="center"/>
    </xf>
    <xf numFmtId="167" fontId="11" fillId="16" borderId="35" xfId="2" applyNumberFormat="1" applyFont="1" applyFill="1" applyBorder="1" applyAlignment="1" applyProtection="1">
      <alignment horizontal="center" vertical="center" wrapText="1"/>
    </xf>
    <xf numFmtId="167" fontId="8" fillId="19" borderId="29" xfId="2" applyNumberFormat="1" applyFont="1" applyFill="1" applyBorder="1" applyAlignment="1">
      <alignment horizontal="right" vertical="center"/>
    </xf>
    <xf numFmtId="167" fontId="8" fillId="19" borderId="37" xfId="2" applyNumberFormat="1" applyFont="1" applyFill="1" applyBorder="1" applyAlignment="1">
      <alignment horizontal="right" vertical="center"/>
    </xf>
    <xf numFmtId="10" fontId="107" fillId="54" borderId="96" xfId="2" applyNumberFormat="1" applyFont="1" applyFill="1" applyBorder="1" applyAlignment="1">
      <alignment horizontal="right" vertical="center"/>
    </xf>
    <xf numFmtId="3" fontId="11" fillId="11" borderId="45" xfId="2" applyNumberFormat="1" applyFont="1" applyFill="1" applyBorder="1" applyAlignment="1"/>
    <xf numFmtId="3" fontId="26" fillId="11" borderId="45" xfId="2" applyNumberFormat="1" applyFont="1" applyFill="1" applyBorder="1" applyAlignment="1"/>
    <xf numFmtId="3" fontId="107" fillId="11" borderId="45" xfId="2" applyNumberFormat="1" applyFont="1" applyFill="1" applyBorder="1" applyAlignment="1"/>
    <xf numFmtId="3" fontId="107" fillId="14" borderId="45" xfId="2" applyNumberFormat="1" applyFont="1" applyFill="1" applyBorder="1" applyAlignment="1"/>
    <xf numFmtId="3" fontId="107" fillId="14" borderId="152" xfId="2" applyNumberFormat="1" applyFont="1" applyFill="1" applyBorder="1" applyAlignment="1"/>
    <xf numFmtId="0" fontId="103" fillId="15" borderId="45" xfId="2" applyFont="1" applyFill="1" applyBorder="1" applyAlignment="1" applyProtection="1">
      <alignment horizontal="center" vertical="center" wrapText="1"/>
    </xf>
    <xf numFmtId="3" fontId="26" fillId="0" borderId="0" xfId="2" applyNumberFormat="1" applyFont="1" applyAlignment="1"/>
    <xf numFmtId="3" fontId="107" fillId="14" borderId="63" xfId="2" applyNumberFormat="1" applyFont="1" applyFill="1" applyBorder="1" applyAlignment="1" applyProtection="1">
      <alignment vertical="top"/>
    </xf>
    <xf numFmtId="3" fontId="107" fillId="14" borderId="53" xfId="2" applyNumberFormat="1" applyFont="1" applyFill="1" applyBorder="1" applyAlignment="1" applyProtection="1">
      <alignment vertical="top"/>
    </xf>
    <xf numFmtId="0" fontId="26" fillId="0" borderId="0" xfId="2" applyFont="1" applyAlignment="1">
      <alignment horizontal="center" vertical="top"/>
    </xf>
    <xf numFmtId="0" fontId="8" fillId="2" borderId="51" xfId="2" applyFont="1" applyFill="1" applyBorder="1" applyAlignment="1" applyProtection="1">
      <alignment vertical="center" textRotation="90" wrapText="1"/>
    </xf>
    <xf numFmtId="0" fontId="26" fillId="2" borderId="28" xfId="2" applyFont="1" applyFill="1" applyBorder="1" applyAlignment="1">
      <alignment vertical="center" wrapText="1"/>
    </xf>
    <xf numFmtId="0" fontId="8" fillId="0" borderId="50" xfId="2" applyFont="1" applyFill="1" applyBorder="1" applyAlignment="1" applyProtection="1">
      <alignment vertical="center" textRotation="90" wrapText="1"/>
    </xf>
    <xf numFmtId="0" fontId="11" fillId="2" borderId="97" xfId="2" applyFont="1" applyFill="1" applyBorder="1" applyAlignment="1">
      <alignment vertical="center" wrapText="1"/>
    </xf>
    <xf numFmtId="10" fontId="11" fillId="16" borderId="119" xfId="2" applyNumberFormat="1" applyFont="1" applyFill="1" applyBorder="1" applyAlignment="1" applyProtection="1">
      <alignment horizontal="center" vertical="center" wrapText="1"/>
    </xf>
    <xf numFmtId="0" fontId="8" fillId="2" borderId="0" xfId="2" applyFont="1" applyFill="1" applyBorder="1" applyAlignment="1" applyProtection="1">
      <alignment vertical="center" textRotation="90" wrapText="1"/>
    </xf>
    <xf numFmtId="0" fontId="11" fillId="2" borderId="0" xfId="2" applyFont="1" applyFill="1" applyBorder="1" applyAlignment="1">
      <alignment vertical="center" wrapText="1"/>
    </xf>
    <xf numFmtId="0" fontId="26" fillId="0" borderId="0" xfId="2" applyFont="1" applyAlignment="1">
      <alignment horizontal="right"/>
    </xf>
    <xf numFmtId="0" fontId="62" fillId="2" borderId="0" xfId="2" applyFont="1" applyFill="1" applyAlignment="1">
      <alignment vertical="center"/>
    </xf>
    <xf numFmtId="0" fontId="100" fillId="0" borderId="0" xfId="2" applyFont="1" applyFill="1" applyBorder="1" applyAlignment="1"/>
    <xf numFmtId="3" fontId="100" fillId="0" borderId="0" xfId="2" applyNumberFormat="1" applyFont="1" applyFill="1" applyBorder="1" applyAlignment="1"/>
    <xf numFmtId="1" fontId="100" fillId="0" borderId="0" xfId="2" applyNumberFormat="1" applyFont="1" applyFill="1" applyBorder="1" applyAlignment="1"/>
    <xf numFmtId="1" fontId="100" fillId="2" borderId="0" xfId="2" applyNumberFormat="1" applyFont="1" applyFill="1" applyBorder="1" applyAlignment="1"/>
    <xf numFmtId="0" fontId="100" fillId="2" borderId="0" xfId="2" applyFont="1" applyFill="1" applyBorder="1" applyAlignment="1"/>
    <xf numFmtId="0" fontId="111" fillId="11" borderId="0" xfId="2" applyFont="1" applyFill="1" applyBorder="1" applyAlignment="1"/>
    <xf numFmtId="0" fontId="26" fillId="2" borderId="0" xfId="2" applyFont="1" applyFill="1" applyAlignment="1"/>
    <xf numFmtId="0" fontId="26" fillId="15" borderId="0" xfId="2" applyFont="1" applyFill="1" applyAlignment="1"/>
    <xf numFmtId="0" fontId="26" fillId="14" borderId="0" xfId="2" applyFont="1" applyFill="1" applyAlignment="1"/>
    <xf numFmtId="0" fontId="26" fillId="13" borderId="0" xfId="2" applyFont="1" applyFill="1" applyAlignment="1"/>
    <xf numFmtId="0" fontId="26" fillId="11" borderId="0" xfId="2" applyFont="1" applyFill="1" applyAlignment="1"/>
    <xf numFmtId="3" fontId="39" fillId="2" borderId="1" xfId="0" applyNumberFormat="1" applyFont="1" applyFill="1" applyBorder="1" applyAlignment="1"/>
    <xf numFmtId="174" fontId="39" fillId="2" borderId="1" xfId="87" applyNumberFormat="1" applyFont="1" applyFill="1" applyBorder="1" applyAlignment="1"/>
    <xf numFmtId="3" fontId="39" fillId="2" borderId="2" xfId="0" applyNumberFormat="1" applyFont="1" applyFill="1" applyBorder="1" applyAlignment="1"/>
    <xf numFmtId="175" fontId="39" fillId="2" borderId="81" xfId="87" applyNumberFormat="1" applyFont="1" applyFill="1" applyBorder="1" applyAlignment="1">
      <alignment vertical="center"/>
    </xf>
    <xf numFmtId="0" fontId="113" fillId="2" borderId="1" xfId="2" applyNumberFormat="1" applyFont="1" applyFill="1" applyBorder="1" applyAlignment="1" applyProtection="1">
      <alignment horizontal="justify" vertical="center" wrapText="1"/>
      <protection locked="0"/>
    </xf>
    <xf numFmtId="0" fontId="11" fillId="0" borderId="80"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10" fontId="8" fillId="19" borderId="119" xfId="2" applyNumberFormat="1" applyFont="1" applyFill="1" applyBorder="1" applyAlignment="1">
      <alignment horizontal="right" vertical="center"/>
    </xf>
    <xf numFmtId="0" fontId="8" fillId="0" borderId="1" xfId="2" applyNumberFormat="1" applyFont="1" applyFill="1" applyBorder="1" applyAlignment="1" applyProtection="1">
      <alignment horizontal="center" vertical="center" wrapText="1"/>
      <protection locked="0"/>
    </xf>
    <xf numFmtId="165" fontId="27" fillId="0" borderId="80" xfId="0" applyNumberFormat="1" applyFont="1" applyBorder="1" applyAlignment="1">
      <alignment horizontal="center" vertical="center"/>
    </xf>
    <xf numFmtId="174" fontId="11" fillId="0" borderId="80" xfId="171" applyNumberFormat="1" applyFont="1" applyFill="1" applyBorder="1" applyAlignment="1">
      <alignment horizontal="right" wrapText="1"/>
    </xf>
    <xf numFmtId="3" fontId="11" fillId="0" borderId="80" xfId="171" applyNumberFormat="1" applyFont="1" applyFill="1" applyBorder="1" applyAlignment="1" applyProtection="1">
      <alignment horizontal="right" wrapText="1"/>
      <protection locked="0"/>
    </xf>
    <xf numFmtId="10" fontId="114" fillId="0" borderId="0" xfId="0" applyNumberFormat="1" applyFont="1"/>
    <xf numFmtId="3" fontId="51" fillId="0" borderId="0" xfId="2" applyNumberFormat="1" applyFont="1" applyFill="1" applyAlignment="1" applyProtection="1">
      <alignment vertical="center" wrapText="1"/>
      <protection locked="0"/>
    </xf>
    <xf numFmtId="4" fontId="51" fillId="0" borderId="0" xfId="2" applyNumberFormat="1" applyFont="1" applyFill="1" applyAlignment="1" applyProtection="1">
      <alignment vertical="center" wrapText="1"/>
      <protection locked="0"/>
    </xf>
    <xf numFmtId="10" fontId="51" fillId="0" borderId="0" xfId="1" applyNumberFormat="1" applyFont="1" applyFill="1" applyAlignment="1" applyProtection="1">
      <alignment vertical="center" wrapText="1"/>
      <protection locked="0"/>
    </xf>
    <xf numFmtId="3" fontId="102" fillId="54" borderId="137" xfId="92" applyNumberFormat="1" applyFont="1" applyFill="1" applyBorder="1" applyAlignment="1" applyProtection="1">
      <alignment horizontal="right" vertical="center" wrapText="1"/>
    </xf>
    <xf numFmtId="3" fontId="102" fillId="54" borderId="140" xfId="92" applyNumberFormat="1" applyFont="1" applyFill="1" applyBorder="1" applyAlignment="1" applyProtection="1">
      <alignment horizontal="right" vertical="center" wrapText="1"/>
    </xf>
    <xf numFmtId="3" fontId="102" fillId="54" borderId="94" xfId="92" applyNumberFormat="1" applyFont="1" applyFill="1" applyBorder="1" applyAlignment="1" applyProtection="1">
      <alignment horizontal="right" vertical="center" wrapText="1"/>
    </xf>
    <xf numFmtId="3" fontId="102" fillId="54" borderId="154" xfId="92" applyNumberFormat="1" applyFont="1" applyFill="1" applyBorder="1" applyAlignment="1" applyProtection="1">
      <alignment horizontal="right" vertical="center" wrapText="1"/>
    </xf>
    <xf numFmtId="3" fontId="107" fillId="54" borderId="94" xfId="92" applyNumberFormat="1" applyFont="1" applyFill="1" applyBorder="1" applyAlignment="1" applyProtection="1">
      <alignment horizontal="right" vertical="center"/>
    </xf>
    <xf numFmtId="3" fontId="107" fillId="54" borderId="154" xfId="92" applyNumberFormat="1" applyFont="1" applyFill="1" applyBorder="1" applyAlignment="1" applyProtection="1">
      <alignment horizontal="right" vertical="center"/>
    </xf>
    <xf numFmtId="3" fontId="8" fillId="2" borderId="80" xfId="2" applyNumberFormat="1" applyFont="1" applyFill="1" applyBorder="1" applyAlignment="1" applyProtection="1">
      <alignment horizontal="left" wrapText="1"/>
      <protection locked="0"/>
    </xf>
    <xf numFmtId="3" fontId="35" fillId="2" borderId="80" xfId="4" applyNumberFormat="1" applyFont="1" applyFill="1" applyBorder="1" applyAlignment="1" applyProtection="1">
      <alignment horizontal="right" wrapText="1"/>
      <protection locked="0"/>
    </xf>
    <xf numFmtId="3" fontId="11" fillId="2" borderId="80" xfId="4" applyNumberFormat="1" applyFont="1" applyFill="1" applyBorder="1" applyAlignment="1" applyProtection="1">
      <alignment horizontal="right" wrapText="1"/>
      <protection locked="0"/>
    </xf>
    <xf numFmtId="3" fontId="8" fillId="2" borderId="80" xfId="4" applyNumberFormat="1" applyFont="1" applyFill="1" applyBorder="1" applyAlignment="1" applyProtection="1">
      <alignment horizontal="right" wrapText="1"/>
      <protection locked="0"/>
    </xf>
    <xf numFmtId="4" fontId="8" fillId="2" borderId="80" xfId="2" applyNumberFormat="1" applyFont="1" applyFill="1" applyBorder="1" applyAlignment="1" applyProtection="1">
      <alignment horizontal="left" wrapText="1"/>
      <protection locked="0"/>
    </xf>
    <xf numFmtId="4" fontId="35" fillId="2" borderId="80" xfId="4" applyNumberFormat="1" applyFont="1" applyFill="1" applyBorder="1" applyAlignment="1" applyProtection="1">
      <alignment horizontal="right" wrapText="1"/>
      <protection locked="0"/>
    </xf>
    <xf numFmtId="4" fontId="11" fillId="2" borderId="80" xfId="4" applyNumberFormat="1" applyFont="1" applyFill="1" applyBorder="1" applyAlignment="1" applyProtection="1">
      <alignment horizontal="right" wrapText="1"/>
      <protection locked="0"/>
    </xf>
    <xf numFmtId="4" fontId="8" fillId="2" borderId="80" xfId="4" applyNumberFormat="1" applyFont="1" applyFill="1" applyBorder="1" applyAlignment="1" applyProtection="1">
      <alignment horizontal="right" wrapText="1"/>
      <protection locked="0"/>
    </xf>
    <xf numFmtId="0" fontId="14" fillId="0" borderId="101" xfId="2" applyNumberFormat="1" applyFont="1" applyFill="1" applyBorder="1" applyAlignment="1" applyProtection="1">
      <alignment horizontal="center" vertical="center" wrapText="1"/>
      <protection locked="0"/>
    </xf>
    <xf numFmtId="0" fontId="14" fillId="0" borderId="102" xfId="2" applyNumberFormat="1" applyFont="1" applyFill="1" applyBorder="1" applyAlignment="1" applyProtection="1">
      <alignment horizontal="center" vertical="center" wrapText="1"/>
      <protection locked="0"/>
    </xf>
    <xf numFmtId="0" fontId="14" fillId="0" borderId="141" xfId="2" applyNumberFormat="1" applyFont="1" applyFill="1" applyBorder="1" applyAlignment="1" applyProtection="1">
      <alignment horizontal="center" vertical="center" wrapText="1"/>
      <protection locked="0"/>
    </xf>
    <xf numFmtId="0" fontId="14" fillId="0" borderId="142" xfId="2" applyNumberFormat="1" applyFont="1" applyFill="1" applyBorder="1" applyAlignment="1" applyProtection="1">
      <alignment horizontal="center" vertical="center" wrapText="1"/>
      <protection locked="0"/>
    </xf>
    <xf numFmtId="0" fontId="5" fillId="0" borderId="0" xfId="2" applyNumberFormat="1" applyFont="1" applyFill="1" applyAlignment="1" applyProtection="1">
      <alignment vertical="top" wrapText="1"/>
      <protection locked="0"/>
    </xf>
    <xf numFmtId="0" fontId="15" fillId="0" borderId="100" xfId="2" applyNumberFormat="1" applyFont="1" applyFill="1" applyBorder="1" applyAlignment="1" applyProtection="1">
      <alignment vertical="center"/>
      <protection locked="0"/>
    </xf>
    <xf numFmtId="0" fontId="0" fillId="0" borderId="0" xfId="0" applyBorder="1" applyAlignment="1">
      <alignment vertical="center"/>
    </xf>
    <xf numFmtId="0" fontId="0" fillId="0" borderId="100" xfId="0" applyBorder="1" applyAlignment="1">
      <alignment vertical="center"/>
    </xf>
    <xf numFmtId="0" fontId="14" fillId="0" borderId="83" xfId="2" applyNumberFormat="1" applyFont="1" applyFill="1" applyBorder="1" applyAlignment="1" applyProtection="1">
      <alignment horizontal="center" vertical="center" wrapText="1"/>
      <protection locked="0"/>
    </xf>
    <xf numFmtId="0" fontId="14" fillId="0" borderId="81" xfId="2" applyNumberFormat="1" applyFont="1" applyFill="1" applyBorder="1" applyAlignment="1" applyProtection="1">
      <alignment horizontal="center" vertical="center" wrapText="1"/>
      <protection locked="0"/>
    </xf>
    <xf numFmtId="0" fontId="14" fillId="0" borderId="80" xfId="2" applyNumberFormat="1" applyFont="1" applyFill="1" applyBorder="1" applyAlignment="1" applyProtection="1">
      <alignment horizontal="center" vertical="center" wrapText="1"/>
      <protection locked="0"/>
    </xf>
    <xf numFmtId="0" fontId="10" fillId="5" borderId="14" xfId="2" applyNumberFormat="1" applyFont="1" applyFill="1" applyBorder="1" applyAlignment="1" applyProtection="1">
      <alignment horizontal="left" vertical="center" wrapText="1"/>
      <protection locked="0"/>
    </xf>
    <xf numFmtId="0" fontId="0" fillId="0" borderId="80" xfId="0" applyBorder="1" applyAlignment="1">
      <alignment horizontal="left" vertical="center"/>
    </xf>
    <xf numFmtId="0" fontId="10" fillId="5" borderId="14" xfId="2" applyNumberFormat="1" applyFont="1" applyFill="1" applyBorder="1" applyAlignment="1" applyProtection="1">
      <alignment vertical="center" wrapText="1"/>
      <protection locked="0"/>
    </xf>
    <xf numFmtId="0" fontId="0" fillId="0" borderId="80" xfId="0" applyBorder="1" applyAlignment="1">
      <alignment vertical="center"/>
    </xf>
    <xf numFmtId="0" fontId="58" fillId="0" borderId="0" xfId="0" applyFont="1" applyAlignment="1">
      <alignment horizontal="left" vertical="center"/>
    </xf>
    <xf numFmtId="0" fontId="112" fillId="0" borderId="0" xfId="0" applyFont="1" applyAlignment="1">
      <alignment horizontal="left" vertical="center"/>
    </xf>
    <xf numFmtId="0" fontId="35" fillId="0" borderId="0" xfId="0" applyFont="1" applyAlignment="1">
      <alignment horizontal="left" vertical="center" wrapText="1"/>
    </xf>
    <xf numFmtId="0" fontId="39" fillId="0" borderId="0" xfId="0" applyFont="1" applyAlignment="1">
      <alignment horizontal="left" vertical="center" wrapText="1"/>
    </xf>
    <xf numFmtId="0" fontId="35" fillId="0" borderId="0" xfId="2" applyNumberFormat="1" applyFont="1" applyFill="1" applyBorder="1" applyAlignment="1">
      <alignment horizontal="left" vertical="center" wrapText="1"/>
    </xf>
    <xf numFmtId="0" fontId="10" fillId="5" borderId="110" xfId="2" applyNumberFormat="1" applyFont="1" applyFill="1" applyBorder="1" applyAlignment="1" applyProtection="1">
      <alignment horizontal="left" vertical="center" wrapText="1"/>
      <protection locked="0"/>
    </xf>
    <xf numFmtId="0" fontId="10" fillId="5" borderId="109" xfId="2" applyNumberFormat="1" applyFont="1" applyFill="1" applyBorder="1" applyAlignment="1" applyProtection="1">
      <alignment horizontal="left" vertical="center" wrapText="1"/>
      <protection locked="0"/>
    </xf>
    <xf numFmtId="0" fontId="10" fillId="5" borderId="107" xfId="2" applyNumberFormat="1" applyFont="1" applyFill="1" applyBorder="1" applyAlignment="1" applyProtection="1">
      <alignment horizontal="center" vertical="center" wrapText="1"/>
      <protection locked="0"/>
    </xf>
    <xf numFmtId="0" fontId="10" fillId="5" borderId="108" xfId="2" applyNumberFormat="1" applyFont="1" applyFill="1" applyBorder="1" applyAlignment="1" applyProtection="1">
      <alignment horizontal="center" vertical="center" wrapText="1"/>
      <protection locked="0"/>
    </xf>
    <xf numFmtId="0" fontId="10" fillId="5" borderId="109" xfId="2" applyNumberFormat="1" applyFont="1" applyFill="1" applyBorder="1" applyAlignment="1" applyProtection="1">
      <alignment horizontal="center" vertical="center" wrapText="1"/>
      <protection locked="0"/>
    </xf>
    <xf numFmtId="0" fontId="14" fillId="0" borderId="6" xfId="2" applyNumberFormat="1" applyFont="1" applyFill="1" applyBorder="1" applyAlignment="1" applyProtection="1">
      <alignment horizontal="center" vertical="center" wrapText="1"/>
      <protection locked="0"/>
    </xf>
    <xf numFmtId="0" fontId="35" fillId="0" borderId="0" xfId="0" applyFont="1" applyAlignment="1">
      <alignment horizontal="left" vertical="center"/>
    </xf>
    <xf numFmtId="0" fontId="35" fillId="0" borderId="7" xfId="2" applyNumberFormat="1" applyFont="1" applyFill="1" applyBorder="1" applyAlignment="1" applyProtection="1">
      <alignment horizontal="center"/>
      <protection locked="0"/>
    </xf>
    <xf numFmtId="0" fontId="35" fillId="2" borderId="2" xfId="2" applyNumberFormat="1" applyFont="1" applyFill="1" applyBorder="1" applyAlignment="1" applyProtection="1">
      <alignment horizontal="left" vertical="center" wrapText="1"/>
      <protection locked="0"/>
    </xf>
    <xf numFmtId="0" fontId="35" fillId="2" borderId="6" xfId="2" applyNumberFormat="1" applyFont="1" applyFill="1" applyBorder="1" applyAlignment="1" applyProtection="1">
      <alignment horizontal="left" vertical="center" wrapText="1"/>
      <protection locked="0"/>
    </xf>
    <xf numFmtId="0" fontId="35" fillId="2" borderId="1" xfId="2" applyNumberFormat="1" applyFont="1" applyFill="1" applyBorder="1" applyAlignment="1" applyProtection="1">
      <alignment horizontal="center" vertical="top" wrapText="1"/>
      <protection locked="0"/>
    </xf>
    <xf numFmtId="0" fontId="39" fillId="0" borderId="10" xfId="2" applyNumberFormat="1" applyFont="1" applyFill="1" applyBorder="1" applyAlignment="1" applyProtection="1">
      <alignment horizontal="center" vertical="center" wrapText="1"/>
      <protection locked="0"/>
    </xf>
    <xf numFmtId="0" fontId="39" fillId="0" borderId="7" xfId="2" applyNumberFormat="1" applyFont="1" applyFill="1" applyBorder="1" applyAlignment="1" applyProtection="1">
      <alignment horizontal="center" vertical="center" wrapText="1"/>
      <protection locked="0"/>
    </xf>
    <xf numFmtId="0" fontId="8" fillId="0" borderId="0" xfId="0" applyFont="1" applyAlignment="1">
      <alignment horizontal="left" vertical="center"/>
    </xf>
    <xf numFmtId="0" fontId="45" fillId="2" borderId="70" xfId="2" applyNumberFormat="1" applyFont="1" applyFill="1" applyBorder="1" applyAlignment="1" applyProtection="1">
      <alignment horizontal="center" vertical="center" wrapText="1"/>
      <protection locked="0"/>
    </xf>
    <xf numFmtId="0" fontId="45" fillId="2" borderId="6" xfId="2" applyNumberFormat="1" applyFont="1" applyFill="1" applyBorder="1" applyAlignment="1" applyProtection="1">
      <alignment horizontal="center" vertical="center" wrapText="1"/>
      <protection locked="0"/>
    </xf>
    <xf numFmtId="0" fontId="35" fillId="2" borderId="70" xfId="2" applyNumberFormat="1" applyFont="1" applyFill="1" applyBorder="1" applyAlignment="1" applyProtection="1">
      <alignment horizontal="left" vertical="center" wrapText="1"/>
      <protection locked="0"/>
    </xf>
    <xf numFmtId="0" fontId="12" fillId="0" borderId="2" xfId="2" applyNumberFormat="1" applyFont="1" applyFill="1" applyBorder="1" applyAlignment="1" applyProtection="1">
      <alignment horizontal="center" vertical="center" wrapText="1"/>
      <protection locked="0"/>
    </xf>
    <xf numFmtId="0" fontId="12" fillId="0" borderId="6" xfId="2" applyNumberFormat="1" applyFont="1" applyFill="1" applyBorder="1" applyAlignment="1" applyProtection="1">
      <alignment horizontal="center" vertical="center" wrapText="1"/>
      <protection locked="0"/>
    </xf>
    <xf numFmtId="0" fontId="39" fillId="0" borderId="0" xfId="0" applyFont="1" applyAlignment="1">
      <alignment horizontal="left" vertical="center"/>
    </xf>
    <xf numFmtId="0" fontId="12" fillId="0" borderId="70" xfId="2" applyNumberFormat="1" applyFont="1" applyFill="1" applyBorder="1" applyAlignment="1" applyProtection="1">
      <alignment horizontal="center" vertical="center" wrapText="1"/>
      <protection locked="0"/>
    </xf>
    <xf numFmtId="0" fontId="44" fillId="5" borderId="3" xfId="2" applyNumberFormat="1" applyFont="1" applyFill="1" applyBorder="1" applyAlignment="1" applyProtection="1">
      <alignment horizontal="left" vertical="center" wrapText="1"/>
      <protection locked="0"/>
    </xf>
    <xf numFmtId="0" fontId="44" fillId="5" borderId="5" xfId="2" applyNumberFormat="1" applyFont="1" applyFill="1" applyBorder="1" applyAlignment="1" applyProtection="1">
      <alignment horizontal="left" vertical="center" wrapText="1"/>
      <protection locked="0"/>
    </xf>
    <xf numFmtId="0" fontId="35" fillId="0" borderId="0" xfId="2" applyNumberFormat="1" applyFont="1" applyFill="1" applyBorder="1" applyAlignment="1" applyProtection="1">
      <alignment horizontal="center"/>
      <protection locked="0"/>
    </xf>
    <xf numFmtId="0" fontId="35" fillId="2" borderId="19" xfId="2" applyNumberFormat="1" applyFont="1" applyFill="1" applyBorder="1" applyAlignment="1" applyProtection="1">
      <alignment horizontal="left" vertical="center" wrapText="1"/>
      <protection locked="0"/>
    </xf>
    <xf numFmtId="0" fontId="35" fillId="2" borderId="20" xfId="2" applyNumberFormat="1" applyFont="1" applyFill="1" applyBorder="1" applyAlignment="1" applyProtection="1">
      <alignment horizontal="left" vertical="center" wrapText="1"/>
      <protection locked="0"/>
    </xf>
    <xf numFmtId="0" fontId="35" fillId="2" borderId="10" xfId="2" applyNumberFormat="1" applyFont="1" applyFill="1" applyBorder="1" applyAlignment="1" applyProtection="1">
      <alignment horizontal="left" vertical="center" wrapText="1"/>
      <protection locked="0"/>
    </xf>
    <xf numFmtId="0" fontId="35" fillId="2" borderId="8" xfId="2" applyNumberFormat="1" applyFont="1" applyFill="1" applyBorder="1" applyAlignment="1" applyProtection="1">
      <alignment horizontal="left" vertical="center" wrapText="1"/>
      <protection locked="0"/>
    </xf>
    <xf numFmtId="49" fontId="44" fillId="6" borderId="83" xfId="2" applyNumberFormat="1" applyFont="1" applyFill="1" applyBorder="1" applyAlignment="1" applyProtection="1">
      <alignment horizontal="left" vertical="center" wrapText="1"/>
      <protection locked="0"/>
    </xf>
    <xf numFmtId="0" fontId="44" fillId="6" borderId="84" xfId="0" applyFont="1" applyFill="1" applyBorder="1" applyAlignment="1">
      <alignment horizontal="left" vertical="center" wrapText="1"/>
    </xf>
    <xf numFmtId="0" fontId="44" fillId="6" borderId="81" xfId="0" applyFont="1" applyFill="1" applyBorder="1" applyAlignment="1">
      <alignment horizontal="left" vertical="center" wrapText="1"/>
    </xf>
    <xf numFmtId="0" fontId="44" fillId="5" borderId="83" xfId="2" applyNumberFormat="1" applyFont="1" applyFill="1" applyBorder="1" applyAlignment="1" applyProtection="1">
      <alignment horizontal="center" vertical="center" wrapText="1"/>
      <protection locked="0"/>
    </xf>
    <xf numFmtId="0" fontId="88" fillId="0" borderId="84" xfId="0" applyFont="1" applyBorder="1"/>
    <xf numFmtId="0" fontId="88" fillId="0" borderId="81" xfId="0" applyFont="1" applyBorder="1"/>
    <xf numFmtId="49" fontId="35" fillId="2" borderId="80" xfId="2" applyNumberFormat="1" applyFont="1" applyFill="1" applyBorder="1" applyAlignment="1" applyProtection="1">
      <alignment horizontal="left" vertical="top" wrapText="1"/>
      <protection locked="0"/>
    </xf>
    <xf numFmtId="0" fontId="39" fillId="2" borderId="80" xfId="0" applyFont="1" applyFill="1" applyBorder="1" applyAlignment="1">
      <alignment vertical="top" wrapText="1"/>
    </xf>
    <xf numFmtId="0" fontId="39" fillId="2" borderId="83" xfId="0" applyFont="1" applyFill="1" applyBorder="1" applyAlignment="1">
      <alignment vertical="top" wrapText="1"/>
    </xf>
    <xf numFmtId="0" fontId="37" fillId="2" borderId="80" xfId="0" applyFont="1" applyFill="1" applyBorder="1" applyAlignment="1">
      <alignment vertical="top" wrapText="1"/>
    </xf>
    <xf numFmtId="0" fontId="37" fillId="2" borderId="83" xfId="0" applyFont="1" applyFill="1" applyBorder="1" applyAlignment="1">
      <alignment vertical="top" wrapText="1"/>
    </xf>
    <xf numFmtId="0" fontId="45" fillId="0" borderId="83" xfId="2" applyNumberFormat="1" applyFont="1" applyFill="1" applyBorder="1" applyAlignment="1" applyProtection="1">
      <alignment horizontal="left" vertical="top" wrapText="1"/>
      <protection locked="0"/>
    </xf>
    <xf numFmtId="0" fontId="37" fillId="0" borderId="84" xfId="0" applyFont="1" applyBorder="1" applyAlignment="1">
      <alignment vertical="top" wrapText="1"/>
    </xf>
    <xf numFmtId="0" fontId="37" fillId="0" borderId="81" xfId="0" applyFont="1" applyBorder="1" applyAlignment="1">
      <alignment vertical="top" wrapText="1"/>
    </xf>
    <xf numFmtId="0" fontId="35" fillId="0" borderId="7" xfId="2" applyNumberFormat="1" applyFont="1" applyFill="1" applyBorder="1" applyAlignment="1" applyProtection="1">
      <alignment horizontal="center" vertical="center" wrapText="1"/>
      <protection locked="0"/>
    </xf>
    <xf numFmtId="0" fontId="35" fillId="2" borderId="82" xfId="2" applyNumberFormat="1" applyFont="1" applyFill="1" applyBorder="1" applyAlignment="1" applyProtection="1">
      <alignment horizontal="left" vertical="center" wrapText="1"/>
      <protection locked="0"/>
    </xf>
    <xf numFmtId="0" fontId="40" fillId="4" borderId="83" xfId="2" applyNumberFormat="1" applyFont="1" applyFill="1" applyBorder="1" applyAlignment="1" applyProtection="1">
      <alignment horizontal="center" vertical="top" wrapText="1"/>
      <protection locked="0"/>
    </xf>
    <xf numFmtId="0" fontId="39" fillId="4" borderId="84" xfId="0" applyFont="1" applyFill="1" applyBorder="1" applyAlignment="1">
      <alignment vertical="top" wrapText="1"/>
    </xf>
    <xf numFmtId="0" fontId="39" fillId="4" borderId="81" xfId="0" applyFont="1" applyFill="1" applyBorder="1" applyAlignment="1">
      <alignment vertical="top" wrapText="1"/>
    </xf>
    <xf numFmtId="0" fontId="6" fillId="0" borderId="0" xfId="2" applyNumberFormat="1" applyFont="1" applyFill="1" applyBorder="1" applyAlignment="1" applyProtection="1">
      <alignment horizontal="left" vertical="center" wrapText="1"/>
      <protection locked="0"/>
    </xf>
    <xf numFmtId="0" fontId="3" fillId="0" borderId="7" xfId="2" applyNumberFormat="1" applyFont="1" applyFill="1" applyBorder="1" applyAlignment="1" applyProtection="1">
      <alignment horizontal="center" vertical="center" wrapText="1"/>
      <protection locked="0"/>
    </xf>
    <xf numFmtId="0" fontId="21" fillId="4" borderId="83" xfId="2" applyNumberFormat="1" applyFont="1" applyFill="1" applyBorder="1" applyAlignment="1" applyProtection="1">
      <alignment horizontal="center" vertical="center" wrapText="1"/>
      <protection locked="0"/>
    </xf>
    <xf numFmtId="0" fontId="21" fillId="4" borderId="84" xfId="2" applyNumberFormat="1" applyFont="1" applyFill="1" applyBorder="1" applyAlignment="1" applyProtection="1">
      <alignment horizontal="center" vertical="center" wrapText="1"/>
      <protection locked="0"/>
    </xf>
    <xf numFmtId="49" fontId="10" fillId="6" borderId="80" xfId="2" applyNumberFormat="1" applyFont="1" applyFill="1" applyBorder="1" applyAlignment="1" applyProtection="1">
      <alignment horizontal="left" vertical="center" wrapText="1"/>
      <protection locked="0"/>
    </xf>
    <xf numFmtId="49" fontId="23" fillId="5" borderId="80" xfId="2" applyNumberFormat="1" applyFont="1" applyFill="1" applyBorder="1" applyAlignment="1" applyProtection="1">
      <alignment horizontal="left" vertical="center" wrapText="1"/>
      <protection locked="0"/>
    </xf>
    <xf numFmtId="49" fontId="10" fillId="5" borderId="80" xfId="2" applyNumberFormat="1" applyFont="1" applyFill="1" applyBorder="1" applyAlignment="1" applyProtection="1">
      <alignment horizontal="left" vertical="center" wrapText="1"/>
      <protection locked="0"/>
    </xf>
    <xf numFmtId="49" fontId="8" fillId="0" borderId="80" xfId="2" applyNumberFormat="1" applyFont="1" applyFill="1" applyBorder="1" applyAlignment="1" applyProtection="1">
      <alignment horizontal="left" vertical="center" wrapText="1"/>
      <protection locked="0"/>
    </xf>
    <xf numFmtId="0" fontId="93" fillId="0" borderId="80" xfId="0" applyFont="1" applyFill="1" applyBorder="1" applyAlignment="1">
      <alignment vertical="center" wrapText="1"/>
    </xf>
    <xf numFmtId="0" fontId="6" fillId="0" borderId="0" xfId="2" applyNumberFormat="1" applyFont="1" applyFill="1" applyBorder="1" applyAlignment="1" applyProtection="1">
      <alignment horizontal="left" vertical="center"/>
      <protection locked="0"/>
    </xf>
    <xf numFmtId="0" fontId="6" fillId="0" borderId="0" xfId="2" applyNumberFormat="1" applyFont="1" applyFill="1" applyBorder="1" applyAlignment="1" applyProtection="1">
      <alignment horizontal="left" vertical="top" wrapText="1"/>
      <protection locked="0"/>
    </xf>
    <xf numFmtId="0" fontId="8" fillId="4" borderId="83" xfId="2" applyNumberFormat="1" applyFont="1" applyFill="1" applyBorder="1" applyAlignment="1" applyProtection="1">
      <alignment horizontal="left" vertical="center" wrapText="1"/>
      <protection locked="0"/>
    </xf>
    <xf numFmtId="0" fontId="8" fillId="4" borderId="84" xfId="2" applyNumberFormat="1" applyFont="1" applyFill="1" applyBorder="1" applyAlignment="1" applyProtection="1">
      <alignment horizontal="left" vertical="center" wrapText="1"/>
      <protection locked="0"/>
    </xf>
    <xf numFmtId="0" fontId="8" fillId="4" borderId="81" xfId="2" applyNumberFormat="1" applyFont="1" applyFill="1" applyBorder="1" applyAlignment="1" applyProtection="1">
      <alignment horizontal="left" vertical="center" wrapText="1"/>
      <protection locked="0"/>
    </xf>
    <xf numFmtId="0" fontId="21" fillId="2" borderId="70" xfId="2" applyNumberFormat="1" applyFont="1" applyFill="1" applyBorder="1" applyAlignment="1" applyProtection="1">
      <alignment horizontal="center" vertical="top" wrapText="1"/>
      <protection locked="0"/>
    </xf>
    <xf numFmtId="0" fontId="21" fillId="2" borderId="6" xfId="2" applyNumberFormat="1" applyFont="1" applyFill="1" applyBorder="1" applyAlignment="1" applyProtection="1">
      <alignment horizontal="center" vertical="top" wrapText="1"/>
      <protection locked="0"/>
    </xf>
    <xf numFmtId="0" fontId="21" fillId="4" borderId="83" xfId="2" applyNumberFormat="1" applyFont="1" applyFill="1" applyBorder="1" applyAlignment="1" applyProtection="1">
      <alignment horizontal="center" vertical="top" wrapText="1"/>
      <protection locked="0"/>
    </xf>
    <xf numFmtId="0" fontId="21" fillId="4" borderId="84" xfId="2" applyNumberFormat="1" applyFont="1" applyFill="1" applyBorder="1" applyAlignment="1" applyProtection="1">
      <alignment horizontal="center" vertical="top" wrapText="1"/>
      <protection locked="0"/>
    </xf>
    <xf numFmtId="0" fontId="21" fillId="4" borderId="81" xfId="2" applyNumberFormat="1" applyFont="1" applyFill="1" applyBorder="1" applyAlignment="1" applyProtection="1">
      <alignment horizontal="center" vertical="top" wrapText="1"/>
      <protection locked="0"/>
    </xf>
    <xf numFmtId="0" fontId="21" fillId="4" borderId="81" xfId="2"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21" fillId="4" borderId="147" xfId="2" applyNumberFormat="1" applyFont="1" applyFill="1" applyBorder="1" applyAlignment="1" applyProtection="1">
      <alignment horizontal="center" vertical="center" wrapText="1"/>
      <protection locked="0"/>
    </xf>
    <xf numFmtId="0" fontId="0" fillId="0" borderId="80" xfId="0" applyBorder="1" applyAlignment="1">
      <alignment horizontal="center" vertical="center" wrapText="1"/>
    </xf>
    <xf numFmtId="0" fontId="0" fillId="0" borderId="145" xfId="0" applyBorder="1" applyAlignment="1">
      <alignment horizontal="center" vertical="center" wrapText="1"/>
    </xf>
    <xf numFmtId="0" fontId="21" fillId="4" borderId="80" xfId="2" applyNumberFormat="1" applyFont="1" applyFill="1" applyBorder="1" applyAlignment="1" applyProtection="1">
      <alignment horizontal="center" vertical="center" wrapText="1"/>
      <protection locked="0"/>
    </xf>
    <xf numFmtId="0" fontId="21" fillId="4" borderId="3" xfId="2" applyNumberFormat="1" applyFont="1" applyFill="1" applyBorder="1" applyAlignment="1" applyProtection="1">
      <alignment horizontal="center" vertical="top" wrapText="1"/>
      <protection locked="0"/>
    </xf>
    <xf numFmtId="0" fontId="21" fillId="4" borderId="4" xfId="2" applyNumberFormat="1" applyFont="1" applyFill="1" applyBorder="1" applyAlignment="1" applyProtection="1">
      <alignment horizontal="center" vertical="top" wrapText="1"/>
      <protection locked="0"/>
    </xf>
    <xf numFmtId="10" fontId="43" fillId="2" borderId="127" xfId="0" applyNumberFormat="1" applyFont="1" applyFill="1" applyBorder="1" applyAlignment="1">
      <alignment horizontal="center" vertical="center"/>
    </xf>
    <xf numFmtId="10" fontId="43" fillId="2" borderId="102" xfId="0" applyNumberFormat="1" applyFont="1" applyFill="1" applyBorder="1" applyAlignment="1">
      <alignment horizontal="center" vertical="center"/>
    </xf>
    <xf numFmtId="10" fontId="43" fillId="2" borderId="128" xfId="0" applyNumberFormat="1" applyFont="1" applyFill="1" applyBorder="1" applyAlignment="1">
      <alignment horizontal="center" vertical="center"/>
    </xf>
    <xf numFmtId="0" fontId="35" fillId="0" borderId="0" xfId="2" applyNumberFormat="1" applyFont="1" applyFill="1" applyBorder="1" applyAlignment="1" applyProtection="1">
      <alignment horizontal="center" vertical="center" wrapText="1"/>
      <protection locked="0"/>
    </xf>
    <xf numFmtId="0" fontId="3" fillId="0" borderId="0" xfId="2" applyNumberFormat="1" applyFont="1" applyFill="1" applyBorder="1" applyAlignment="1" applyProtection="1">
      <alignment horizontal="center" vertical="center" wrapText="1"/>
      <protection locked="0"/>
    </xf>
    <xf numFmtId="0" fontId="8" fillId="0" borderId="2" xfId="2" applyNumberFormat="1" applyFont="1" applyFill="1" applyBorder="1" applyAlignment="1" applyProtection="1">
      <alignment horizontal="left" vertical="center" wrapText="1"/>
      <protection locked="0"/>
    </xf>
    <xf numFmtId="0" fontId="8" fillId="0" borderId="6" xfId="2" applyNumberFormat="1" applyFont="1" applyFill="1" applyBorder="1" applyAlignment="1" applyProtection="1">
      <alignment horizontal="left" vertical="center" wrapText="1"/>
      <protection locked="0"/>
    </xf>
    <xf numFmtId="0" fontId="8" fillId="0" borderId="70" xfId="2" applyNumberFormat="1" applyFont="1" applyFill="1" applyBorder="1" applyAlignment="1" applyProtection="1">
      <alignment horizontal="left" vertical="center" wrapText="1"/>
      <protection locked="0"/>
    </xf>
    <xf numFmtId="0" fontId="101" fillId="0" borderId="0" xfId="2" applyFont="1" applyFill="1" applyBorder="1" applyAlignment="1">
      <alignment horizontal="left" vertical="center" wrapText="1"/>
    </xf>
    <xf numFmtId="2" fontId="8" fillId="0" borderId="46" xfId="92" applyNumberFormat="1" applyFont="1" applyFill="1" applyBorder="1" applyAlignment="1" applyProtection="1">
      <alignment horizontal="left" vertical="center" wrapText="1"/>
    </xf>
    <xf numFmtId="2" fontId="110" fillId="2" borderId="54" xfId="92" applyNumberFormat="1" applyFont="1" applyFill="1" applyBorder="1" applyAlignment="1" applyProtection="1">
      <alignment horizontal="left" vertical="center" wrapText="1"/>
    </xf>
    <xf numFmtId="2" fontId="110" fillId="2" borderId="53" xfId="92" applyNumberFormat="1" applyFont="1" applyFill="1" applyBorder="1" applyAlignment="1" applyProtection="1">
      <alignment horizontal="left" vertical="center" wrapText="1"/>
    </xf>
    <xf numFmtId="0" fontId="100" fillId="0" borderId="48" xfId="2" applyFont="1" applyFill="1" applyBorder="1" applyAlignment="1">
      <alignment horizontal="left" vertical="center" wrapText="1"/>
    </xf>
    <xf numFmtId="0" fontId="100" fillId="0" borderId="104" xfId="2" applyFont="1" applyFill="1" applyBorder="1" applyAlignment="1">
      <alignment horizontal="left" vertical="center" wrapText="1"/>
    </xf>
    <xf numFmtId="0" fontId="100" fillId="2" borderId="104" xfId="2" applyFont="1" applyFill="1" applyBorder="1" applyAlignment="1">
      <alignment wrapText="1"/>
    </xf>
    <xf numFmtId="0" fontId="26" fillId="0" borderId="104" xfId="2" applyFont="1" applyBorder="1" applyAlignment="1">
      <alignment wrapText="1"/>
    </xf>
    <xf numFmtId="2" fontId="8" fillId="0" borderId="57" xfId="92" applyNumberFormat="1" applyFont="1" applyFill="1" applyBorder="1" applyAlignment="1" applyProtection="1">
      <alignment horizontal="left" vertical="center" wrapText="1"/>
    </xf>
    <xf numFmtId="171" fontId="102" fillId="54" borderId="47" xfId="89" applyNumberFormat="1" applyFont="1" applyFill="1" applyBorder="1" applyAlignment="1" applyProtection="1">
      <alignment horizontal="left" vertical="center" wrapText="1"/>
    </xf>
    <xf numFmtId="171" fontId="102" fillId="54" borderId="22" xfId="89" applyNumberFormat="1" applyFont="1" applyFill="1" applyBorder="1" applyAlignment="1" applyProtection="1">
      <alignment horizontal="left" vertical="center" wrapText="1"/>
    </xf>
    <xf numFmtId="2" fontId="8" fillId="0" borderId="65" xfId="92" applyNumberFormat="1" applyFont="1" applyFill="1" applyBorder="1" applyAlignment="1" applyProtection="1">
      <alignment horizontal="center" vertical="center" wrapText="1"/>
    </xf>
    <xf numFmtId="2" fontId="8" fillId="0" borderId="90" xfId="92" applyNumberFormat="1" applyFont="1" applyFill="1" applyBorder="1" applyAlignment="1" applyProtection="1">
      <alignment horizontal="center" vertical="center" wrapText="1"/>
    </xf>
    <xf numFmtId="2" fontId="8" fillId="0" borderId="91" xfId="9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protection locked="0"/>
    </xf>
    <xf numFmtId="0" fontId="8" fillId="0" borderId="80" xfId="2" applyNumberFormat="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center" vertical="center" wrapText="1"/>
      <protection locked="0"/>
    </xf>
    <xf numFmtId="0" fontId="8" fillId="0" borderId="4" xfId="2" applyNumberFormat="1" applyFont="1" applyFill="1" applyBorder="1" applyAlignment="1" applyProtection="1">
      <alignment horizontal="center" vertical="center" wrapText="1"/>
      <protection locked="0"/>
    </xf>
    <xf numFmtId="0" fontId="8" fillId="0" borderId="5" xfId="2" applyNumberFormat="1" applyFont="1" applyFill="1" applyBorder="1" applyAlignment="1" applyProtection="1">
      <alignment horizontal="center" vertical="center" wrapText="1"/>
      <protection locked="0"/>
    </xf>
    <xf numFmtId="0" fontId="14" fillId="0" borderId="2" xfId="2" applyNumberFormat="1" applyFont="1" applyFill="1" applyBorder="1" applyAlignment="1" applyProtection="1">
      <alignment horizontal="center" vertical="center" wrapText="1"/>
      <protection locked="0"/>
    </xf>
    <xf numFmtId="0" fontId="27" fillId="0" borderId="0" xfId="0" applyFont="1" applyAlignment="1">
      <alignment horizontal="left"/>
    </xf>
    <xf numFmtId="0" fontId="8" fillId="0" borderId="7" xfId="2" applyNumberFormat="1" applyFont="1" applyFill="1" applyBorder="1" applyAlignment="1" applyProtection="1">
      <alignment horizontal="center" vertical="center" wrapText="1"/>
      <protection locked="0"/>
    </xf>
    <xf numFmtId="0" fontId="21" fillId="4" borderId="3" xfId="2" applyNumberFormat="1" applyFont="1" applyFill="1" applyBorder="1" applyAlignment="1" applyProtection="1">
      <alignment horizontal="center" vertical="center" wrapText="1"/>
      <protection locked="0"/>
    </xf>
    <xf numFmtId="0" fontId="21" fillId="4" borderId="4" xfId="2" applyNumberFormat="1" applyFont="1" applyFill="1" applyBorder="1" applyAlignment="1" applyProtection="1">
      <alignment horizontal="center" vertical="center" wrapText="1"/>
      <protection locked="0"/>
    </xf>
    <xf numFmtId="0" fontId="21" fillId="4" borderId="5" xfId="2" applyNumberFormat="1" applyFont="1" applyFill="1" applyBorder="1" applyAlignment="1" applyProtection="1">
      <alignment horizontal="center" vertical="center" wrapText="1"/>
      <protection locked="0"/>
    </xf>
    <xf numFmtId="0" fontId="86" fillId="0" borderId="0" xfId="0" applyFont="1" applyAlignment="1">
      <alignment horizontal="left" vertical="top" wrapText="1"/>
    </xf>
    <xf numFmtId="0" fontId="8" fillId="0" borderId="83" xfId="170" applyNumberFormat="1" applyFont="1" applyFill="1" applyBorder="1" applyAlignment="1" applyProtection="1">
      <alignment horizontal="center" vertical="center" wrapText="1"/>
      <protection locked="0"/>
    </xf>
    <xf numFmtId="0" fontId="8" fillId="0" borderId="84" xfId="170" applyNumberFormat="1" applyFont="1" applyFill="1" applyBorder="1" applyAlignment="1" applyProtection="1">
      <alignment horizontal="center" vertical="center" wrapText="1"/>
      <protection locked="0"/>
    </xf>
    <xf numFmtId="0" fontId="8" fillId="0" borderId="81" xfId="170" applyNumberFormat="1" applyFont="1" applyFill="1" applyBorder="1" applyAlignment="1" applyProtection="1">
      <alignment horizontal="center" vertical="center" wrapText="1"/>
      <protection locked="0"/>
    </xf>
    <xf numFmtId="0" fontId="21" fillId="4" borderId="83" xfId="170" applyNumberFormat="1" applyFont="1" applyFill="1" applyBorder="1" applyAlignment="1" applyProtection="1">
      <alignment horizontal="center" vertical="top" wrapText="1"/>
      <protection locked="0"/>
    </xf>
    <xf numFmtId="0" fontId="21" fillId="4" borderId="84" xfId="170" applyNumberFormat="1" applyFont="1" applyFill="1" applyBorder="1" applyAlignment="1" applyProtection="1">
      <alignment horizontal="center" vertical="top" wrapText="1"/>
      <protection locked="0"/>
    </xf>
    <xf numFmtId="0" fontId="21" fillId="4" borderId="81" xfId="170" applyNumberFormat="1" applyFont="1" applyFill="1" applyBorder="1" applyAlignment="1" applyProtection="1">
      <alignment horizontal="center" vertical="top" wrapText="1"/>
      <protection locked="0"/>
    </xf>
    <xf numFmtId="0" fontId="84" fillId="0" borderId="0" xfId="0" applyFont="1" applyAlignment="1">
      <alignment horizontal="left" wrapText="1"/>
    </xf>
    <xf numFmtId="0" fontId="84" fillId="0" borderId="0" xfId="0" applyFont="1" applyAlignment="1">
      <alignment horizontal="left"/>
    </xf>
    <xf numFmtId="0" fontId="87" fillId="0" borderId="0" xfId="0" applyFont="1" applyFill="1" applyBorder="1" applyAlignment="1">
      <alignment horizontal="justify" vertical="center" wrapText="1"/>
    </xf>
  </cellXfs>
  <cellStyles count="189">
    <cellStyle name="20% - Accent1 2" xfId="119"/>
    <cellStyle name="20% - Accent2 2" xfId="123"/>
    <cellStyle name="20% - Accent3 2" xfId="127"/>
    <cellStyle name="20% - Accent4 2" xfId="131"/>
    <cellStyle name="20% - Accent5 2" xfId="135"/>
    <cellStyle name="20% - Accent6 2" xfId="139"/>
    <cellStyle name="20% - Έμφαση1 2" xfId="149"/>
    <cellStyle name="20% - Έμφαση2 2" xfId="151"/>
    <cellStyle name="20% - Έμφαση3 2" xfId="153"/>
    <cellStyle name="20% - Έμφαση4 2" xfId="155"/>
    <cellStyle name="20% - Έμφαση5 2" xfId="157"/>
    <cellStyle name="20% - Έμφαση6 2" xfId="159"/>
    <cellStyle name="40% - Accent1 2" xfId="120"/>
    <cellStyle name="40% - Accent2 2" xfId="124"/>
    <cellStyle name="40% - Accent3 2" xfId="128"/>
    <cellStyle name="40% - Accent4 2" xfId="132"/>
    <cellStyle name="40% - Accent5 2" xfId="136"/>
    <cellStyle name="40% - Accent6 2" xfId="140"/>
    <cellStyle name="40% - Έμφαση1 2" xfId="150"/>
    <cellStyle name="40% - Έμφαση2 2" xfId="152"/>
    <cellStyle name="40% - Έμφαση3 2" xfId="154"/>
    <cellStyle name="40% - Έμφαση4 2" xfId="156"/>
    <cellStyle name="40% - Έμφαση5 2" xfId="158"/>
    <cellStyle name="40% - Έμφαση6 2" xfId="160"/>
    <cellStyle name="60% - Accent1 2" xfId="121"/>
    <cellStyle name="60% - Accent2 2" xfId="125"/>
    <cellStyle name="60% - Accent3 2" xfId="129"/>
    <cellStyle name="60% - Accent4 2" xfId="133"/>
    <cellStyle name="60% - Accent5 2" xfId="137"/>
    <cellStyle name="60% - Accent6 2" xfId="141"/>
    <cellStyle name="Accent1 2" xfId="118"/>
    <cellStyle name="Accent2 2" xfId="122"/>
    <cellStyle name="Accent3 2" xfId="126"/>
    <cellStyle name="Accent4 2" xfId="130"/>
    <cellStyle name="Accent5 2" xfId="134"/>
    <cellStyle name="Accent6 2" xfId="138"/>
    <cellStyle name="Bad 2" xfId="108"/>
    <cellStyle name="Calculation 2" xfId="112"/>
    <cellStyle name="Check Cell 2" xfId="114"/>
    <cellStyle name="Comma 2" xfId="86"/>
    <cellStyle name="Comma 2 2" xfId="97"/>
    <cellStyle name="Comma 2 2 2" xfId="175"/>
    <cellStyle name="Comma 2 3" xfId="100"/>
    <cellStyle name="Comma 2 3 2" xfId="178"/>
    <cellStyle name="Comma 2 4" xfId="173"/>
    <cellStyle name="Comma 3" xfId="90"/>
    <cellStyle name="Comma 4" xfId="167"/>
    <cellStyle name="Comma 4 2" xfId="187"/>
    <cellStyle name="Excel Built-in Accent4" xfId="89"/>
    <cellStyle name="Explanatory Text 2" xfId="116"/>
    <cellStyle name="Good 2" xfId="107"/>
    <cellStyle name="Heading 1 2" xfId="103"/>
    <cellStyle name="Heading 2 2" xfId="104"/>
    <cellStyle name="Heading 3 2" xfId="105"/>
    <cellStyle name="Heading 4 2" xfId="106"/>
    <cellStyle name="Input 2" xfId="110"/>
    <cellStyle name="Linked Cell 2" xfId="113"/>
    <cellStyle name="Neutral 2" xfId="109"/>
    <cellStyle name="Normal 2" xfId="88"/>
    <cellStyle name="Output 2" xfId="111"/>
    <cellStyle name="Percent 2" xfId="93"/>
    <cellStyle name="Total 2" xfId="117"/>
    <cellStyle name="Warning Text 2" xfId="115"/>
    <cellStyle name="Βασικό_Φύλλο1" xfId="7"/>
    <cellStyle name="Κανονικό" xfId="0" builtinId="0"/>
    <cellStyle name="Κανονικό 17" xfId="6"/>
    <cellStyle name="Κανονικό 2" xfId="2"/>
    <cellStyle name="Κανονικό 2 10" xfId="8"/>
    <cellStyle name="Κανονικό 2 11" xfId="9"/>
    <cellStyle name="Κανονικό 2 12" xfId="10"/>
    <cellStyle name="Κανονικό 2 13" xfId="11"/>
    <cellStyle name="Κανονικό 2 14" xfId="12"/>
    <cellStyle name="Κανονικό 2 15" xfId="13"/>
    <cellStyle name="Κανονικό 2 16" xfId="14"/>
    <cellStyle name="Κανονικό 2 17" xfId="15"/>
    <cellStyle name="Κανονικό 2 18" xfId="16"/>
    <cellStyle name="Κανονικό 2 19" xfId="17"/>
    <cellStyle name="Κανονικό 2 2" xfId="18"/>
    <cellStyle name="Κανονικό 2 2 10" xfId="19"/>
    <cellStyle name="Κανονικό 2 2 11" xfId="20"/>
    <cellStyle name="Κανονικό 2 2 12" xfId="21"/>
    <cellStyle name="Κανονικό 2 2 13" xfId="22"/>
    <cellStyle name="Κανονικό 2 2 14" xfId="23"/>
    <cellStyle name="Κανονικό 2 2 15" xfId="24"/>
    <cellStyle name="Κανονικό 2 2 16" xfId="25"/>
    <cellStyle name="Κανονικό 2 2 17" xfId="26"/>
    <cellStyle name="Κανονικό 2 2 18" xfId="27"/>
    <cellStyle name="Κανονικό 2 2 19" xfId="28"/>
    <cellStyle name="Κανονικό 2 2 2" xfId="29"/>
    <cellStyle name="Κανονικό 2 2 20" xfId="30"/>
    <cellStyle name="Κανονικό 2 2 21" xfId="31"/>
    <cellStyle name="Κανονικό 2 2 22" xfId="32"/>
    <cellStyle name="Κανονικό 2 2 23" xfId="33"/>
    <cellStyle name="Κανονικό 2 2 24" xfId="34"/>
    <cellStyle name="Κανονικό 2 2 25" xfId="35"/>
    <cellStyle name="Κανονικό 2 2 26" xfId="36"/>
    <cellStyle name="Κανονικό 2 2 27" xfId="37"/>
    <cellStyle name="Κανονικό 2 2 28" xfId="38"/>
    <cellStyle name="Κανονικό 2 2 29" xfId="39"/>
    <cellStyle name="Κανονικό 2 2 3" xfId="40"/>
    <cellStyle name="Κανονικό 2 2 30" xfId="41"/>
    <cellStyle name="Κανονικό 2 2 31" xfId="42"/>
    <cellStyle name="Κανονικό 2 2 32" xfId="43"/>
    <cellStyle name="Κανονικό 2 2 33" xfId="44"/>
    <cellStyle name="Κανονικό 2 2 34" xfId="45"/>
    <cellStyle name="Κανονικό 2 2 35" xfId="46"/>
    <cellStyle name="Κανονικό 2 2 36" xfId="47"/>
    <cellStyle name="Κανονικό 2 2 37" xfId="48"/>
    <cellStyle name="Κανονικό 2 2 38" xfId="49"/>
    <cellStyle name="Κανονικό 2 2 39" xfId="50"/>
    <cellStyle name="Κανονικό 2 2 4" xfId="51"/>
    <cellStyle name="Κανονικό 2 2 40" xfId="52"/>
    <cellStyle name="Κανονικό 2 2 41" xfId="147"/>
    <cellStyle name="Κανονικό 2 2 5" xfId="53"/>
    <cellStyle name="Κανονικό 2 2 6" xfId="54"/>
    <cellStyle name="Κανονικό 2 2 7" xfId="55"/>
    <cellStyle name="Κανονικό 2 2 8" xfId="56"/>
    <cellStyle name="Κανονικό 2 2 9" xfId="57"/>
    <cellStyle name="Κανονικό 2 20" xfId="58"/>
    <cellStyle name="Κανονικό 2 21" xfId="59"/>
    <cellStyle name="Κανονικό 2 22" xfId="60"/>
    <cellStyle name="Κανονικό 2 23" xfId="61"/>
    <cellStyle name="Κανονικό 2 24" xfId="62"/>
    <cellStyle name="Κανονικό 2 25" xfId="63"/>
    <cellStyle name="Κανονικό 2 26" xfId="64"/>
    <cellStyle name="Κανονικό 2 27" xfId="65"/>
    <cellStyle name="Κανονικό 2 28" xfId="66"/>
    <cellStyle name="Κανονικό 2 29" xfId="67"/>
    <cellStyle name="Κανονικό 2 3" xfId="68"/>
    <cellStyle name="Κανονικό 2 30" xfId="69"/>
    <cellStyle name="Κανονικό 2 31" xfId="70"/>
    <cellStyle name="Κανονικό 2 32" xfId="71"/>
    <cellStyle name="Κανονικό 2 33" xfId="72"/>
    <cellStyle name="Κανονικό 2 34" xfId="73"/>
    <cellStyle name="Κανονικό 2 35" xfId="74"/>
    <cellStyle name="Κανονικό 2 36" xfId="75"/>
    <cellStyle name="Κανονικό 2 37" xfId="76"/>
    <cellStyle name="Κανονικό 2 38" xfId="77"/>
    <cellStyle name="Κανονικό 2 39" xfId="78"/>
    <cellStyle name="Κανονικό 2 4" xfId="79"/>
    <cellStyle name="Κανονικό 2 40" xfId="80"/>
    <cellStyle name="Κανονικό 2 41" xfId="145"/>
    <cellStyle name="Κανονικό 2 42" xfId="170"/>
    <cellStyle name="Κανονικό 2 5" xfId="81"/>
    <cellStyle name="Κανονικό 2 6" xfId="82"/>
    <cellStyle name="Κανονικό 2 7" xfId="83"/>
    <cellStyle name="Κανονικό 2 8" xfId="84"/>
    <cellStyle name="Κανονικό 2 9" xfId="85"/>
    <cellStyle name="Κανονικό 3" xfId="5"/>
    <cellStyle name="Κανονικό 6" xfId="168"/>
    <cellStyle name="Κανονικό 9" xfId="169"/>
    <cellStyle name="Κόμμα" xfId="87" builtinId="3"/>
    <cellStyle name="Κόμμα 2" xfId="3"/>
    <cellStyle name="Κόμμα 2 2" xfId="91"/>
    <cellStyle name="Κόμμα 2 2 2" xfId="166"/>
    <cellStyle name="Κόμμα 2 2 3" xfId="102"/>
    <cellStyle name="Κόμμα 2 2 3 2" xfId="180"/>
    <cellStyle name="Κόμμα 2 3" xfId="98"/>
    <cellStyle name="Κόμμα 2 3 2" xfId="143"/>
    <cellStyle name="Κόμμα 2 3 2 2" xfId="181"/>
    <cellStyle name="Κόμμα 2 3 3" xfId="176"/>
    <cellStyle name="Κόμμα 2 4" xfId="161"/>
    <cellStyle name="Κόμμα 2 4 2" xfId="183"/>
    <cellStyle name="Κόμμα 2 5" xfId="163"/>
    <cellStyle name="Κόμμα 2 5 2" xfId="185"/>
    <cellStyle name="Κόμμα 2 6" xfId="164"/>
    <cellStyle name="Κόμμα 2 6 2" xfId="186"/>
    <cellStyle name="Κόμμα 2 7" xfId="99"/>
    <cellStyle name="Κόμμα 2 7 2" xfId="177"/>
    <cellStyle name="Κόμμα 2 8" xfId="171"/>
    <cellStyle name="Κόμμα 2 8 2" xfId="188"/>
    <cellStyle name="Κόμμα 2 9" xfId="172"/>
    <cellStyle name="Κόμμα 3" xfId="95"/>
    <cellStyle name="Κόμμα 3 2" xfId="101"/>
    <cellStyle name="Κόμμα 3 2 2" xfId="179"/>
    <cellStyle name="Κόμμα 4" xfId="96"/>
    <cellStyle name="Κόμμα 4 2" xfId="144"/>
    <cellStyle name="Κόμμα 4 2 2" xfId="182"/>
    <cellStyle name="Κόμμα 4 3" xfId="174"/>
    <cellStyle name="Κόμμα 5" xfId="162"/>
    <cellStyle name="Κόμμα 5 2" xfId="184"/>
    <cellStyle name="Κόμμα 6" xfId="165"/>
    <cellStyle name="Νόμισμα 2 2" xfId="92"/>
    <cellStyle name="Ποσοστό" xfId="1" builtinId="5"/>
    <cellStyle name="Ποσοστό 2" xfId="4"/>
    <cellStyle name="Ποσοστό 3" xfId="94"/>
    <cellStyle name="Σημείωση 2" xfId="146"/>
    <cellStyle name="Σημείωση 3" xfId="148"/>
    <cellStyle name="Τίτλος 2" xfId="142"/>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17;&#928;&#921;&#935;&#917;&#921;&#929;&#919;&#931;&#921;&#913;&#922;&#927;%20&#931;&#935;&#917;&#916;&#921;&#927;%202020/&#928;&#913;&#929;&#913;&#922;&#927;&#923;&#927;&#933;&#920;&#919;&#931;&#919;%20&#931;&#932;&#927;&#935;&#927;&#920;&#917;&#931;&#921;&#913;&#931;%202020/TAX%20ADMINISTRATION%20MONITOR/&#928;&#919;&#915;&#917;&#931;%20TAX%20ADMIN/12.%20&#916;&#917;&#922;&#917;&#924;&#914;&#929;&#921;&#927;&#931;/DRU_STATS_DEC_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ΗΝΑ"/>
      <sheetName val="ΘΕΣΣΑΛΟΝΙΚΗ"/>
      <sheetName val="ΔΕΔ ΣΥΝΟΛΟ"/>
      <sheetName val="ATH"/>
      <sheetName val="THESS"/>
      <sheetName val="DRU IN TOTAL"/>
    </sheetNames>
    <sheetDataSet>
      <sheetData sheetId="0">
        <row r="2">
          <cell r="BL2">
            <v>3130</v>
          </cell>
        </row>
        <row r="3">
          <cell r="BL3">
            <v>2792</v>
          </cell>
        </row>
        <row r="4">
          <cell r="BL4">
            <v>338</v>
          </cell>
        </row>
        <row r="6">
          <cell r="BL6">
            <v>755</v>
          </cell>
          <cell r="BM6">
            <v>420</v>
          </cell>
          <cell r="BN6">
            <v>625</v>
          </cell>
          <cell r="BO6">
            <v>1800</v>
          </cell>
        </row>
        <row r="7">
          <cell r="BL7">
            <v>602</v>
          </cell>
          <cell r="BM7">
            <v>368</v>
          </cell>
          <cell r="BN7">
            <v>558</v>
          </cell>
          <cell r="BO7">
            <v>1528</v>
          </cell>
          <cell r="BP7">
            <v>768</v>
          </cell>
          <cell r="BQ7">
            <v>912</v>
          </cell>
          <cell r="BR7">
            <v>527</v>
          </cell>
          <cell r="BT7">
            <v>440</v>
          </cell>
          <cell r="BV7">
            <v>814</v>
          </cell>
          <cell r="BX7">
            <v>1059</v>
          </cell>
          <cell r="BY7">
            <v>694</v>
          </cell>
          <cell r="BZ7">
            <v>334</v>
          </cell>
          <cell r="CC7">
            <v>475</v>
          </cell>
          <cell r="CD7">
            <v>862</v>
          </cell>
          <cell r="CE7">
            <v>568</v>
          </cell>
          <cell r="CG7">
            <v>573</v>
          </cell>
          <cell r="CH7">
            <v>454</v>
          </cell>
          <cell r="CI7">
            <v>376</v>
          </cell>
          <cell r="CK7">
            <v>442</v>
          </cell>
          <cell r="CM7">
            <v>383</v>
          </cell>
          <cell r="CO7">
            <v>569</v>
          </cell>
          <cell r="CP7">
            <v>359</v>
          </cell>
          <cell r="CQ7">
            <v>311</v>
          </cell>
          <cell r="CS7">
            <v>5372</v>
          </cell>
          <cell r="CT7">
            <v>423</v>
          </cell>
          <cell r="CU7">
            <v>969</v>
          </cell>
          <cell r="CV7">
            <v>296</v>
          </cell>
          <cell r="CX7">
            <v>308</v>
          </cell>
          <cell r="CY7">
            <v>490</v>
          </cell>
          <cell r="CZ7">
            <v>150</v>
          </cell>
          <cell r="DB7">
            <v>224</v>
          </cell>
          <cell r="DD7">
            <v>408</v>
          </cell>
          <cell r="DF7">
            <v>332</v>
          </cell>
          <cell r="DG7">
            <v>241</v>
          </cell>
          <cell r="DH7">
            <v>274</v>
          </cell>
          <cell r="DJ7">
            <v>4115</v>
          </cell>
          <cell r="DK7">
            <v>514</v>
          </cell>
          <cell r="DL7">
            <v>1981</v>
          </cell>
          <cell r="DM7">
            <v>742</v>
          </cell>
          <cell r="DO7">
            <v>131</v>
          </cell>
          <cell r="DP7">
            <v>246</v>
          </cell>
          <cell r="DQ7">
            <v>135</v>
          </cell>
          <cell r="DS7">
            <v>461</v>
          </cell>
          <cell r="DU7">
            <v>430</v>
          </cell>
          <cell r="DW7">
            <v>314</v>
          </cell>
          <cell r="DX7">
            <v>595</v>
          </cell>
          <cell r="DY7">
            <v>645</v>
          </cell>
          <cell r="EA7">
            <v>6194</v>
          </cell>
          <cell r="EC7">
            <v>0</v>
          </cell>
        </row>
        <row r="8">
          <cell r="BL8">
            <v>153</v>
          </cell>
          <cell r="BM8">
            <v>52</v>
          </cell>
          <cell r="BN8">
            <v>67</v>
          </cell>
          <cell r="BO8">
            <v>272</v>
          </cell>
          <cell r="BP8">
            <v>89</v>
          </cell>
          <cell r="BQ8">
            <v>84</v>
          </cell>
          <cell r="BR8">
            <v>51</v>
          </cell>
          <cell r="BT8">
            <v>49</v>
          </cell>
          <cell r="BV8">
            <v>81</v>
          </cell>
          <cell r="BX8">
            <v>65</v>
          </cell>
          <cell r="BY8">
            <v>37</v>
          </cell>
          <cell r="BZ8">
            <v>70</v>
          </cell>
          <cell r="CC8">
            <v>101</v>
          </cell>
          <cell r="CD8">
            <v>199</v>
          </cell>
          <cell r="CE8">
            <v>40</v>
          </cell>
          <cell r="CG8">
            <v>20</v>
          </cell>
          <cell r="CH8">
            <v>30</v>
          </cell>
          <cell r="CI8">
            <v>24</v>
          </cell>
          <cell r="CK8">
            <v>50</v>
          </cell>
          <cell r="CM8">
            <v>24</v>
          </cell>
          <cell r="CO8">
            <v>36</v>
          </cell>
          <cell r="CP8">
            <v>42</v>
          </cell>
          <cell r="CQ8">
            <v>36</v>
          </cell>
          <cell r="CS8">
            <v>602</v>
          </cell>
          <cell r="CT8">
            <v>94</v>
          </cell>
          <cell r="CU8">
            <v>153</v>
          </cell>
          <cell r="CV8">
            <v>8</v>
          </cell>
          <cell r="CX8">
            <v>26</v>
          </cell>
          <cell r="CY8">
            <v>8</v>
          </cell>
          <cell r="CZ8">
            <v>9</v>
          </cell>
          <cell r="DB8">
            <v>12</v>
          </cell>
          <cell r="DD8">
            <v>28</v>
          </cell>
          <cell r="DF8">
            <v>22</v>
          </cell>
          <cell r="DG8">
            <v>9</v>
          </cell>
          <cell r="DH8">
            <v>27</v>
          </cell>
          <cell r="DJ8">
            <v>396</v>
          </cell>
          <cell r="DK8">
            <v>92</v>
          </cell>
          <cell r="DL8">
            <v>278</v>
          </cell>
          <cell r="DM8">
            <v>71</v>
          </cell>
          <cell r="DO8">
            <v>12</v>
          </cell>
          <cell r="DP8">
            <v>9</v>
          </cell>
          <cell r="DQ8">
            <v>15</v>
          </cell>
          <cell r="DS8">
            <v>31</v>
          </cell>
          <cell r="DU8">
            <v>37</v>
          </cell>
          <cell r="DW8">
            <v>25</v>
          </cell>
          <cell r="DX8">
            <v>24</v>
          </cell>
          <cell r="DY8">
            <v>45</v>
          </cell>
          <cell r="EA8">
            <v>639</v>
          </cell>
          <cell r="EC8">
            <v>0</v>
          </cell>
        </row>
        <row r="9">
          <cell r="BL9">
            <v>0</v>
          </cell>
          <cell r="BM9">
            <v>0</v>
          </cell>
          <cell r="BN9">
            <v>0</v>
          </cell>
          <cell r="BO9">
            <v>0</v>
          </cell>
          <cell r="BP9">
            <v>0</v>
          </cell>
          <cell r="BQ9">
            <v>0</v>
          </cell>
          <cell r="BX9">
            <v>46</v>
          </cell>
          <cell r="BY9">
            <v>8</v>
          </cell>
          <cell r="BZ9">
            <v>4</v>
          </cell>
          <cell r="CC9">
            <v>5</v>
          </cell>
          <cell r="CD9">
            <v>0</v>
          </cell>
          <cell r="CE9">
            <v>0</v>
          </cell>
          <cell r="CG9">
            <v>0</v>
          </cell>
          <cell r="CH9">
            <v>0</v>
          </cell>
          <cell r="CI9">
            <v>0</v>
          </cell>
          <cell r="CK9">
            <v>0</v>
          </cell>
          <cell r="CM9">
            <v>9</v>
          </cell>
          <cell r="CO9">
            <v>31</v>
          </cell>
          <cell r="CP9">
            <v>6</v>
          </cell>
          <cell r="CQ9">
            <v>0</v>
          </cell>
          <cell r="CS9">
            <v>51</v>
          </cell>
          <cell r="CT9">
            <v>0</v>
          </cell>
          <cell r="CU9">
            <v>0</v>
          </cell>
          <cell r="CV9">
            <v>1</v>
          </cell>
          <cell r="CX9">
            <v>1</v>
          </cell>
          <cell r="CY9">
            <v>1</v>
          </cell>
          <cell r="CZ9">
            <v>0</v>
          </cell>
          <cell r="DB9">
            <v>0</v>
          </cell>
          <cell r="DD9">
            <v>2</v>
          </cell>
          <cell r="DF9">
            <v>14</v>
          </cell>
          <cell r="DG9">
            <v>2</v>
          </cell>
          <cell r="DH9">
            <v>0</v>
          </cell>
          <cell r="DJ9">
            <v>21</v>
          </cell>
          <cell r="DK9">
            <v>5</v>
          </cell>
          <cell r="DL9">
            <v>1</v>
          </cell>
          <cell r="DM9">
            <v>1</v>
          </cell>
          <cell r="DO9">
            <v>0</v>
          </cell>
          <cell r="DP9">
            <v>0</v>
          </cell>
          <cell r="DQ9">
            <v>0</v>
          </cell>
          <cell r="DS9">
            <v>0</v>
          </cell>
          <cell r="DU9">
            <v>1</v>
          </cell>
          <cell r="DW9">
            <v>0</v>
          </cell>
          <cell r="DX9">
            <v>9</v>
          </cell>
          <cell r="DY9">
            <v>1</v>
          </cell>
          <cell r="EA9">
            <v>18</v>
          </cell>
          <cell r="EC9">
            <v>0</v>
          </cell>
        </row>
        <row r="11">
          <cell r="BL11">
            <v>1156</v>
          </cell>
          <cell r="BM11">
            <v>834</v>
          </cell>
          <cell r="BN11">
            <v>628</v>
          </cell>
          <cell r="BO11">
            <v>2618</v>
          </cell>
        </row>
        <row r="12">
          <cell r="BL12">
            <v>263</v>
          </cell>
          <cell r="BM12">
            <v>242</v>
          </cell>
          <cell r="BN12">
            <v>257</v>
          </cell>
          <cell r="BP12">
            <v>102</v>
          </cell>
          <cell r="BQ12">
            <v>97</v>
          </cell>
          <cell r="BR12">
            <v>109</v>
          </cell>
          <cell r="BT12">
            <v>92</v>
          </cell>
          <cell r="BV12">
            <v>104</v>
          </cell>
          <cell r="BX12">
            <v>68</v>
          </cell>
          <cell r="BY12">
            <v>130</v>
          </cell>
          <cell r="BZ12">
            <v>176</v>
          </cell>
          <cell r="CC12">
            <v>356</v>
          </cell>
          <cell r="CD12">
            <v>185</v>
          </cell>
          <cell r="CE12">
            <v>133</v>
          </cell>
          <cell r="CG12">
            <v>136</v>
          </cell>
          <cell r="CH12">
            <v>395</v>
          </cell>
          <cell r="CI12">
            <v>189</v>
          </cell>
          <cell r="CK12">
            <v>273</v>
          </cell>
          <cell r="CM12">
            <v>380</v>
          </cell>
          <cell r="CO12">
            <v>131</v>
          </cell>
          <cell r="CP12">
            <v>110</v>
          </cell>
          <cell r="CQ12">
            <v>105</v>
          </cell>
          <cell r="CS12">
            <v>2393</v>
          </cell>
          <cell r="CT12">
            <v>99</v>
          </cell>
          <cell r="CU12">
            <v>97</v>
          </cell>
          <cell r="CV12">
            <v>114</v>
          </cell>
          <cell r="CX12">
            <v>115</v>
          </cell>
          <cell r="CY12">
            <v>286</v>
          </cell>
          <cell r="CZ12">
            <v>93</v>
          </cell>
          <cell r="DB12">
            <v>135</v>
          </cell>
          <cell r="DD12">
            <v>110</v>
          </cell>
          <cell r="DF12">
            <v>81</v>
          </cell>
          <cell r="DG12">
            <v>105</v>
          </cell>
          <cell r="DH12">
            <v>100</v>
          </cell>
          <cell r="DJ12">
            <v>1335</v>
          </cell>
          <cell r="DK12">
            <v>75</v>
          </cell>
          <cell r="DL12">
            <v>71</v>
          </cell>
          <cell r="DM12">
            <v>80</v>
          </cell>
          <cell r="DO12">
            <v>46</v>
          </cell>
          <cell r="DP12">
            <v>65</v>
          </cell>
          <cell r="DQ12">
            <v>166</v>
          </cell>
          <cell r="DS12">
            <v>97</v>
          </cell>
          <cell r="DU12">
            <v>270</v>
          </cell>
          <cell r="DW12">
            <v>45</v>
          </cell>
          <cell r="DX12">
            <v>53</v>
          </cell>
          <cell r="DY12">
            <v>22</v>
          </cell>
          <cell r="EA12">
            <v>990</v>
          </cell>
          <cell r="EC12">
            <v>0</v>
          </cell>
        </row>
        <row r="13">
          <cell r="BL13">
            <v>761</v>
          </cell>
          <cell r="BM13">
            <v>479</v>
          </cell>
          <cell r="BN13">
            <v>303</v>
          </cell>
          <cell r="BP13">
            <v>321</v>
          </cell>
          <cell r="BQ13">
            <v>427</v>
          </cell>
          <cell r="BR13">
            <v>347</v>
          </cell>
          <cell r="BT13">
            <v>479</v>
          </cell>
          <cell r="BV13">
            <v>1050</v>
          </cell>
          <cell r="BX13">
            <v>283</v>
          </cell>
          <cell r="BY13">
            <v>294</v>
          </cell>
          <cell r="BZ13">
            <v>399</v>
          </cell>
          <cell r="CC13">
            <v>760</v>
          </cell>
          <cell r="CD13">
            <v>313</v>
          </cell>
          <cell r="CE13">
            <v>220</v>
          </cell>
          <cell r="CG13">
            <v>172</v>
          </cell>
          <cell r="CH13">
            <v>281</v>
          </cell>
          <cell r="CI13">
            <v>234</v>
          </cell>
          <cell r="CK13">
            <v>176</v>
          </cell>
          <cell r="CM13">
            <v>171</v>
          </cell>
          <cell r="CO13">
            <v>161</v>
          </cell>
          <cell r="CP13">
            <v>205</v>
          </cell>
          <cell r="CQ13">
            <v>260</v>
          </cell>
          <cell r="CS13">
            <v>2953</v>
          </cell>
          <cell r="CT13">
            <v>423</v>
          </cell>
          <cell r="CU13">
            <v>171</v>
          </cell>
          <cell r="CV13">
            <v>147</v>
          </cell>
          <cell r="CX13">
            <v>171</v>
          </cell>
          <cell r="CY13">
            <v>303</v>
          </cell>
          <cell r="CZ13">
            <v>163</v>
          </cell>
          <cell r="DB13">
            <v>155</v>
          </cell>
          <cell r="DD13">
            <v>227</v>
          </cell>
          <cell r="DF13">
            <v>127</v>
          </cell>
          <cell r="DG13">
            <v>202</v>
          </cell>
          <cell r="DH13">
            <v>243</v>
          </cell>
          <cell r="DJ13">
            <v>2332</v>
          </cell>
          <cell r="DK13">
            <v>192</v>
          </cell>
          <cell r="DL13">
            <v>133</v>
          </cell>
          <cell r="DM13">
            <v>153</v>
          </cell>
          <cell r="DO13">
            <v>89</v>
          </cell>
          <cell r="DP13">
            <v>101</v>
          </cell>
          <cell r="DQ13">
            <v>246</v>
          </cell>
          <cell r="DS13">
            <v>146</v>
          </cell>
          <cell r="DU13">
            <v>257</v>
          </cell>
          <cell r="DW13">
            <v>69</v>
          </cell>
          <cell r="DX13">
            <v>191</v>
          </cell>
          <cell r="DY13">
            <v>101</v>
          </cell>
          <cell r="EA13">
            <v>1678</v>
          </cell>
          <cell r="EC13">
            <v>0</v>
          </cell>
        </row>
        <row r="14">
          <cell r="BL14">
            <v>14</v>
          </cell>
          <cell r="BM14">
            <v>27</v>
          </cell>
          <cell r="BN14">
            <v>4</v>
          </cell>
          <cell r="BP14">
            <v>2</v>
          </cell>
          <cell r="BQ14">
            <v>0</v>
          </cell>
          <cell r="BR14">
            <v>1</v>
          </cell>
          <cell r="BT14">
            <v>0</v>
          </cell>
          <cell r="BV14">
            <v>3</v>
          </cell>
          <cell r="BX14">
            <v>3</v>
          </cell>
          <cell r="BY14">
            <v>3</v>
          </cell>
          <cell r="BZ14">
            <v>0</v>
          </cell>
          <cell r="CC14">
            <v>14</v>
          </cell>
          <cell r="CD14">
            <v>36</v>
          </cell>
          <cell r="CE14">
            <v>4</v>
          </cell>
          <cell r="CG14">
            <v>4</v>
          </cell>
          <cell r="CH14">
            <v>5</v>
          </cell>
          <cell r="CI14">
            <v>3</v>
          </cell>
          <cell r="CK14">
            <v>4</v>
          </cell>
          <cell r="CM14">
            <v>8</v>
          </cell>
          <cell r="CO14">
            <v>38</v>
          </cell>
          <cell r="CP14">
            <v>31</v>
          </cell>
          <cell r="CQ14">
            <v>11</v>
          </cell>
          <cell r="CS14">
            <v>158</v>
          </cell>
          <cell r="CT14">
            <v>4</v>
          </cell>
          <cell r="CU14">
            <v>4</v>
          </cell>
          <cell r="CV14">
            <v>0</v>
          </cell>
          <cell r="CX14">
            <v>0</v>
          </cell>
          <cell r="CY14">
            <v>1</v>
          </cell>
          <cell r="CZ14">
            <v>1</v>
          </cell>
          <cell r="DB14">
            <v>4</v>
          </cell>
          <cell r="DD14">
            <v>7</v>
          </cell>
          <cell r="DF14">
            <v>0</v>
          </cell>
          <cell r="DG14">
            <v>0</v>
          </cell>
          <cell r="DH14">
            <v>3</v>
          </cell>
          <cell r="DJ14">
            <v>24</v>
          </cell>
          <cell r="DK14">
            <v>1</v>
          </cell>
          <cell r="DL14">
            <v>0</v>
          </cell>
          <cell r="DM14">
            <v>1</v>
          </cell>
          <cell r="DO14">
            <v>0</v>
          </cell>
          <cell r="DP14">
            <v>0</v>
          </cell>
          <cell r="DQ14">
            <v>1</v>
          </cell>
          <cell r="DS14">
            <v>6</v>
          </cell>
          <cell r="DU14">
            <v>10</v>
          </cell>
          <cell r="DW14">
            <v>1</v>
          </cell>
          <cell r="DX14">
            <v>2</v>
          </cell>
          <cell r="DY14">
            <v>4</v>
          </cell>
          <cell r="EA14">
            <v>26</v>
          </cell>
          <cell r="EC14">
            <v>0</v>
          </cell>
        </row>
        <row r="15">
          <cell r="BL15">
            <v>118</v>
          </cell>
          <cell r="BM15">
            <v>86</v>
          </cell>
          <cell r="BN15">
            <v>64</v>
          </cell>
          <cell r="BP15">
            <v>53</v>
          </cell>
          <cell r="BQ15">
            <v>54</v>
          </cell>
          <cell r="BR15">
            <v>7</v>
          </cell>
          <cell r="BT15">
            <v>89</v>
          </cell>
          <cell r="BV15">
            <v>111</v>
          </cell>
          <cell r="BX15">
            <v>66</v>
          </cell>
          <cell r="BY15">
            <v>28</v>
          </cell>
          <cell r="BZ15">
            <v>28</v>
          </cell>
          <cell r="CC15">
            <v>44</v>
          </cell>
          <cell r="CD15">
            <v>22</v>
          </cell>
          <cell r="CE15">
            <v>23</v>
          </cell>
          <cell r="CG15">
            <v>24</v>
          </cell>
          <cell r="CH15">
            <v>273</v>
          </cell>
          <cell r="CI15">
            <v>55</v>
          </cell>
          <cell r="CK15">
            <v>21</v>
          </cell>
          <cell r="CM15">
            <v>19</v>
          </cell>
          <cell r="CO15">
            <v>15</v>
          </cell>
          <cell r="CP15">
            <v>13</v>
          </cell>
          <cell r="CQ15">
            <v>14</v>
          </cell>
          <cell r="CS15">
            <v>523</v>
          </cell>
          <cell r="CT15">
            <v>20</v>
          </cell>
          <cell r="CU15">
            <v>23</v>
          </cell>
          <cell r="CV15">
            <v>34</v>
          </cell>
          <cell r="CX15">
            <v>43</v>
          </cell>
          <cell r="CY15">
            <v>349</v>
          </cell>
          <cell r="CZ15">
            <v>56</v>
          </cell>
          <cell r="DB15">
            <v>38</v>
          </cell>
          <cell r="DD15">
            <v>9</v>
          </cell>
          <cell r="DF15">
            <v>17</v>
          </cell>
          <cell r="DG15">
            <v>19</v>
          </cell>
          <cell r="DH15">
            <v>19</v>
          </cell>
          <cell r="DJ15">
            <v>627</v>
          </cell>
          <cell r="DK15">
            <v>18</v>
          </cell>
          <cell r="DL15">
            <v>16</v>
          </cell>
          <cell r="DM15">
            <v>15</v>
          </cell>
          <cell r="DO15">
            <v>0</v>
          </cell>
          <cell r="DP15">
            <v>4</v>
          </cell>
          <cell r="DQ15">
            <v>0</v>
          </cell>
          <cell r="DS15">
            <v>0</v>
          </cell>
          <cell r="DU15">
            <v>59</v>
          </cell>
          <cell r="DW15">
            <v>13</v>
          </cell>
          <cell r="DX15">
            <v>16</v>
          </cell>
          <cell r="DY15">
            <v>6</v>
          </cell>
          <cell r="EA15">
            <v>147</v>
          </cell>
          <cell r="EC15">
            <v>0</v>
          </cell>
        </row>
        <row r="20">
          <cell r="BL20">
            <v>117</v>
          </cell>
          <cell r="BM20">
            <v>64</v>
          </cell>
          <cell r="BN20">
            <v>51</v>
          </cell>
        </row>
        <row r="21">
          <cell r="BL21">
            <v>4</v>
          </cell>
          <cell r="BM21">
            <v>0</v>
          </cell>
          <cell r="BN21">
            <v>2</v>
          </cell>
          <cell r="BP21">
            <v>0</v>
          </cell>
          <cell r="BQ21">
            <v>7</v>
          </cell>
          <cell r="BR21">
            <v>3</v>
          </cell>
          <cell r="BT21">
            <v>2</v>
          </cell>
          <cell r="BV21">
            <v>0</v>
          </cell>
          <cell r="BX21">
            <v>2</v>
          </cell>
          <cell r="BY21">
            <v>1</v>
          </cell>
          <cell r="BZ21">
            <v>0</v>
          </cell>
          <cell r="CC21">
            <v>0</v>
          </cell>
          <cell r="CD21">
            <v>9</v>
          </cell>
          <cell r="CE21">
            <v>6</v>
          </cell>
          <cell r="CG21">
            <v>1</v>
          </cell>
          <cell r="CH21">
            <v>0</v>
          </cell>
          <cell r="CI21">
            <v>2</v>
          </cell>
          <cell r="CK21">
            <v>2</v>
          </cell>
          <cell r="CM21">
            <v>10</v>
          </cell>
          <cell r="CO21">
            <v>5</v>
          </cell>
          <cell r="CP21">
            <v>3</v>
          </cell>
          <cell r="CQ21">
            <v>1</v>
          </cell>
          <cell r="CS21">
            <v>39</v>
          </cell>
          <cell r="CT21">
            <v>2</v>
          </cell>
          <cell r="CU21">
            <v>11</v>
          </cell>
          <cell r="CV21">
            <v>1</v>
          </cell>
          <cell r="CX21">
            <v>0</v>
          </cell>
          <cell r="CY21">
            <v>0</v>
          </cell>
          <cell r="CZ21">
            <v>0</v>
          </cell>
          <cell r="DB21">
            <v>0</v>
          </cell>
          <cell r="DD21">
            <v>1</v>
          </cell>
          <cell r="DF21">
            <v>0</v>
          </cell>
          <cell r="DG21">
            <v>1</v>
          </cell>
          <cell r="DH21">
            <v>1</v>
          </cell>
          <cell r="DJ21">
            <v>17</v>
          </cell>
          <cell r="DK21">
            <v>0</v>
          </cell>
          <cell r="DL21">
            <v>6</v>
          </cell>
          <cell r="DM21">
            <v>0</v>
          </cell>
          <cell r="DO21">
            <v>0</v>
          </cell>
          <cell r="DP21">
            <v>0</v>
          </cell>
          <cell r="DQ21">
            <v>0</v>
          </cell>
          <cell r="DS21">
            <v>0</v>
          </cell>
          <cell r="DU21">
            <v>0</v>
          </cell>
          <cell r="DW21">
            <v>0</v>
          </cell>
          <cell r="DX21">
            <v>1</v>
          </cell>
          <cell r="DY21">
            <v>3</v>
          </cell>
          <cell r="EA21">
            <v>10</v>
          </cell>
          <cell r="EC21">
            <v>0</v>
          </cell>
        </row>
        <row r="22">
          <cell r="BL22">
            <v>41</v>
          </cell>
          <cell r="BM22">
            <v>19</v>
          </cell>
          <cell r="BN22">
            <v>14</v>
          </cell>
          <cell r="BP22">
            <v>6</v>
          </cell>
          <cell r="BQ22">
            <v>36</v>
          </cell>
          <cell r="BR22">
            <v>28</v>
          </cell>
          <cell r="BT22">
            <v>25</v>
          </cell>
          <cell r="BV22">
            <v>14</v>
          </cell>
          <cell r="BX22">
            <v>31</v>
          </cell>
          <cell r="BY22">
            <v>23</v>
          </cell>
          <cell r="BZ22">
            <v>11</v>
          </cell>
          <cell r="CC22">
            <v>43</v>
          </cell>
          <cell r="CD22">
            <v>81</v>
          </cell>
          <cell r="CE22">
            <v>30</v>
          </cell>
          <cell r="CG22">
            <v>9</v>
          </cell>
          <cell r="CH22">
            <v>8</v>
          </cell>
          <cell r="CI22">
            <v>21</v>
          </cell>
          <cell r="CK22">
            <v>14</v>
          </cell>
          <cell r="CM22">
            <v>7</v>
          </cell>
          <cell r="CO22">
            <v>13</v>
          </cell>
          <cell r="CP22">
            <v>9</v>
          </cell>
          <cell r="CQ22">
            <v>7</v>
          </cell>
          <cell r="CS22">
            <v>242</v>
          </cell>
          <cell r="CT22">
            <v>11</v>
          </cell>
          <cell r="CU22">
            <v>70</v>
          </cell>
          <cell r="CV22">
            <v>7</v>
          </cell>
          <cell r="CX22">
            <v>4</v>
          </cell>
          <cell r="CY22">
            <v>3</v>
          </cell>
          <cell r="CZ22">
            <v>2</v>
          </cell>
          <cell r="DB22">
            <v>6</v>
          </cell>
          <cell r="DD22">
            <v>11</v>
          </cell>
          <cell r="DF22">
            <v>5</v>
          </cell>
          <cell r="DG22">
            <v>2</v>
          </cell>
          <cell r="DH22">
            <v>5</v>
          </cell>
          <cell r="DJ22">
            <v>126</v>
          </cell>
          <cell r="DK22">
            <v>10</v>
          </cell>
          <cell r="DL22">
            <v>30</v>
          </cell>
          <cell r="DM22">
            <v>18</v>
          </cell>
          <cell r="DO22">
            <v>0</v>
          </cell>
          <cell r="DP22">
            <v>1</v>
          </cell>
          <cell r="DQ22">
            <v>0</v>
          </cell>
          <cell r="DS22">
            <v>3</v>
          </cell>
          <cell r="DU22">
            <v>5</v>
          </cell>
          <cell r="DW22">
            <v>4</v>
          </cell>
          <cell r="DX22">
            <v>1</v>
          </cell>
          <cell r="DY22">
            <v>2</v>
          </cell>
          <cell r="EA22">
            <v>74</v>
          </cell>
          <cell r="EC22">
            <v>0</v>
          </cell>
        </row>
        <row r="23">
          <cell r="BL23">
            <v>72</v>
          </cell>
          <cell r="BM23">
            <v>44</v>
          </cell>
          <cell r="BN23">
            <v>35</v>
          </cell>
          <cell r="BP23">
            <v>72</v>
          </cell>
          <cell r="BQ23">
            <v>46</v>
          </cell>
          <cell r="BR23">
            <v>26</v>
          </cell>
          <cell r="BT23">
            <v>24</v>
          </cell>
          <cell r="BV23">
            <v>51</v>
          </cell>
          <cell r="BX23">
            <v>23</v>
          </cell>
          <cell r="BY23">
            <v>21</v>
          </cell>
          <cell r="BZ23">
            <v>19</v>
          </cell>
          <cell r="CC23">
            <v>28</v>
          </cell>
          <cell r="CD23">
            <v>128</v>
          </cell>
          <cell r="CE23">
            <v>31</v>
          </cell>
          <cell r="CG23">
            <v>6</v>
          </cell>
          <cell r="CH23">
            <v>8</v>
          </cell>
          <cell r="CI23">
            <v>8</v>
          </cell>
          <cell r="CK23">
            <v>12</v>
          </cell>
          <cell r="CM23">
            <v>1</v>
          </cell>
          <cell r="CO23">
            <v>20</v>
          </cell>
          <cell r="CP23">
            <v>18</v>
          </cell>
          <cell r="CQ23">
            <v>22</v>
          </cell>
          <cell r="CS23">
            <v>282</v>
          </cell>
          <cell r="CT23">
            <v>48</v>
          </cell>
          <cell r="CU23">
            <v>64</v>
          </cell>
          <cell r="CV23">
            <v>40</v>
          </cell>
          <cell r="CX23">
            <v>6</v>
          </cell>
          <cell r="CY23">
            <v>17</v>
          </cell>
          <cell r="CZ23">
            <v>5</v>
          </cell>
          <cell r="DB23">
            <v>478</v>
          </cell>
          <cell r="DD23">
            <v>8</v>
          </cell>
          <cell r="DF23">
            <v>22</v>
          </cell>
          <cell r="DG23">
            <v>8</v>
          </cell>
          <cell r="DH23">
            <v>12</v>
          </cell>
          <cell r="DJ23">
            <v>708</v>
          </cell>
          <cell r="DK23">
            <v>16</v>
          </cell>
          <cell r="DL23">
            <v>105</v>
          </cell>
          <cell r="DM23">
            <v>27</v>
          </cell>
          <cell r="DO23">
            <v>2</v>
          </cell>
          <cell r="DP23">
            <v>242</v>
          </cell>
          <cell r="DQ23">
            <v>8</v>
          </cell>
          <cell r="DS23">
            <v>13</v>
          </cell>
          <cell r="DU23">
            <v>35</v>
          </cell>
          <cell r="DW23">
            <v>21</v>
          </cell>
          <cell r="DX23">
            <v>6</v>
          </cell>
          <cell r="DY23">
            <v>18</v>
          </cell>
          <cell r="EA23">
            <v>493</v>
          </cell>
          <cell r="EC23">
            <v>0</v>
          </cell>
        </row>
        <row r="24">
          <cell r="BL24">
            <v>0</v>
          </cell>
          <cell r="BM24">
            <v>1</v>
          </cell>
          <cell r="BN24">
            <v>0</v>
          </cell>
          <cell r="BP24">
            <v>0</v>
          </cell>
          <cell r="BT24">
            <v>0</v>
          </cell>
          <cell r="BX24">
            <v>46</v>
          </cell>
          <cell r="BY24">
            <v>8</v>
          </cell>
          <cell r="BZ24">
            <v>4</v>
          </cell>
          <cell r="CC24">
            <v>5</v>
          </cell>
          <cell r="CD24">
            <v>0</v>
          </cell>
          <cell r="CE24">
            <v>0</v>
          </cell>
          <cell r="CG24">
            <v>0</v>
          </cell>
          <cell r="CH24">
            <v>0</v>
          </cell>
          <cell r="CI24">
            <v>0</v>
          </cell>
          <cell r="CK24">
            <v>0</v>
          </cell>
          <cell r="CM24">
            <v>9</v>
          </cell>
          <cell r="CO24">
            <v>31</v>
          </cell>
          <cell r="CP24">
            <v>6</v>
          </cell>
          <cell r="CQ24">
            <v>0</v>
          </cell>
          <cell r="CS24">
            <v>51</v>
          </cell>
          <cell r="CT24">
            <v>0</v>
          </cell>
          <cell r="CU24">
            <v>0</v>
          </cell>
          <cell r="CV24">
            <v>1</v>
          </cell>
          <cell r="CX24">
            <v>1</v>
          </cell>
          <cell r="CY24">
            <v>1</v>
          </cell>
          <cell r="CZ24">
            <v>0</v>
          </cell>
          <cell r="DB24">
            <v>0</v>
          </cell>
          <cell r="DD24">
            <v>2</v>
          </cell>
          <cell r="DF24">
            <v>14</v>
          </cell>
          <cell r="DG24">
            <v>2</v>
          </cell>
          <cell r="DH24">
            <v>0</v>
          </cell>
          <cell r="DJ24">
            <v>21</v>
          </cell>
          <cell r="DK24">
            <v>5</v>
          </cell>
          <cell r="DL24">
            <v>1</v>
          </cell>
          <cell r="DM24">
            <v>1</v>
          </cell>
          <cell r="DO24">
            <v>0</v>
          </cell>
          <cell r="DP24">
            <v>0</v>
          </cell>
          <cell r="DQ24">
            <v>0</v>
          </cell>
          <cell r="DS24">
            <v>0</v>
          </cell>
          <cell r="DU24">
            <v>1</v>
          </cell>
          <cell r="DW24">
            <v>0</v>
          </cell>
          <cell r="DX24">
            <v>9</v>
          </cell>
          <cell r="DY24">
            <v>1</v>
          </cell>
          <cell r="EA24">
            <v>18</v>
          </cell>
          <cell r="EC24">
            <v>0</v>
          </cell>
        </row>
        <row r="26">
          <cell r="BL26">
            <v>2612</v>
          </cell>
          <cell r="BM26">
            <v>2134</v>
          </cell>
          <cell r="BN26">
            <v>2080</v>
          </cell>
        </row>
        <row r="27">
          <cell r="BL27">
            <v>2238</v>
          </cell>
          <cell r="BM27">
            <v>1772</v>
          </cell>
          <cell r="BN27">
            <v>1702</v>
          </cell>
          <cell r="BP27">
            <v>1992</v>
          </cell>
          <cell r="BQ27">
            <v>2326</v>
          </cell>
          <cell r="BR27">
            <v>2389</v>
          </cell>
        </row>
        <row r="28">
          <cell r="BL28">
            <v>374</v>
          </cell>
          <cell r="BM28">
            <v>362</v>
          </cell>
          <cell r="BN28">
            <v>378</v>
          </cell>
          <cell r="BQ28">
            <v>384</v>
          </cell>
          <cell r="BR28">
            <v>378</v>
          </cell>
        </row>
        <row r="36">
          <cell r="BL36">
            <v>119</v>
          </cell>
          <cell r="BM36">
            <v>130</v>
          </cell>
          <cell r="BN36">
            <v>116</v>
          </cell>
          <cell r="BP36">
            <v>131</v>
          </cell>
          <cell r="BQ36">
            <v>116</v>
          </cell>
          <cell r="BR36">
            <v>144</v>
          </cell>
          <cell r="BT36">
            <v>137</v>
          </cell>
          <cell r="BV36">
            <v>240</v>
          </cell>
          <cell r="BX36">
            <v>276</v>
          </cell>
          <cell r="BY36">
            <v>242</v>
          </cell>
          <cell r="BZ36">
            <v>72</v>
          </cell>
          <cell r="CC36">
            <v>100</v>
          </cell>
          <cell r="CD36">
            <v>144</v>
          </cell>
          <cell r="CE36">
            <v>33</v>
          </cell>
          <cell r="CG36">
            <v>37</v>
          </cell>
          <cell r="CH36">
            <v>89</v>
          </cell>
          <cell r="CI36">
            <v>34</v>
          </cell>
          <cell r="CK36">
            <v>73</v>
          </cell>
          <cell r="CM36">
            <v>231</v>
          </cell>
          <cell r="CO36">
            <v>126</v>
          </cell>
          <cell r="CP36">
            <v>184</v>
          </cell>
          <cell r="CQ36">
            <v>81</v>
          </cell>
          <cell r="CS36">
            <v>1132</v>
          </cell>
          <cell r="CT36">
            <v>122</v>
          </cell>
          <cell r="CU36">
            <v>126</v>
          </cell>
          <cell r="CV36">
            <v>169</v>
          </cell>
          <cell r="CX36">
            <v>237</v>
          </cell>
          <cell r="CY36">
            <v>277</v>
          </cell>
          <cell r="CZ36">
            <v>208</v>
          </cell>
          <cell r="DB36">
            <v>375</v>
          </cell>
          <cell r="DD36">
            <v>284</v>
          </cell>
          <cell r="DF36">
            <v>148</v>
          </cell>
          <cell r="DG36">
            <v>231</v>
          </cell>
          <cell r="DH36">
            <v>75</v>
          </cell>
          <cell r="DJ36">
            <v>2252</v>
          </cell>
          <cell r="DK36">
            <v>229</v>
          </cell>
          <cell r="DL36">
            <v>138</v>
          </cell>
          <cell r="DM36">
            <v>141</v>
          </cell>
          <cell r="DO36">
            <v>18</v>
          </cell>
          <cell r="DP36">
            <v>97</v>
          </cell>
          <cell r="DQ36">
            <v>212</v>
          </cell>
          <cell r="DS36">
            <v>186</v>
          </cell>
          <cell r="DU36">
            <v>306</v>
          </cell>
          <cell r="DW36">
            <v>369</v>
          </cell>
          <cell r="DX36">
            <v>443</v>
          </cell>
          <cell r="DY36">
            <v>188</v>
          </cell>
          <cell r="EA36">
            <v>2327</v>
          </cell>
          <cell r="EC36">
            <v>0</v>
          </cell>
        </row>
        <row r="37">
          <cell r="BL37">
            <v>131</v>
          </cell>
          <cell r="BM37">
            <v>123</v>
          </cell>
          <cell r="BN37">
            <v>107</v>
          </cell>
          <cell r="BP37">
            <v>110</v>
          </cell>
          <cell r="BQ37">
            <v>108</v>
          </cell>
          <cell r="BR37">
            <v>142</v>
          </cell>
          <cell r="BT37">
            <v>127</v>
          </cell>
          <cell r="BV37">
            <v>224</v>
          </cell>
          <cell r="BX37">
            <v>262</v>
          </cell>
          <cell r="BY37">
            <v>218</v>
          </cell>
          <cell r="BZ37">
            <v>75</v>
          </cell>
          <cell r="CC37">
            <v>86</v>
          </cell>
          <cell r="CD37">
            <v>167</v>
          </cell>
          <cell r="CE37">
            <v>34</v>
          </cell>
          <cell r="CG37">
            <v>32</v>
          </cell>
          <cell r="CH37">
            <v>88</v>
          </cell>
          <cell r="CI37">
            <v>34</v>
          </cell>
          <cell r="CK37">
            <v>88</v>
          </cell>
          <cell r="CM37">
            <v>237</v>
          </cell>
          <cell r="CO37">
            <v>142</v>
          </cell>
          <cell r="CP37">
            <v>182</v>
          </cell>
          <cell r="CQ37">
            <v>76</v>
          </cell>
          <cell r="CS37">
            <v>1166</v>
          </cell>
          <cell r="CT37">
            <v>136</v>
          </cell>
          <cell r="CU37">
            <v>129</v>
          </cell>
          <cell r="CV37">
            <v>180</v>
          </cell>
          <cell r="CX37">
            <v>244</v>
          </cell>
          <cell r="CY37">
            <v>274</v>
          </cell>
          <cell r="CZ37">
            <v>190</v>
          </cell>
          <cell r="DB37">
            <v>359</v>
          </cell>
          <cell r="DD37">
            <v>305</v>
          </cell>
          <cell r="DF37">
            <v>155</v>
          </cell>
          <cell r="DG37">
            <v>245</v>
          </cell>
          <cell r="DH37">
            <v>87</v>
          </cell>
          <cell r="DJ37">
            <v>2304</v>
          </cell>
          <cell r="DK37">
            <v>220</v>
          </cell>
          <cell r="DL37">
            <v>143</v>
          </cell>
          <cell r="DM37">
            <v>158</v>
          </cell>
          <cell r="DO37">
            <v>21</v>
          </cell>
          <cell r="DP37">
            <v>104</v>
          </cell>
          <cell r="DQ37">
            <v>240</v>
          </cell>
          <cell r="DS37">
            <v>221</v>
          </cell>
          <cell r="DU37">
            <v>352</v>
          </cell>
          <cell r="DW37">
            <v>369</v>
          </cell>
          <cell r="DX37">
            <v>420</v>
          </cell>
          <cell r="DY37">
            <v>177</v>
          </cell>
          <cell r="EA37">
            <v>2425</v>
          </cell>
          <cell r="EC37">
            <v>0</v>
          </cell>
        </row>
      </sheetData>
      <sheetData sheetId="1">
        <row r="2">
          <cell r="U2">
            <v>977</v>
          </cell>
        </row>
        <row r="3">
          <cell r="U3">
            <v>962</v>
          </cell>
        </row>
        <row r="4">
          <cell r="U4">
            <v>15</v>
          </cell>
        </row>
        <row r="6">
          <cell r="U6">
            <v>269</v>
          </cell>
          <cell r="V6">
            <v>109</v>
          </cell>
          <cell r="W6">
            <v>179</v>
          </cell>
          <cell r="X6">
            <v>557</v>
          </cell>
        </row>
        <row r="7">
          <cell r="U7">
            <v>232</v>
          </cell>
          <cell r="V7">
            <v>101</v>
          </cell>
          <cell r="W7">
            <v>161</v>
          </cell>
          <cell r="X7">
            <v>494</v>
          </cell>
          <cell r="Y7">
            <v>134</v>
          </cell>
          <cell r="Z7">
            <v>508</v>
          </cell>
          <cell r="AA7">
            <v>200</v>
          </cell>
          <cell r="AC7">
            <v>133</v>
          </cell>
          <cell r="AE7">
            <v>312</v>
          </cell>
          <cell r="AG7">
            <v>374</v>
          </cell>
          <cell r="AH7">
            <v>192</v>
          </cell>
          <cell r="AI7">
            <v>131</v>
          </cell>
          <cell r="AL7">
            <v>131</v>
          </cell>
          <cell r="AM7">
            <v>299</v>
          </cell>
          <cell r="AN7">
            <v>249</v>
          </cell>
          <cell r="AP7">
            <v>176</v>
          </cell>
          <cell r="AQ7">
            <v>192</v>
          </cell>
          <cell r="AR7">
            <v>114</v>
          </cell>
          <cell r="AT7">
            <v>89</v>
          </cell>
          <cell r="AV7">
            <v>262</v>
          </cell>
          <cell r="AX7">
            <v>201</v>
          </cell>
          <cell r="AY7">
            <v>263</v>
          </cell>
          <cell r="AZ7">
            <v>204</v>
          </cell>
          <cell r="BB7">
            <v>2180</v>
          </cell>
          <cell r="BC7">
            <v>252</v>
          </cell>
          <cell r="BD7">
            <v>340</v>
          </cell>
          <cell r="BE7">
            <v>400</v>
          </cell>
          <cell r="BG7">
            <v>187</v>
          </cell>
          <cell r="BH7">
            <v>147</v>
          </cell>
          <cell r="BI7">
            <v>84</v>
          </cell>
          <cell r="BK7">
            <v>156</v>
          </cell>
          <cell r="BM7">
            <v>402</v>
          </cell>
          <cell r="BO7">
            <v>339</v>
          </cell>
          <cell r="BP7">
            <v>205</v>
          </cell>
          <cell r="BQ7">
            <v>162</v>
          </cell>
          <cell r="BS7">
            <v>2674</v>
          </cell>
          <cell r="BT7">
            <v>207</v>
          </cell>
          <cell r="BU7">
            <v>535</v>
          </cell>
          <cell r="BV7">
            <v>769</v>
          </cell>
          <cell r="BX7">
            <v>366</v>
          </cell>
          <cell r="BY7">
            <v>401</v>
          </cell>
          <cell r="BZ7">
            <v>90</v>
          </cell>
          <cell r="CB7">
            <v>125</v>
          </cell>
          <cell r="CD7">
            <v>175</v>
          </cell>
          <cell r="CF7">
            <v>255</v>
          </cell>
          <cell r="CG7">
            <v>291</v>
          </cell>
          <cell r="CH7">
            <v>620</v>
          </cell>
          <cell r="CJ7">
            <v>3834</v>
          </cell>
          <cell r="CL7">
            <v>0</v>
          </cell>
        </row>
        <row r="8">
          <cell r="U8">
            <v>37</v>
          </cell>
          <cell r="V8">
            <v>8</v>
          </cell>
          <cell r="W8">
            <v>18</v>
          </cell>
          <cell r="X8">
            <v>63</v>
          </cell>
          <cell r="Y8">
            <v>30</v>
          </cell>
          <cell r="Z8">
            <v>25</v>
          </cell>
          <cell r="AA8">
            <v>12</v>
          </cell>
          <cell r="AC8">
            <v>13</v>
          </cell>
          <cell r="AE8">
            <v>36</v>
          </cell>
          <cell r="AG8">
            <v>54</v>
          </cell>
          <cell r="AH8">
            <v>17</v>
          </cell>
          <cell r="AI8">
            <v>17</v>
          </cell>
          <cell r="AL8">
            <v>37</v>
          </cell>
          <cell r="AM8">
            <v>58</v>
          </cell>
          <cell r="AN8">
            <v>36</v>
          </cell>
          <cell r="AP8">
            <v>13</v>
          </cell>
          <cell r="AQ8">
            <v>6</v>
          </cell>
          <cell r="AR8">
            <v>11</v>
          </cell>
          <cell r="AT8">
            <v>26</v>
          </cell>
          <cell r="AV8">
            <v>24</v>
          </cell>
          <cell r="AX8">
            <v>32</v>
          </cell>
          <cell r="AY8">
            <v>13</v>
          </cell>
          <cell r="AZ8">
            <v>13</v>
          </cell>
          <cell r="BB8">
            <v>269</v>
          </cell>
          <cell r="BC8">
            <v>47</v>
          </cell>
          <cell r="BD8">
            <v>82</v>
          </cell>
          <cell r="BE8">
            <v>11</v>
          </cell>
          <cell r="BG8">
            <v>15</v>
          </cell>
          <cell r="BH8">
            <v>11</v>
          </cell>
          <cell r="BI8">
            <v>6</v>
          </cell>
          <cell r="BK8">
            <v>38</v>
          </cell>
          <cell r="BM8">
            <v>19</v>
          </cell>
          <cell r="BO8">
            <v>15</v>
          </cell>
          <cell r="BP8">
            <v>12</v>
          </cell>
          <cell r="BQ8">
            <v>25</v>
          </cell>
          <cell r="BS8">
            <v>281</v>
          </cell>
          <cell r="BT8">
            <v>37</v>
          </cell>
          <cell r="BU8">
            <v>116</v>
          </cell>
          <cell r="BV8">
            <v>43</v>
          </cell>
          <cell r="BX8">
            <v>6</v>
          </cell>
          <cell r="BY8">
            <v>0</v>
          </cell>
          <cell r="BZ8">
            <v>19</v>
          </cell>
          <cell r="CB8">
            <v>9</v>
          </cell>
          <cell r="CD8">
            <v>29</v>
          </cell>
          <cell r="CF8">
            <v>43</v>
          </cell>
          <cell r="CG8">
            <v>18</v>
          </cell>
          <cell r="CH8">
            <v>15</v>
          </cell>
          <cell r="CJ8">
            <v>335</v>
          </cell>
          <cell r="CL8">
            <v>0</v>
          </cell>
        </row>
        <row r="9">
          <cell r="Y9">
            <v>1</v>
          </cell>
          <cell r="AE9">
            <v>0</v>
          </cell>
          <cell r="AG9">
            <v>6</v>
          </cell>
          <cell r="AI9">
            <v>1</v>
          </cell>
          <cell r="AT9">
            <v>0</v>
          </cell>
          <cell r="AV9">
            <v>0</v>
          </cell>
          <cell r="AX9">
            <v>0</v>
          </cell>
          <cell r="AZ9">
            <v>0</v>
          </cell>
          <cell r="BB9">
            <v>0</v>
          </cell>
          <cell r="BC9">
            <v>0</v>
          </cell>
          <cell r="BD9">
            <v>0</v>
          </cell>
          <cell r="BE9">
            <v>0</v>
          </cell>
          <cell r="BG9">
            <v>0</v>
          </cell>
          <cell r="BH9">
            <v>0</v>
          </cell>
          <cell r="BI9">
            <v>0</v>
          </cell>
          <cell r="BK9">
            <v>0</v>
          </cell>
          <cell r="BM9">
            <v>0</v>
          </cell>
          <cell r="BO9">
            <v>1</v>
          </cell>
          <cell r="BP9">
            <v>0</v>
          </cell>
          <cell r="BQ9">
            <v>0</v>
          </cell>
          <cell r="BS9">
            <v>1</v>
          </cell>
          <cell r="BT9">
            <v>0</v>
          </cell>
          <cell r="BU9">
            <v>0</v>
          </cell>
          <cell r="BV9">
            <v>0</v>
          </cell>
          <cell r="BX9">
            <v>0</v>
          </cell>
          <cell r="BY9">
            <v>0</v>
          </cell>
          <cell r="BZ9">
            <v>0</v>
          </cell>
          <cell r="CB9">
            <v>0</v>
          </cell>
          <cell r="CD9">
            <v>0</v>
          </cell>
          <cell r="CF9">
            <v>0</v>
          </cell>
          <cell r="CG9">
            <v>0</v>
          </cell>
          <cell r="CH9">
            <v>0</v>
          </cell>
          <cell r="CJ9">
            <v>0</v>
          </cell>
          <cell r="CL9">
            <v>0</v>
          </cell>
        </row>
        <row r="11">
          <cell r="U11">
            <v>429</v>
          </cell>
          <cell r="V11">
            <v>215</v>
          </cell>
          <cell r="W11">
            <v>308</v>
          </cell>
          <cell r="X11">
            <v>952</v>
          </cell>
        </row>
        <row r="12">
          <cell r="U12">
            <v>102</v>
          </cell>
          <cell r="V12">
            <v>50</v>
          </cell>
          <cell r="W12">
            <v>56</v>
          </cell>
          <cell r="Y12">
            <v>45</v>
          </cell>
          <cell r="Z12">
            <v>17</v>
          </cell>
          <cell r="AA12">
            <v>10</v>
          </cell>
          <cell r="AC12">
            <v>27</v>
          </cell>
          <cell r="AE12">
            <v>55</v>
          </cell>
          <cell r="AG12">
            <v>33</v>
          </cell>
          <cell r="AH12">
            <v>89</v>
          </cell>
          <cell r="AI12">
            <v>81</v>
          </cell>
          <cell r="AL12">
            <v>97</v>
          </cell>
          <cell r="AM12">
            <v>47</v>
          </cell>
          <cell r="AN12">
            <v>59</v>
          </cell>
          <cell r="AP12">
            <v>56</v>
          </cell>
          <cell r="AQ12">
            <v>118</v>
          </cell>
          <cell r="AR12">
            <v>72</v>
          </cell>
          <cell r="AT12">
            <v>66</v>
          </cell>
          <cell r="AV12">
            <v>121</v>
          </cell>
          <cell r="AX12">
            <v>49</v>
          </cell>
          <cell r="AY12">
            <v>45</v>
          </cell>
          <cell r="AZ12">
            <v>56</v>
          </cell>
          <cell r="BB12">
            <v>786</v>
          </cell>
          <cell r="BC12">
            <v>61</v>
          </cell>
          <cell r="BD12">
            <v>89</v>
          </cell>
          <cell r="BE12">
            <v>128</v>
          </cell>
          <cell r="BG12">
            <v>133</v>
          </cell>
          <cell r="BH12">
            <v>142</v>
          </cell>
          <cell r="BI12">
            <v>169</v>
          </cell>
          <cell r="BK12">
            <v>70</v>
          </cell>
          <cell r="BM12">
            <v>95</v>
          </cell>
          <cell r="BO12">
            <v>84</v>
          </cell>
          <cell r="BP12">
            <v>70</v>
          </cell>
          <cell r="BQ12">
            <v>89</v>
          </cell>
          <cell r="BS12">
            <v>1130</v>
          </cell>
          <cell r="BT12">
            <v>66</v>
          </cell>
          <cell r="BU12">
            <v>88</v>
          </cell>
          <cell r="BV12">
            <v>113</v>
          </cell>
          <cell r="BX12">
            <v>90</v>
          </cell>
          <cell r="BY12">
            <v>63</v>
          </cell>
          <cell r="BZ12">
            <v>75</v>
          </cell>
          <cell r="CB12">
            <v>76</v>
          </cell>
          <cell r="CD12">
            <v>147</v>
          </cell>
          <cell r="CF12">
            <v>34</v>
          </cell>
          <cell r="CG12">
            <v>42</v>
          </cell>
          <cell r="CH12">
            <v>102</v>
          </cell>
          <cell r="CJ12">
            <v>896</v>
          </cell>
          <cell r="CL12">
            <v>0</v>
          </cell>
        </row>
        <row r="13">
          <cell r="U13">
            <v>276</v>
          </cell>
          <cell r="V13">
            <v>150</v>
          </cell>
          <cell r="W13">
            <v>237</v>
          </cell>
          <cell r="Y13">
            <v>171</v>
          </cell>
          <cell r="Z13">
            <v>85</v>
          </cell>
          <cell r="AA13">
            <v>124</v>
          </cell>
          <cell r="AC13">
            <v>222</v>
          </cell>
          <cell r="AE13">
            <v>362</v>
          </cell>
          <cell r="AG13">
            <v>82</v>
          </cell>
          <cell r="AH13">
            <v>114</v>
          </cell>
          <cell r="AI13">
            <v>177</v>
          </cell>
          <cell r="AL13">
            <v>290</v>
          </cell>
          <cell r="AM13">
            <v>99</v>
          </cell>
          <cell r="AN13">
            <v>116</v>
          </cell>
          <cell r="AP13">
            <v>98</v>
          </cell>
          <cell r="AQ13">
            <v>150</v>
          </cell>
          <cell r="AR13">
            <v>111</v>
          </cell>
          <cell r="AT13">
            <v>93</v>
          </cell>
          <cell r="AV13">
            <v>57</v>
          </cell>
          <cell r="AX13">
            <v>73</v>
          </cell>
          <cell r="AY13">
            <v>86</v>
          </cell>
          <cell r="AZ13">
            <v>91</v>
          </cell>
          <cell r="BB13">
            <v>1264</v>
          </cell>
          <cell r="BC13">
            <v>210</v>
          </cell>
          <cell r="BD13">
            <v>131</v>
          </cell>
          <cell r="BE13">
            <v>148</v>
          </cell>
          <cell r="BG13">
            <v>90</v>
          </cell>
          <cell r="BH13">
            <v>292</v>
          </cell>
          <cell r="BI13">
            <v>86</v>
          </cell>
          <cell r="BK13">
            <v>95</v>
          </cell>
          <cell r="BM13">
            <v>97</v>
          </cell>
          <cell r="BO13">
            <v>42</v>
          </cell>
          <cell r="BP13">
            <v>177</v>
          </cell>
          <cell r="BQ13">
            <v>193</v>
          </cell>
          <cell r="BS13">
            <v>1561</v>
          </cell>
          <cell r="BT13">
            <v>157</v>
          </cell>
          <cell r="BU13">
            <v>103</v>
          </cell>
          <cell r="BV13">
            <v>100</v>
          </cell>
          <cell r="BX13">
            <v>117</v>
          </cell>
          <cell r="BY13">
            <v>130</v>
          </cell>
          <cell r="BZ13">
            <v>103</v>
          </cell>
          <cell r="CB13">
            <v>79</v>
          </cell>
          <cell r="CD13">
            <v>133</v>
          </cell>
          <cell r="CF13">
            <v>33</v>
          </cell>
          <cell r="CG13">
            <v>70</v>
          </cell>
          <cell r="CH13">
            <v>123</v>
          </cell>
          <cell r="CJ13">
            <v>1148</v>
          </cell>
          <cell r="CL13">
            <v>0</v>
          </cell>
        </row>
        <row r="14">
          <cell r="U14">
            <v>36</v>
          </cell>
          <cell r="V14">
            <v>10</v>
          </cell>
          <cell r="W14">
            <v>2</v>
          </cell>
          <cell r="Y14">
            <v>0</v>
          </cell>
          <cell r="Z14">
            <v>0</v>
          </cell>
          <cell r="AA14">
            <v>0</v>
          </cell>
          <cell r="AC14">
            <v>0</v>
          </cell>
          <cell r="AE14">
            <v>0</v>
          </cell>
          <cell r="AG14">
            <v>2</v>
          </cell>
          <cell r="AH14">
            <v>0</v>
          </cell>
          <cell r="AI14">
            <v>0</v>
          </cell>
          <cell r="AL14">
            <v>14</v>
          </cell>
          <cell r="AM14">
            <v>11</v>
          </cell>
          <cell r="AN14">
            <v>0</v>
          </cell>
          <cell r="AP14">
            <v>0</v>
          </cell>
          <cell r="AQ14">
            <v>2</v>
          </cell>
          <cell r="AR14">
            <v>1</v>
          </cell>
          <cell r="AT14">
            <v>5</v>
          </cell>
          <cell r="AV14">
            <v>3</v>
          </cell>
          <cell r="AX14">
            <v>3</v>
          </cell>
          <cell r="AZ14">
            <v>4</v>
          </cell>
          <cell r="BB14">
            <v>43</v>
          </cell>
          <cell r="BC14">
            <v>1</v>
          </cell>
          <cell r="BD14">
            <v>0</v>
          </cell>
          <cell r="BE14">
            <v>1</v>
          </cell>
          <cell r="BG14">
            <v>0</v>
          </cell>
          <cell r="BH14">
            <v>0</v>
          </cell>
          <cell r="BI14">
            <v>0</v>
          </cell>
          <cell r="BK14">
            <v>0</v>
          </cell>
          <cell r="BM14">
            <v>3</v>
          </cell>
          <cell r="BO14">
            <v>0</v>
          </cell>
          <cell r="BP14">
            <v>1</v>
          </cell>
          <cell r="BQ14">
            <v>0</v>
          </cell>
          <cell r="BS14">
            <v>6</v>
          </cell>
          <cell r="BT14">
            <v>0</v>
          </cell>
          <cell r="BU14">
            <v>0</v>
          </cell>
          <cell r="BV14">
            <v>0</v>
          </cell>
          <cell r="BX14">
            <v>0</v>
          </cell>
          <cell r="BY14">
            <v>0</v>
          </cell>
          <cell r="BZ14">
            <v>0</v>
          </cell>
          <cell r="CB14">
            <v>0</v>
          </cell>
          <cell r="CD14">
            <v>1</v>
          </cell>
          <cell r="CF14">
            <v>0</v>
          </cell>
          <cell r="CG14">
            <v>3</v>
          </cell>
          <cell r="CH14">
            <v>0</v>
          </cell>
          <cell r="CJ14">
            <v>4</v>
          </cell>
          <cell r="CL14">
            <v>0</v>
          </cell>
        </row>
        <row r="15">
          <cell r="U15">
            <v>15</v>
          </cell>
          <cell r="V15">
            <v>5</v>
          </cell>
          <cell r="W15">
            <v>13</v>
          </cell>
          <cell r="Y15">
            <v>12</v>
          </cell>
          <cell r="Z15">
            <v>2</v>
          </cell>
          <cell r="AA15">
            <v>0</v>
          </cell>
          <cell r="AC15">
            <v>4</v>
          </cell>
          <cell r="AE15">
            <v>55</v>
          </cell>
          <cell r="AG15">
            <v>17</v>
          </cell>
          <cell r="AH15">
            <v>5</v>
          </cell>
          <cell r="AI15">
            <v>4</v>
          </cell>
          <cell r="AL15">
            <v>5</v>
          </cell>
          <cell r="AM15">
            <v>3</v>
          </cell>
          <cell r="AN15">
            <v>1</v>
          </cell>
          <cell r="AP15">
            <v>3</v>
          </cell>
          <cell r="AQ15">
            <v>15</v>
          </cell>
          <cell r="AR15">
            <v>7</v>
          </cell>
          <cell r="AT15">
            <v>0</v>
          </cell>
          <cell r="AV15">
            <v>1</v>
          </cell>
          <cell r="AX15">
            <v>4</v>
          </cell>
          <cell r="AY15">
            <v>4</v>
          </cell>
          <cell r="AZ15">
            <v>7</v>
          </cell>
          <cell r="BB15">
            <v>50</v>
          </cell>
          <cell r="BC15">
            <v>1</v>
          </cell>
          <cell r="BD15">
            <v>3</v>
          </cell>
          <cell r="BE15">
            <v>3</v>
          </cell>
          <cell r="BG15">
            <v>9</v>
          </cell>
          <cell r="BH15">
            <v>74</v>
          </cell>
          <cell r="BI15">
            <v>15</v>
          </cell>
          <cell r="BK15">
            <v>2</v>
          </cell>
          <cell r="BM15">
            <v>3</v>
          </cell>
          <cell r="BO15">
            <v>5</v>
          </cell>
          <cell r="BP15">
            <v>3</v>
          </cell>
          <cell r="BQ15">
            <v>5</v>
          </cell>
          <cell r="BS15">
            <v>123</v>
          </cell>
          <cell r="BT15">
            <v>3</v>
          </cell>
          <cell r="BU15">
            <v>3</v>
          </cell>
          <cell r="BV15">
            <v>3</v>
          </cell>
          <cell r="BX15">
            <v>0</v>
          </cell>
          <cell r="BY15">
            <v>1</v>
          </cell>
          <cell r="BZ15">
            <v>0</v>
          </cell>
          <cell r="CB15">
            <v>0</v>
          </cell>
          <cell r="CD15">
            <v>47</v>
          </cell>
          <cell r="CF15">
            <v>3</v>
          </cell>
          <cell r="CG15">
            <v>2</v>
          </cell>
          <cell r="CH15">
            <v>0</v>
          </cell>
          <cell r="CJ15">
            <v>62</v>
          </cell>
          <cell r="CL15">
            <v>0</v>
          </cell>
        </row>
        <row r="17">
          <cell r="U17">
            <v>40</v>
          </cell>
          <cell r="V17">
            <v>16</v>
          </cell>
          <cell r="W17">
            <v>8</v>
          </cell>
        </row>
        <row r="18">
          <cell r="U18">
            <v>2</v>
          </cell>
          <cell r="V18">
            <v>1</v>
          </cell>
          <cell r="W18">
            <v>1</v>
          </cell>
          <cell r="Y18">
            <v>3</v>
          </cell>
          <cell r="Z18">
            <v>0</v>
          </cell>
          <cell r="AA18">
            <v>2</v>
          </cell>
          <cell r="AC18">
            <v>0</v>
          </cell>
          <cell r="AE18">
            <v>1</v>
          </cell>
          <cell r="AG18">
            <v>3</v>
          </cell>
          <cell r="AH18">
            <v>0</v>
          </cell>
          <cell r="AI18">
            <v>0</v>
          </cell>
          <cell r="AL18">
            <v>0</v>
          </cell>
          <cell r="AM18">
            <v>5</v>
          </cell>
          <cell r="AN18">
            <v>6</v>
          </cell>
          <cell r="AP18">
            <v>4</v>
          </cell>
          <cell r="AQ18">
            <v>2</v>
          </cell>
          <cell r="AR18">
            <v>3</v>
          </cell>
          <cell r="AT18">
            <v>1</v>
          </cell>
          <cell r="AV18">
            <v>10</v>
          </cell>
          <cell r="AX18">
            <v>2</v>
          </cell>
          <cell r="AY18">
            <v>0</v>
          </cell>
          <cell r="AZ18">
            <v>3</v>
          </cell>
          <cell r="BB18">
            <v>36</v>
          </cell>
          <cell r="BC18">
            <v>1</v>
          </cell>
          <cell r="BD18">
            <v>8</v>
          </cell>
          <cell r="BE18">
            <v>5</v>
          </cell>
          <cell r="BG18">
            <v>4</v>
          </cell>
          <cell r="BH18">
            <v>0</v>
          </cell>
          <cell r="BI18">
            <v>0</v>
          </cell>
          <cell r="BK18">
            <v>0</v>
          </cell>
          <cell r="BM18">
            <v>1</v>
          </cell>
          <cell r="BO18">
            <v>0</v>
          </cell>
          <cell r="BP18">
            <v>0</v>
          </cell>
          <cell r="BQ18">
            <v>0</v>
          </cell>
          <cell r="BS18">
            <v>19</v>
          </cell>
          <cell r="BT18">
            <v>0</v>
          </cell>
          <cell r="BU18">
            <v>1</v>
          </cell>
          <cell r="BV18">
            <v>0</v>
          </cell>
          <cell r="BX18">
            <v>0</v>
          </cell>
          <cell r="BY18">
            <v>0</v>
          </cell>
          <cell r="BZ18">
            <v>0</v>
          </cell>
          <cell r="CB18">
            <v>0</v>
          </cell>
          <cell r="CD18">
            <v>0</v>
          </cell>
          <cell r="CF18">
            <v>1</v>
          </cell>
          <cell r="CG18">
            <v>0</v>
          </cell>
          <cell r="CH18">
            <v>0</v>
          </cell>
          <cell r="CJ18">
            <v>2</v>
          </cell>
          <cell r="CL18">
            <v>0</v>
          </cell>
        </row>
        <row r="19">
          <cell r="U19">
            <v>23</v>
          </cell>
          <cell r="V19">
            <v>15</v>
          </cell>
          <cell r="W19">
            <v>7</v>
          </cell>
          <cell r="Y19">
            <v>24</v>
          </cell>
          <cell r="Z19">
            <v>32</v>
          </cell>
          <cell r="AA19">
            <v>18</v>
          </cell>
          <cell r="AC19">
            <v>10</v>
          </cell>
          <cell r="AE19">
            <v>31</v>
          </cell>
          <cell r="AG19">
            <v>56</v>
          </cell>
          <cell r="AH19">
            <v>14</v>
          </cell>
          <cell r="AI19">
            <v>21</v>
          </cell>
          <cell r="AL19">
            <v>28</v>
          </cell>
          <cell r="AM19">
            <v>54</v>
          </cell>
          <cell r="AN19">
            <v>28</v>
          </cell>
          <cell r="AP19">
            <v>10</v>
          </cell>
          <cell r="AQ19">
            <v>4</v>
          </cell>
          <cell r="AR19">
            <v>9</v>
          </cell>
          <cell r="AT19">
            <v>12</v>
          </cell>
          <cell r="AV19">
            <v>12</v>
          </cell>
          <cell r="AX19">
            <v>39</v>
          </cell>
          <cell r="AY19">
            <v>13</v>
          </cell>
          <cell r="AZ19">
            <v>10</v>
          </cell>
          <cell r="BB19">
            <v>219</v>
          </cell>
          <cell r="BC19">
            <v>23</v>
          </cell>
          <cell r="BD19">
            <v>71</v>
          </cell>
          <cell r="BE19">
            <v>23</v>
          </cell>
          <cell r="BG19">
            <v>8</v>
          </cell>
          <cell r="BH19">
            <v>11</v>
          </cell>
          <cell r="BI19">
            <v>5</v>
          </cell>
          <cell r="BK19">
            <v>38</v>
          </cell>
          <cell r="BM19">
            <v>22</v>
          </cell>
          <cell r="BO19">
            <v>10</v>
          </cell>
          <cell r="BP19">
            <v>11</v>
          </cell>
          <cell r="BQ19">
            <v>9</v>
          </cell>
          <cell r="BS19">
            <v>231</v>
          </cell>
          <cell r="BT19">
            <v>12</v>
          </cell>
          <cell r="BU19">
            <v>23</v>
          </cell>
          <cell r="BV19">
            <v>7</v>
          </cell>
          <cell r="BX19">
            <v>0</v>
          </cell>
          <cell r="BY19">
            <v>5</v>
          </cell>
          <cell r="BZ19">
            <v>0</v>
          </cell>
          <cell r="CB19">
            <v>0</v>
          </cell>
          <cell r="CD19">
            <v>0</v>
          </cell>
          <cell r="CF19">
            <v>2</v>
          </cell>
          <cell r="CG19">
            <v>0</v>
          </cell>
          <cell r="CH19">
            <v>3</v>
          </cell>
          <cell r="CJ19">
            <v>52</v>
          </cell>
          <cell r="CL19">
            <v>0</v>
          </cell>
        </row>
        <row r="20">
          <cell r="U20">
            <v>15</v>
          </cell>
          <cell r="W20">
            <v>0</v>
          </cell>
          <cell r="Y20">
            <v>0</v>
          </cell>
          <cell r="Z20">
            <v>0</v>
          </cell>
          <cell r="AA20">
            <v>2</v>
          </cell>
          <cell r="AC20">
            <v>0</v>
          </cell>
          <cell r="AE20">
            <v>0</v>
          </cell>
          <cell r="AH20">
            <v>0</v>
          </cell>
          <cell r="AI20">
            <v>0</v>
          </cell>
          <cell r="AL20">
            <v>0</v>
          </cell>
          <cell r="AM20">
            <v>3</v>
          </cell>
          <cell r="AN20">
            <v>4</v>
          </cell>
          <cell r="AP20">
            <v>0</v>
          </cell>
          <cell r="AQ20">
            <v>0</v>
          </cell>
          <cell r="AR20">
            <v>0</v>
          </cell>
          <cell r="AT20">
            <v>0</v>
          </cell>
          <cell r="AV20">
            <v>2</v>
          </cell>
          <cell r="AX20">
            <v>1</v>
          </cell>
          <cell r="AY20">
            <v>1</v>
          </cell>
          <cell r="AZ20">
            <v>1</v>
          </cell>
          <cell r="BB20">
            <v>12</v>
          </cell>
          <cell r="BC20">
            <v>5</v>
          </cell>
          <cell r="BD20">
            <v>5</v>
          </cell>
          <cell r="BE20">
            <v>2</v>
          </cell>
          <cell r="BG20">
            <v>0</v>
          </cell>
          <cell r="BH20">
            <v>0</v>
          </cell>
          <cell r="BI20">
            <v>0</v>
          </cell>
          <cell r="BK20">
            <v>0</v>
          </cell>
          <cell r="BM20">
            <v>0</v>
          </cell>
          <cell r="BO20">
            <v>1</v>
          </cell>
          <cell r="BP20">
            <v>3</v>
          </cell>
          <cell r="BQ20">
            <v>6</v>
          </cell>
          <cell r="BS20">
            <v>22</v>
          </cell>
          <cell r="BT20">
            <v>20</v>
          </cell>
          <cell r="BU20">
            <v>76</v>
          </cell>
          <cell r="BV20">
            <v>69</v>
          </cell>
          <cell r="BX20">
            <v>0</v>
          </cell>
          <cell r="BY20">
            <v>0</v>
          </cell>
          <cell r="BZ20">
            <v>6</v>
          </cell>
          <cell r="CB20">
            <v>23</v>
          </cell>
          <cell r="CD20">
            <v>28</v>
          </cell>
          <cell r="CF20">
            <v>38</v>
          </cell>
          <cell r="CG20">
            <v>20</v>
          </cell>
          <cell r="CH20">
            <v>10</v>
          </cell>
          <cell r="CJ20">
            <v>290</v>
          </cell>
          <cell r="CL20">
            <v>0</v>
          </cell>
        </row>
        <row r="21">
          <cell r="Y21">
            <v>1</v>
          </cell>
          <cell r="AC21">
            <v>0</v>
          </cell>
          <cell r="AE21">
            <v>0</v>
          </cell>
          <cell r="AG21">
            <v>6</v>
          </cell>
          <cell r="AI21">
            <v>1</v>
          </cell>
          <cell r="AP21">
            <v>0</v>
          </cell>
          <cell r="AQ21">
            <v>0</v>
          </cell>
          <cell r="AR21">
            <v>0</v>
          </cell>
          <cell r="AT21">
            <v>0</v>
          </cell>
          <cell r="AV21">
            <v>0</v>
          </cell>
          <cell r="AX21">
            <v>0</v>
          </cell>
          <cell r="AY21">
            <v>0</v>
          </cell>
          <cell r="AZ21">
            <v>0</v>
          </cell>
          <cell r="BB21">
            <v>0</v>
          </cell>
          <cell r="BC21">
            <v>0</v>
          </cell>
          <cell r="BD21">
            <v>0</v>
          </cell>
          <cell r="BE21">
            <v>0</v>
          </cell>
          <cell r="BG21">
            <v>0</v>
          </cell>
          <cell r="BH21">
            <v>0</v>
          </cell>
          <cell r="BK21">
            <v>0</v>
          </cell>
          <cell r="BM21">
            <v>0</v>
          </cell>
          <cell r="BO21">
            <v>1</v>
          </cell>
          <cell r="BP21">
            <v>0</v>
          </cell>
          <cell r="BQ21">
            <v>0</v>
          </cell>
          <cell r="BS21">
            <v>1</v>
          </cell>
          <cell r="BT21">
            <v>0</v>
          </cell>
          <cell r="BU21">
            <v>0</v>
          </cell>
          <cell r="BV21">
            <v>0</v>
          </cell>
          <cell r="BX21">
            <v>0</v>
          </cell>
          <cell r="BY21">
            <v>0</v>
          </cell>
          <cell r="BZ21">
            <v>0</v>
          </cell>
          <cell r="CB21">
            <v>0</v>
          </cell>
          <cell r="CD21">
            <v>0</v>
          </cell>
          <cell r="CF21">
            <v>0</v>
          </cell>
          <cell r="CG21">
            <v>0</v>
          </cell>
          <cell r="CH21">
            <v>0</v>
          </cell>
          <cell r="CJ21">
            <v>0</v>
          </cell>
          <cell r="CL21">
            <v>0</v>
          </cell>
        </row>
        <row r="23">
          <cell r="U23">
            <v>777</v>
          </cell>
          <cell r="V23">
            <v>655</v>
          </cell>
          <cell r="W23">
            <v>518</v>
          </cell>
        </row>
        <row r="24">
          <cell r="U24">
            <v>765</v>
          </cell>
          <cell r="V24">
            <v>651</v>
          </cell>
          <cell r="W24">
            <v>504</v>
          </cell>
          <cell r="Y24">
            <v>410</v>
          </cell>
          <cell r="Z24">
            <v>814</v>
          </cell>
          <cell r="AA24">
            <v>880</v>
          </cell>
        </row>
        <row r="25">
          <cell r="U25">
            <v>12</v>
          </cell>
          <cell r="V25">
            <v>4</v>
          </cell>
          <cell r="W25">
            <v>14</v>
          </cell>
          <cell r="Z25">
            <v>10</v>
          </cell>
          <cell r="AA25">
            <v>0</v>
          </cell>
        </row>
        <row r="33">
          <cell r="U33">
            <v>64</v>
          </cell>
          <cell r="V33">
            <v>71</v>
          </cell>
          <cell r="W33">
            <v>65</v>
          </cell>
          <cell r="Y33">
            <v>47</v>
          </cell>
          <cell r="Z33">
            <v>58</v>
          </cell>
          <cell r="AA33">
            <v>31</v>
          </cell>
          <cell r="AC33">
            <v>53</v>
          </cell>
          <cell r="AE33">
            <v>70</v>
          </cell>
          <cell r="AG33">
            <v>121</v>
          </cell>
          <cell r="AH33">
            <v>49</v>
          </cell>
          <cell r="AI33">
            <v>28</v>
          </cell>
          <cell r="AL33">
            <v>55</v>
          </cell>
          <cell r="AM33">
            <v>46</v>
          </cell>
          <cell r="AN33">
            <v>59</v>
          </cell>
          <cell r="AP33">
            <v>30</v>
          </cell>
          <cell r="AQ33">
            <v>21</v>
          </cell>
          <cell r="AR33">
            <v>60</v>
          </cell>
          <cell r="AT33">
            <v>59</v>
          </cell>
          <cell r="AV33">
            <v>123</v>
          </cell>
          <cell r="AX33">
            <v>62</v>
          </cell>
          <cell r="AY33">
            <v>32</v>
          </cell>
          <cell r="AZ33">
            <v>33</v>
          </cell>
          <cell r="BB33">
            <v>580</v>
          </cell>
          <cell r="BC33">
            <v>64</v>
          </cell>
          <cell r="BD33">
            <v>107</v>
          </cell>
          <cell r="BE33">
            <v>55</v>
          </cell>
          <cell r="BG33">
            <v>20</v>
          </cell>
          <cell r="BH33">
            <v>55</v>
          </cell>
          <cell r="BI33">
            <v>79</v>
          </cell>
          <cell r="BK33">
            <v>42</v>
          </cell>
          <cell r="BM33">
            <v>238</v>
          </cell>
          <cell r="BO33">
            <v>101</v>
          </cell>
          <cell r="BP33">
            <v>35</v>
          </cell>
          <cell r="BQ33">
            <v>21</v>
          </cell>
          <cell r="BS33">
            <v>817</v>
          </cell>
          <cell r="BT33">
            <v>27</v>
          </cell>
          <cell r="BU33">
            <v>20</v>
          </cell>
          <cell r="BV33">
            <v>13</v>
          </cell>
          <cell r="BX33">
            <v>62</v>
          </cell>
          <cell r="BY33">
            <v>83</v>
          </cell>
          <cell r="BZ33">
            <v>55</v>
          </cell>
          <cell r="CB33">
            <v>53</v>
          </cell>
          <cell r="CD33">
            <v>133</v>
          </cell>
          <cell r="CF33">
            <v>62</v>
          </cell>
          <cell r="CG33">
            <v>46</v>
          </cell>
          <cell r="CH33">
            <v>27</v>
          </cell>
          <cell r="CJ33">
            <v>581</v>
          </cell>
          <cell r="CL33">
            <v>0</v>
          </cell>
        </row>
        <row r="34">
          <cell r="U34">
            <v>64</v>
          </cell>
          <cell r="V34">
            <v>68</v>
          </cell>
          <cell r="W34">
            <v>68</v>
          </cell>
          <cell r="Y34">
            <v>43</v>
          </cell>
          <cell r="Z34">
            <v>58</v>
          </cell>
          <cell r="AA34">
            <v>32</v>
          </cell>
          <cell r="AC34">
            <v>54</v>
          </cell>
          <cell r="AE34">
            <v>69</v>
          </cell>
          <cell r="AG34">
            <v>126</v>
          </cell>
          <cell r="AH34">
            <v>48</v>
          </cell>
          <cell r="AI34">
            <v>29</v>
          </cell>
          <cell r="AL34">
            <v>59</v>
          </cell>
          <cell r="AM34">
            <v>46</v>
          </cell>
          <cell r="AN34">
            <v>59</v>
          </cell>
          <cell r="AP34">
            <v>30</v>
          </cell>
          <cell r="AQ34">
            <v>21</v>
          </cell>
          <cell r="AR34">
            <v>53</v>
          </cell>
          <cell r="AT34">
            <v>53</v>
          </cell>
          <cell r="AV34">
            <v>105</v>
          </cell>
          <cell r="AX34">
            <v>73</v>
          </cell>
          <cell r="AY34">
            <v>39</v>
          </cell>
          <cell r="AZ34">
            <v>24</v>
          </cell>
          <cell r="BB34">
            <v>562</v>
          </cell>
          <cell r="BC34">
            <v>71</v>
          </cell>
          <cell r="BD34">
            <v>110</v>
          </cell>
          <cell r="BE34">
            <v>56</v>
          </cell>
          <cell r="BG34">
            <v>22</v>
          </cell>
          <cell r="BH34">
            <v>54</v>
          </cell>
          <cell r="BI34">
            <v>75</v>
          </cell>
          <cell r="BK34">
            <v>49</v>
          </cell>
          <cell r="BM34">
            <v>235</v>
          </cell>
          <cell r="BO34">
            <v>87</v>
          </cell>
          <cell r="BP34">
            <v>34</v>
          </cell>
          <cell r="BQ34">
            <v>24</v>
          </cell>
          <cell r="BS34">
            <v>817</v>
          </cell>
          <cell r="BT34">
            <v>40</v>
          </cell>
          <cell r="BU34">
            <v>22</v>
          </cell>
          <cell r="BV34">
            <v>20</v>
          </cell>
          <cell r="BX34">
            <v>63</v>
          </cell>
          <cell r="BY34">
            <v>91</v>
          </cell>
          <cell r="BZ34">
            <v>69</v>
          </cell>
          <cell r="CB34">
            <v>53</v>
          </cell>
          <cell r="CD34">
            <v>159</v>
          </cell>
          <cell r="CF34">
            <v>72</v>
          </cell>
          <cell r="CG34">
            <v>49</v>
          </cell>
          <cell r="CH34">
            <v>29</v>
          </cell>
          <cell r="CJ34">
            <v>667</v>
          </cell>
          <cell r="CL34">
            <v>0</v>
          </cell>
        </row>
      </sheetData>
      <sheetData sheetId="2">
        <row r="2">
          <cell r="K2">
            <v>4107</v>
          </cell>
        </row>
      </sheetData>
      <sheetData sheetId="3" refreshError="1"/>
      <sheetData sheetId="4" refreshError="1"/>
      <sheetData sheetId="5"/>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G30"/>
  <sheetViews>
    <sheetView tabSelected="1" zoomScaleNormal="100" zoomScaleSheetLayoutView="100" workbookViewId="0">
      <selection activeCell="A2" sqref="A2:B2"/>
    </sheetView>
  </sheetViews>
  <sheetFormatPr defaultRowHeight="14.25"/>
  <cols>
    <col min="1" max="1" width="6.140625" style="52" bestFit="1" customWidth="1"/>
    <col min="2" max="2" width="67.28515625" style="32" bestFit="1" customWidth="1"/>
    <col min="3" max="3" width="16.7109375" style="32" customWidth="1"/>
    <col min="4" max="5" width="13.5703125" style="33" customWidth="1"/>
    <col min="6" max="7" width="14.42578125" style="32" customWidth="1"/>
    <col min="8" max="9" width="13.7109375" style="32" customWidth="1"/>
    <col min="10" max="10" width="13.85546875" style="32" customWidth="1"/>
    <col min="11" max="13" width="9.140625" style="32"/>
    <col min="14" max="14" width="15.42578125" style="32" bestFit="1" customWidth="1"/>
    <col min="15" max="207" width="9.140625" style="32"/>
    <col min="208" max="208" width="82" style="32" customWidth="1"/>
    <col min="209" max="209" width="10.7109375" style="32" customWidth="1"/>
    <col min="210" max="210" width="8.5703125" style="32" customWidth="1"/>
    <col min="211" max="211" width="10.85546875" style="32" customWidth="1"/>
    <col min="212" max="212" width="8.85546875" style="32" customWidth="1"/>
    <col min="213" max="213" width="13.85546875" style="32" customWidth="1"/>
    <col min="214" max="214" width="11" style="32" customWidth="1"/>
    <col min="215" max="216" width="12.28515625" style="32" customWidth="1"/>
    <col min="217" max="217" width="6.42578125" style="32" customWidth="1"/>
    <col min="218" max="218" width="9.140625" style="32" customWidth="1"/>
    <col min="219" max="219" width="6.85546875" style="32" customWidth="1"/>
    <col min="220" max="220" width="10.42578125" style="32" customWidth="1"/>
    <col min="221" max="221" width="10" style="32" customWidth="1"/>
    <col min="222" max="222" width="6.7109375" style="32" bestFit="1" customWidth="1"/>
    <col min="223" max="223" width="9.140625" style="32" customWidth="1"/>
    <col min="224" max="463" width="9.140625" style="32"/>
    <col min="464" max="464" width="82" style="32" customWidth="1"/>
    <col min="465" max="465" width="10.7109375" style="32" customWidth="1"/>
    <col min="466" max="466" width="8.5703125" style="32" customWidth="1"/>
    <col min="467" max="467" width="10.85546875" style="32" customWidth="1"/>
    <col min="468" max="468" width="8.85546875" style="32" customWidth="1"/>
    <col min="469" max="469" width="13.85546875" style="32" customWidth="1"/>
    <col min="470" max="470" width="11" style="32" customWidth="1"/>
    <col min="471" max="472" width="12.28515625" style="32" customWidth="1"/>
    <col min="473" max="473" width="6.42578125" style="32" customWidth="1"/>
    <col min="474" max="474" width="9.140625" style="32" customWidth="1"/>
    <col min="475" max="475" width="6.85546875" style="32" customWidth="1"/>
    <col min="476" max="476" width="10.42578125" style="32" customWidth="1"/>
    <col min="477" max="477" width="10" style="32" customWidth="1"/>
    <col min="478" max="478" width="6.7109375" style="32" bestFit="1" customWidth="1"/>
    <col min="479" max="479" width="9.140625" style="32" customWidth="1"/>
    <col min="480" max="719" width="9.140625" style="32"/>
    <col min="720" max="720" width="82" style="32" customWidth="1"/>
    <col min="721" max="721" width="10.7109375" style="32" customWidth="1"/>
    <col min="722" max="722" width="8.5703125" style="32" customWidth="1"/>
    <col min="723" max="723" width="10.85546875" style="32" customWidth="1"/>
    <col min="724" max="724" width="8.85546875" style="32" customWidth="1"/>
    <col min="725" max="725" width="13.85546875" style="32" customWidth="1"/>
    <col min="726" max="726" width="11" style="32" customWidth="1"/>
    <col min="727" max="728" width="12.28515625" style="32" customWidth="1"/>
    <col min="729" max="729" width="6.42578125" style="32" customWidth="1"/>
    <col min="730" max="730" width="9.140625" style="32" customWidth="1"/>
    <col min="731" max="731" width="6.85546875" style="32" customWidth="1"/>
    <col min="732" max="732" width="10.42578125" style="32" customWidth="1"/>
    <col min="733" max="733" width="10" style="32" customWidth="1"/>
    <col min="734" max="734" width="6.7109375" style="32" bestFit="1" customWidth="1"/>
    <col min="735" max="735" width="9.140625" style="32" customWidth="1"/>
    <col min="736" max="975" width="9.140625" style="32"/>
    <col min="976" max="976" width="82" style="32" customWidth="1"/>
    <col min="977" max="977" width="10.7109375" style="32" customWidth="1"/>
    <col min="978" max="978" width="8.5703125" style="32" customWidth="1"/>
    <col min="979" max="979" width="10.85546875" style="32" customWidth="1"/>
    <col min="980" max="980" width="8.85546875" style="32" customWidth="1"/>
    <col min="981" max="981" width="13.85546875" style="32" customWidth="1"/>
    <col min="982" max="982" width="11" style="32" customWidth="1"/>
    <col min="983" max="984" width="12.28515625" style="32" customWidth="1"/>
    <col min="985" max="985" width="6.42578125" style="32" customWidth="1"/>
    <col min="986" max="986" width="9.140625" style="32" customWidth="1"/>
    <col min="987" max="987" width="6.85546875" style="32" customWidth="1"/>
    <col min="988" max="988" width="10.42578125" style="32" customWidth="1"/>
    <col min="989" max="989" width="10" style="32" customWidth="1"/>
    <col min="990" max="990" width="6.7109375" style="32" bestFit="1" customWidth="1"/>
    <col min="991" max="991" width="9.140625" style="32" customWidth="1"/>
    <col min="992" max="1231" width="9.140625" style="32"/>
    <col min="1232" max="1232" width="82" style="32" customWidth="1"/>
    <col min="1233" max="1233" width="10.7109375" style="32" customWidth="1"/>
    <col min="1234" max="1234" width="8.5703125" style="32" customWidth="1"/>
    <col min="1235" max="1235" width="10.85546875" style="32" customWidth="1"/>
    <col min="1236" max="1236" width="8.85546875" style="32" customWidth="1"/>
    <col min="1237" max="1237" width="13.85546875" style="32" customWidth="1"/>
    <col min="1238" max="1238" width="11" style="32" customWidth="1"/>
    <col min="1239" max="1240" width="12.28515625" style="32" customWidth="1"/>
    <col min="1241" max="1241" width="6.42578125" style="32" customWidth="1"/>
    <col min="1242" max="1242" width="9.140625" style="32" customWidth="1"/>
    <col min="1243" max="1243" width="6.85546875" style="32" customWidth="1"/>
    <col min="1244" max="1244" width="10.42578125" style="32" customWidth="1"/>
    <col min="1245" max="1245" width="10" style="32" customWidth="1"/>
    <col min="1246" max="1246" width="6.7109375" style="32" bestFit="1" customWidth="1"/>
    <col min="1247" max="1247" width="9.140625" style="32" customWidth="1"/>
    <col min="1248" max="1487" width="9.140625" style="32"/>
    <col min="1488" max="1488" width="82" style="32" customWidth="1"/>
    <col min="1489" max="1489" width="10.7109375" style="32" customWidth="1"/>
    <col min="1490" max="1490" width="8.5703125" style="32" customWidth="1"/>
    <col min="1491" max="1491" width="10.85546875" style="32" customWidth="1"/>
    <col min="1492" max="1492" width="8.85546875" style="32" customWidth="1"/>
    <col min="1493" max="1493" width="13.85546875" style="32" customWidth="1"/>
    <col min="1494" max="1494" width="11" style="32" customWidth="1"/>
    <col min="1495" max="1496" width="12.28515625" style="32" customWidth="1"/>
    <col min="1497" max="1497" width="6.42578125" style="32" customWidth="1"/>
    <col min="1498" max="1498" width="9.140625" style="32" customWidth="1"/>
    <col min="1499" max="1499" width="6.85546875" style="32" customWidth="1"/>
    <col min="1500" max="1500" width="10.42578125" style="32" customWidth="1"/>
    <col min="1501" max="1501" width="10" style="32" customWidth="1"/>
    <col min="1502" max="1502" width="6.7109375" style="32" bestFit="1" customWidth="1"/>
    <col min="1503" max="1503" width="9.140625" style="32" customWidth="1"/>
    <col min="1504" max="1743" width="9.140625" style="32"/>
    <col min="1744" max="1744" width="82" style="32" customWidth="1"/>
    <col min="1745" max="1745" width="10.7109375" style="32" customWidth="1"/>
    <col min="1746" max="1746" width="8.5703125" style="32" customWidth="1"/>
    <col min="1747" max="1747" width="10.85546875" style="32" customWidth="1"/>
    <col min="1748" max="1748" width="8.85546875" style="32" customWidth="1"/>
    <col min="1749" max="1749" width="13.85546875" style="32" customWidth="1"/>
    <col min="1750" max="1750" width="11" style="32" customWidth="1"/>
    <col min="1751" max="1752" width="12.28515625" style="32" customWidth="1"/>
    <col min="1753" max="1753" width="6.42578125" style="32" customWidth="1"/>
    <col min="1754" max="1754" width="9.140625" style="32" customWidth="1"/>
    <col min="1755" max="1755" width="6.85546875" style="32" customWidth="1"/>
    <col min="1756" max="1756" width="10.42578125" style="32" customWidth="1"/>
    <col min="1757" max="1757" width="10" style="32" customWidth="1"/>
    <col min="1758" max="1758" width="6.7109375" style="32" bestFit="1" customWidth="1"/>
    <col min="1759" max="1759" width="9.140625" style="32" customWidth="1"/>
    <col min="1760" max="1999" width="9.140625" style="32"/>
    <col min="2000" max="2000" width="82" style="32" customWidth="1"/>
    <col min="2001" max="2001" width="10.7109375" style="32" customWidth="1"/>
    <col min="2002" max="2002" width="8.5703125" style="32" customWidth="1"/>
    <col min="2003" max="2003" width="10.85546875" style="32" customWidth="1"/>
    <col min="2004" max="2004" width="8.85546875" style="32" customWidth="1"/>
    <col min="2005" max="2005" width="13.85546875" style="32" customWidth="1"/>
    <col min="2006" max="2006" width="11" style="32" customWidth="1"/>
    <col min="2007" max="2008" width="12.28515625" style="32" customWidth="1"/>
    <col min="2009" max="2009" width="6.42578125" style="32" customWidth="1"/>
    <col min="2010" max="2010" width="9.140625" style="32" customWidth="1"/>
    <col min="2011" max="2011" width="6.85546875" style="32" customWidth="1"/>
    <col min="2012" max="2012" width="10.42578125" style="32" customWidth="1"/>
    <col min="2013" max="2013" width="10" style="32" customWidth="1"/>
    <col min="2014" max="2014" width="6.7109375" style="32" bestFit="1" customWidth="1"/>
    <col min="2015" max="2015" width="9.140625" style="32" customWidth="1"/>
    <col min="2016" max="2255" width="9.140625" style="32"/>
    <col min="2256" max="2256" width="82" style="32" customWidth="1"/>
    <col min="2257" max="2257" width="10.7109375" style="32" customWidth="1"/>
    <col min="2258" max="2258" width="8.5703125" style="32" customWidth="1"/>
    <col min="2259" max="2259" width="10.85546875" style="32" customWidth="1"/>
    <col min="2260" max="2260" width="8.85546875" style="32" customWidth="1"/>
    <col min="2261" max="2261" width="13.85546875" style="32" customWidth="1"/>
    <col min="2262" max="2262" width="11" style="32" customWidth="1"/>
    <col min="2263" max="2264" width="12.28515625" style="32" customWidth="1"/>
    <col min="2265" max="2265" width="6.42578125" style="32" customWidth="1"/>
    <col min="2266" max="2266" width="9.140625" style="32" customWidth="1"/>
    <col min="2267" max="2267" width="6.85546875" style="32" customWidth="1"/>
    <col min="2268" max="2268" width="10.42578125" style="32" customWidth="1"/>
    <col min="2269" max="2269" width="10" style="32" customWidth="1"/>
    <col min="2270" max="2270" width="6.7109375" style="32" bestFit="1" customWidth="1"/>
    <col min="2271" max="2271" width="9.140625" style="32" customWidth="1"/>
    <col min="2272" max="2511" width="9.140625" style="32"/>
    <col min="2512" max="2512" width="82" style="32" customWidth="1"/>
    <col min="2513" max="2513" width="10.7109375" style="32" customWidth="1"/>
    <col min="2514" max="2514" width="8.5703125" style="32" customWidth="1"/>
    <col min="2515" max="2515" width="10.85546875" style="32" customWidth="1"/>
    <col min="2516" max="2516" width="8.85546875" style="32" customWidth="1"/>
    <col min="2517" max="2517" width="13.85546875" style="32" customWidth="1"/>
    <col min="2518" max="2518" width="11" style="32" customWidth="1"/>
    <col min="2519" max="2520" width="12.28515625" style="32" customWidth="1"/>
    <col min="2521" max="2521" width="6.42578125" style="32" customWidth="1"/>
    <col min="2522" max="2522" width="9.140625" style="32" customWidth="1"/>
    <col min="2523" max="2523" width="6.85546875" style="32" customWidth="1"/>
    <col min="2524" max="2524" width="10.42578125" style="32" customWidth="1"/>
    <col min="2525" max="2525" width="10" style="32" customWidth="1"/>
    <col min="2526" max="2526" width="6.7109375" style="32" bestFit="1" customWidth="1"/>
    <col min="2527" max="2527" width="9.140625" style="32" customWidth="1"/>
    <col min="2528" max="2767" width="9.140625" style="32"/>
    <col min="2768" max="2768" width="82" style="32" customWidth="1"/>
    <col min="2769" max="2769" width="10.7109375" style="32" customWidth="1"/>
    <col min="2770" max="2770" width="8.5703125" style="32" customWidth="1"/>
    <col min="2771" max="2771" width="10.85546875" style="32" customWidth="1"/>
    <col min="2772" max="2772" width="8.85546875" style="32" customWidth="1"/>
    <col min="2773" max="2773" width="13.85546875" style="32" customWidth="1"/>
    <col min="2774" max="2774" width="11" style="32" customWidth="1"/>
    <col min="2775" max="2776" width="12.28515625" style="32" customWidth="1"/>
    <col min="2777" max="2777" width="6.42578125" style="32" customWidth="1"/>
    <col min="2778" max="2778" width="9.140625" style="32" customWidth="1"/>
    <col min="2779" max="2779" width="6.85546875" style="32" customWidth="1"/>
    <col min="2780" max="2780" width="10.42578125" style="32" customWidth="1"/>
    <col min="2781" max="2781" width="10" style="32" customWidth="1"/>
    <col min="2782" max="2782" width="6.7109375" style="32" bestFit="1" customWidth="1"/>
    <col min="2783" max="2783" width="9.140625" style="32" customWidth="1"/>
    <col min="2784" max="3023" width="9.140625" style="32"/>
    <col min="3024" max="3024" width="82" style="32" customWidth="1"/>
    <col min="3025" max="3025" width="10.7109375" style="32" customWidth="1"/>
    <col min="3026" max="3026" width="8.5703125" style="32" customWidth="1"/>
    <col min="3027" max="3027" width="10.85546875" style="32" customWidth="1"/>
    <col min="3028" max="3028" width="8.85546875" style="32" customWidth="1"/>
    <col min="3029" max="3029" width="13.85546875" style="32" customWidth="1"/>
    <col min="3030" max="3030" width="11" style="32" customWidth="1"/>
    <col min="3031" max="3032" width="12.28515625" style="32" customWidth="1"/>
    <col min="3033" max="3033" width="6.42578125" style="32" customWidth="1"/>
    <col min="3034" max="3034" width="9.140625" style="32" customWidth="1"/>
    <col min="3035" max="3035" width="6.85546875" style="32" customWidth="1"/>
    <col min="3036" max="3036" width="10.42578125" style="32" customWidth="1"/>
    <col min="3037" max="3037" width="10" style="32" customWidth="1"/>
    <col min="3038" max="3038" width="6.7109375" style="32" bestFit="1" customWidth="1"/>
    <col min="3039" max="3039" width="9.140625" style="32" customWidth="1"/>
    <col min="3040" max="3279" width="9.140625" style="32"/>
    <col min="3280" max="3280" width="82" style="32" customWidth="1"/>
    <col min="3281" max="3281" width="10.7109375" style="32" customWidth="1"/>
    <col min="3282" max="3282" width="8.5703125" style="32" customWidth="1"/>
    <col min="3283" max="3283" width="10.85546875" style="32" customWidth="1"/>
    <col min="3284" max="3284" width="8.85546875" style="32" customWidth="1"/>
    <col min="3285" max="3285" width="13.85546875" style="32" customWidth="1"/>
    <col min="3286" max="3286" width="11" style="32" customWidth="1"/>
    <col min="3287" max="3288" width="12.28515625" style="32" customWidth="1"/>
    <col min="3289" max="3289" width="6.42578125" style="32" customWidth="1"/>
    <col min="3290" max="3290" width="9.140625" style="32" customWidth="1"/>
    <col min="3291" max="3291" width="6.85546875" style="32" customWidth="1"/>
    <col min="3292" max="3292" width="10.42578125" style="32" customWidth="1"/>
    <col min="3293" max="3293" width="10" style="32" customWidth="1"/>
    <col min="3294" max="3294" width="6.7109375" style="32" bestFit="1" customWidth="1"/>
    <col min="3295" max="3295" width="9.140625" style="32" customWidth="1"/>
    <col min="3296" max="3535" width="9.140625" style="32"/>
    <col min="3536" max="3536" width="82" style="32" customWidth="1"/>
    <col min="3537" max="3537" width="10.7109375" style="32" customWidth="1"/>
    <col min="3538" max="3538" width="8.5703125" style="32" customWidth="1"/>
    <col min="3539" max="3539" width="10.85546875" style="32" customWidth="1"/>
    <col min="3540" max="3540" width="8.85546875" style="32" customWidth="1"/>
    <col min="3541" max="3541" width="13.85546875" style="32" customWidth="1"/>
    <col min="3542" max="3542" width="11" style="32" customWidth="1"/>
    <col min="3543" max="3544" width="12.28515625" style="32" customWidth="1"/>
    <col min="3545" max="3545" width="6.42578125" style="32" customWidth="1"/>
    <col min="3546" max="3546" width="9.140625" style="32" customWidth="1"/>
    <col min="3547" max="3547" width="6.85546875" style="32" customWidth="1"/>
    <col min="3548" max="3548" width="10.42578125" style="32" customWidth="1"/>
    <col min="3549" max="3549" width="10" style="32" customWidth="1"/>
    <col min="3550" max="3550" width="6.7109375" style="32" bestFit="1" customWidth="1"/>
    <col min="3551" max="3551" width="9.140625" style="32" customWidth="1"/>
    <col min="3552" max="3791" width="9.140625" style="32"/>
    <col min="3792" max="3792" width="82" style="32" customWidth="1"/>
    <col min="3793" max="3793" width="10.7109375" style="32" customWidth="1"/>
    <col min="3794" max="3794" width="8.5703125" style="32" customWidth="1"/>
    <col min="3795" max="3795" width="10.85546875" style="32" customWidth="1"/>
    <col min="3796" max="3796" width="8.85546875" style="32" customWidth="1"/>
    <col min="3797" max="3797" width="13.85546875" style="32" customWidth="1"/>
    <col min="3798" max="3798" width="11" style="32" customWidth="1"/>
    <col min="3799" max="3800" width="12.28515625" style="32" customWidth="1"/>
    <col min="3801" max="3801" width="6.42578125" style="32" customWidth="1"/>
    <col min="3802" max="3802" width="9.140625" style="32" customWidth="1"/>
    <col min="3803" max="3803" width="6.85546875" style="32" customWidth="1"/>
    <col min="3804" max="3804" width="10.42578125" style="32" customWidth="1"/>
    <col min="3805" max="3805" width="10" style="32" customWidth="1"/>
    <col min="3806" max="3806" width="6.7109375" style="32" bestFit="1" customWidth="1"/>
    <col min="3807" max="3807" width="9.140625" style="32" customWidth="1"/>
    <col min="3808" max="4047" width="9.140625" style="32"/>
    <col min="4048" max="4048" width="82" style="32" customWidth="1"/>
    <col min="4049" max="4049" width="10.7109375" style="32" customWidth="1"/>
    <col min="4050" max="4050" width="8.5703125" style="32" customWidth="1"/>
    <col min="4051" max="4051" width="10.85546875" style="32" customWidth="1"/>
    <col min="4052" max="4052" width="8.85546875" style="32" customWidth="1"/>
    <col min="4053" max="4053" width="13.85546875" style="32" customWidth="1"/>
    <col min="4054" max="4054" width="11" style="32" customWidth="1"/>
    <col min="4055" max="4056" width="12.28515625" style="32" customWidth="1"/>
    <col min="4057" max="4057" width="6.42578125" style="32" customWidth="1"/>
    <col min="4058" max="4058" width="9.140625" style="32" customWidth="1"/>
    <col min="4059" max="4059" width="6.85546875" style="32" customWidth="1"/>
    <col min="4060" max="4060" width="10.42578125" style="32" customWidth="1"/>
    <col min="4061" max="4061" width="10" style="32" customWidth="1"/>
    <col min="4062" max="4062" width="6.7109375" style="32" bestFit="1" customWidth="1"/>
    <col min="4063" max="4063" width="9.140625" style="32" customWidth="1"/>
    <col min="4064" max="4303" width="9.140625" style="32"/>
    <col min="4304" max="4304" width="82" style="32" customWidth="1"/>
    <col min="4305" max="4305" width="10.7109375" style="32" customWidth="1"/>
    <col min="4306" max="4306" width="8.5703125" style="32" customWidth="1"/>
    <col min="4307" max="4307" width="10.85546875" style="32" customWidth="1"/>
    <col min="4308" max="4308" width="8.85546875" style="32" customWidth="1"/>
    <col min="4309" max="4309" width="13.85546875" style="32" customWidth="1"/>
    <col min="4310" max="4310" width="11" style="32" customWidth="1"/>
    <col min="4311" max="4312" width="12.28515625" style="32" customWidth="1"/>
    <col min="4313" max="4313" width="6.42578125" style="32" customWidth="1"/>
    <col min="4314" max="4314" width="9.140625" style="32" customWidth="1"/>
    <col min="4315" max="4315" width="6.85546875" style="32" customWidth="1"/>
    <col min="4316" max="4316" width="10.42578125" style="32" customWidth="1"/>
    <col min="4317" max="4317" width="10" style="32" customWidth="1"/>
    <col min="4318" max="4318" width="6.7109375" style="32" bestFit="1" customWidth="1"/>
    <col min="4319" max="4319" width="9.140625" style="32" customWidth="1"/>
    <col min="4320" max="4559" width="9.140625" style="32"/>
    <col min="4560" max="4560" width="82" style="32" customWidth="1"/>
    <col min="4561" max="4561" width="10.7109375" style="32" customWidth="1"/>
    <col min="4562" max="4562" width="8.5703125" style="32" customWidth="1"/>
    <col min="4563" max="4563" width="10.85546875" style="32" customWidth="1"/>
    <col min="4564" max="4564" width="8.85546875" style="32" customWidth="1"/>
    <col min="4565" max="4565" width="13.85546875" style="32" customWidth="1"/>
    <col min="4566" max="4566" width="11" style="32" customWidth="1"/>
    <col min="4567" max="4568" width="12.28515625" style="32" customWidth="1"/>
    <col min="4569" max="4569" width="6.42578125" style="32" customWidth="1"/>
    <col min="4570" max="4570" width="9.140625" style="32" customWidth="1"/>
    <col min="4571" max="4571" width="6.85546875" style="32" customWidth="1"/>
    <col min="4572" max="4572" width="10.42578125" style="32" customWidth="1"/>
    <col min="4573" max="4573" width="10" style="32" customWidth="1"/>
    <col min="4574" max="4574" width="6.7109375" style="32" bestFit="1" customWidth="1"/>
    <col min="4575" max="4575" width="9.140625" style="32" customWidth="1"/>
    <col min="4576" max="4815" width="9.140625" style="32"/>
    <col min="4816" max="4816" width="82" style="32" customWidth="1"/>
    <col min="4817" max="4817" width="10.7109375" style="32" customWidth="1"/>
    <col min="4818" max="4818" width="8.5703125" style="32" customWidth="1"/>
    <col min="4819" max="4819" width="10.85546875" style="32" customWidth="1"/>
    <col min="4820" max="4820" width="8.85546875" style="32" customWidth="1"/>
    <col min="4821" max="4821" width="13.85546875" style="32" customWidth="1"/>
    <col min="4822" max="4822" width="11" style="32" customWidth="1"/>
    <col min="4823" max="4824" width="12.28515625" style="32" customWidth="1"/>
    <col min="4825" max="4825" width="6.42578125" style="32" customWidth="1"/>
    <col min="4826" max="4826" width="9.140625" style="32" customWidth="1"/>
    <col min="4827" max="4827" width="6.85546875" style="32" customWidth="1"/>
    <col min="4828" max="4828" width="10.42578125" style="32" customWidth="1"/>
    <col min="4829" max="4829" width="10" style="32" customWidth="1"/>
    <col min="4830" max="4830" width="6.7109375" style="32" bestFit="1" customWidth="1"/>
    <col min="4831" max="4831" width="9.140625" style="32" customWidth="1"/>
    <col min="4832" max="5071" width="9.140625" style="32"/>
    <col min="5072" max="5072" width="82" style="32" customWidth="1"/>
    <col min="5073" max="5073" width="10.7109375" style="32" customWidth="1"/>
    <col min="5074" max="5074" width="8.5703125" style="32" customWidth="1"/>
    <col min="5075" max="5075" width="10.85546875" style="32" customWidth="1"/>
    <col min="5076" max="5076" width="8.85546875" style="32" customWidth="1"/>
    <col min="5077" max="5077" width="13.85546875" style="32" customWidth="1"/>
    <col min="5078" max="5078" width="11" style="32" customWidth="1"/>
    <col min="5079" max="5080" width="12.28515625" style="32" customWidth="1"/>
    <col min="5081" max="5081" width="6.42578125" style="32" customWidth="1"/>
    <col min="5082" max="5082" width="9.140625" style="32" customWidth="1"/>
    <col min="5083" max="5083" width="6.85546875" style="32" customWidth="1"/>
    <col min="5084" max="5084" width="10.42578125" style="32" customWidth="1"/>
    <col min="5085" max="5085" width="10" style="32" customWidth="1"/>
    <col min="5086" max="5086" width="6.7109375" style="32" bestFit="1" customWidth="1"/>
    <col min="5087" max="5087" width="9.140625" style="32" customWidth="1"/>
    <col min="5088" max="5327" width="9.140625" style="32"/>
    <col min="5328" max="5328" width="82" style="32" customWidth="1"/>
    <col min="5329" max="5329" width="10.7109375" style="32" customWidth="1"/>
    <col min="5330" max="5330" width="8.5703125" style="32" customWidth="1"/>
    <col min="5331" max="5331" width="10.85546875" style="32" customWidth="1"/>
    <col min="5332" max="5332" width="8.85546875" style="32" customWidth="1"/>
    <col min="5333" max="5333" width="13.85546875" style="32" customWidth="1"/>
    <col min="5334" max="5334" width="11" style="32" customWidth="1"/>
    <col min="5335" max="5336" width="12.28515625" style="32" customWidth="1"/>
    <col min="5337" max="5337" width="6.42578125" style="32" customWidth="1"/>
    <col min="5338" max="5338" width="9.140625" style="32" customWidth="1"/>
    <col min="5339" max="5339" width="6.85546875" style="32" customWidth="1"/>
    <col min="5340" max="5340" width="10.42578125" style="32" customWidth="1"/>
    <col min="5341" max="5341" width="10" style="32" customWidth="1"/>
    <col min="5342" max="5342" width="6.7109375" style="32" bestFit="1" customWidth="1"/>
    <col min="5343" max="5343" width="9.140625" style="32" customWidth="1"/>
    <col min="5344" max="5583" width="9.140625" style="32"/>
    <col min="5584" max="5584" width="82" style="32" customWidth="1"/>
    <col min="5585" max="5585" width="10.7109375" style="32" customWidth="1"/>
    <col min="5586" max="5586" width="8.5703125" style="32" customWidth="1"/>
    <col min="5587" max="5587" width="10.85546875" style="32" customWidth="1"/>
    <col min="5588" max="5588" width="8.85546875" style="32" customWidth="1"/>
    <col min="5589" max="5589" width="13.85546875" style="32" customWidth="1"/>
    <col min="5590" max="5590" width="11" style="32" customWidth="1"/>
    <col min="5591" max="5592" width="12.28515625" style="32" customWidth="1"/>
    <col min="5593" max="5593" width="6.42578125" style="32" customWidth="1"/>
    <col min="5594" max="5594" width="9.140625" style="32" customWidth="1"/>
    <col min="5595" max="5595" width="6.85546875" style="32" customWidth="1"/>
    <col min="5596" max="5596" width="10.42578125" style="32" customWidth="1"/>
    <col min="5597" max="5597" width="10" style="32" customWidth="1"/>
    <col min="5598" max="5598" width="6.7109375" style="32" bestFit="1" customWidth="1"/>
    <col min="5599" max="5599" width="9.140625" style="32" customWidth="1"/>
    <col min="5600" max="5839" width="9.140625" style="32"/>
    <col min="5840" max="5840" width="82" style="32" customWidth="1"/>
    <col min="5841" max="5841" width="10.7109375" style="32" customWidth="1"/>
    <col min="5842" max="5842" width="8.5703125" style="32" customWidth="1"/>
    <col min="5843" max="5843" width="10.85546875" style="32" customWidth="1"/>
    <col min="5844" max="5844" width="8.85546875" style="32" customWidth="1"/>
    <col min="5845" max="5845" width="13.85546875" style="32" customWidth="1"/>
    <col min="5846" max="5846" width="11" style="32" customWidth="1"/>
    <col min="5847" max="5848" width="12.28515625" style="32" customWidth="1"/>
    <col min="5849" max="5849" width="6.42578125" style="32" customWidth="1"/>
    <col min="5850" max="5850" width="9.140625" style="32" customWidth="1"/>
    <col min="5851" max="5851" width="6.85546875" style="32" customWidth="1"/>
    <col min="5852" max="5852" width="10.42578125" style="32" customWidth="1"/>
    <col min="5853" max="5853" width="10" style="32" customWidth="1"/>
    <col min="5854" max="5854" width="6.7109375" style="32" bestFit="1" customWidth="1"/>
    <col min="5855" max="5855" width="9.140625" style="32" customWidth="1"/>
    <col min="5856" max="6095" width="9.140625" style="32"/>
    <col min="6096" max="6096" width="82" style="32" customWidth="1"/>
    <col min="6097" max="6097" width="10.7109375" style="32" customWidth="1"/>
    <col min="6098" max="6098" width="8.5703125" style="32" customWidth="1"/>
    <col min="6099" max="6099" width="10.85546875" style="32" customWidth="1"/>
    <col min="6100" max="6100" width="8.85546875" style="32" customWidth="1"/>
    <col min="6101" max="6101" width="13.85546875" style="32" customWidth="1"/>
    <col min="6102" max="6102" width="11" style="32" customWidth="1"/>
    <col min="6103" max="6104" width="12.28515625" style="32" customWidth="1"/>
    <col min="6105" max="6105" width="6.42578125" style="32" customWidth="1"/>
    <col min="6106" max="6106" width="9.140625" style="32" customWidth="1"/>
    <col min="6107" max="6107" width="6.85546875" style="32" customWidth="1"/>
    <col min="6108" max="6108" width="10.42578125" style="32" customWidth="1"/>
    <col min="6109" max="6109" width="10" style="32" customWidth="1"/>
    <col min="6110" max="6110" width="6.7109375" style="32" bestFit="1" customWidth="1"/>
    <col min="6111" max="6111" width="9.140625" style="32" customWidth="1"/>
    <col min="6112" max="6351" width="9.140625" style="32"/>
    <col min="6352" max="6352" width="82" style="32" customWidth="1"/>
    <col min="6353" max="6353" width="10.7109375" style="32" customWidth="1"/>
    <col min="6354" max="6354" width="8.5703125" style="32" customWidth="1"/>
    <col min="6355" max="6355" width="10.85546875" style="32" customWidth="1"/>
    <col min="6356" max="6356" width="8.85546875" style="32" customWidth="1"/>
    <col min="6357" max="6357" width="13.85546875" style="32" customWidth="1"/>
    <col min="6358" max="6358" width="11" style="32" customWidth="1"/>
    <col min="6359" max="6360" width="12.28515625" style="32" customWidth="1"/>
    <col min="6361" max="6361" width="6.42578125" style="32" customWidth="1"/>
    <col min="6362" max="6362" width="9.140625" style="32" customWidth="1"/>
    <col min="6363" max="6363" width="6.85546875" style="32" customWidth="1"/>
    <col min="6364" max="6364" width="10.42578125" style="32" customWidth="1"/>
    <col min="6365" max="6365" width="10" style="32" customWidth="1"/>
    <col min="6366" max="6366" width="6.7109375" style="32" bestFit="1" customWidth="1"/>
    <col min="6367" max="6367" width="9.140625" style="32" customWidth="1"/>
    <col min="6368" max="6607" width="9.140625" style="32"/>
    <col min="6608" max="6608" width="82" style="32" customWidth="1"/>
    <col min="6609" max="6609" width="10.7109375" style="32" customWidth="1"/>
    <col min="6610" max="6610" width="8.5703125" style="32" customWidth="1"/>
    <col min="6611" max="6611" width="10.85546875" style="32" customWidth="1"/>
    <col min="6612" max="6612" width="8.85546875" style="32" customWidth="1"/>
    <col min="6613" max="6613" width="13.85546875" style="32" customWidth="1"/>
    <col min="6614" max="6614" width="11" style="32" customWidth="1"/>
    <col min="6615" max="6616" width="12.28515625" style="32" customWidth="1"/>
    <col min="6617" max="6617" width="6.42578125" style="32" customWidth="1"/>
    <col min="6618" max="6618" width="9.140625" style="32" customWidth="1"/>
    <col min="6619" max="6619" width="6.85546875" style="32" customWidth="1"/>
    <col min="6620" max="6620" width="10.42578125" style="32" customWidth="1"/>
    <col min="6621" max="6621" width="10" style="32" customWidth="1"/>
    <col min="6622" max="6622" width="6.7109375" style="32" bestFit="1" customWidth="1"/>
    <col min="6623" max="6623" width="9.140625" style="32" customWidth="1"/>
    <col min="6624" max="6863" width="9.140625" style="32"/>
    <col min="6864" max="6864" width="82" style="32" customWidth="1"/>
    <col min="6865" max="6865" width="10.7109375" style="32" customWidth="1"/>
    <col min="6866" max="6866" width="8.5703125" style="32" customWidth="1"/>
    <col min="6867" max="6867" width="10.85546875" style="32" customWidth="1"/>
    <col min="6868" max="6868" width="8.85546875" style="32" customWidth="1"/>
    <col min="6869" max="6869" width="13.85546875" style="32" customWidth="1"/>
    <col min="6870" max="6870" width="11" style="32" customWidth="1"/>
    <col min="6871" max="6872" width="12.28515625" style="32" customWidth="1"/>
    <col min="6873" max="6873" width="6.42578125" style="32" customWidth="1"/>
    <col min="6874" max="6874" width="9.140625" style="32" customWidth="1"/>
    <col min="6875" max="6875" width="6.85546875" style="32" customWidth="1"/>
    <col min="6876" max="6876" width="10.42578125" style="32" customWidth="1"/>
    <col min="6877" max="6877" width="10" style="32" customWidth="1"/>
    <col min="6878" max="6878" width="6.7109375" style="32" bestFit="1" customWidth="1"/>
    <col min="6879" max="6879" width="9.140625" style="32" customWidth="1"/>
    <col min="6880" max="7119" width="9.140625" style="32"/>
    <col min="7120" max="7120" width="82" style="32" customWidth="1"/>
    <col min="7121" max="7121" width="10.7109375" style="32" customWidth="1"/>
    <col min="7122" max="7122" width="8.5703125" style="32" customWidth="1"/>
    <col min="7123" max="7123" width="10.85546875" style="32" customWidth="1"/>
    <col min="7124" max="7124" width="8.85546875" style="32" customWidth="1"/>
    <col min="7125" max="7125" width="13.85546875" style="32" customWidth="1"/>
    <col min="7126" max="7126" width="11" style="32" customWidth="1"/>
    <col min="7127" max="7128" width="12.28515625" style="32" customWidth="1"/>
    <col min="7129" max="7129" width="6.42578125" style="32" customWidth="1"/>
    <col min="7130" max="7130" width="9.140625" style="32" customWidth="1"/>
    <col min="7131" max="7131" width="6.85546875" style="32" customWidth="1"/>
    <col min="7132" max="7132" width="10.42578125" style="32" customWidth="1"/>
    <col min="7133" max="7133" width="10" style="32" customWidth="1"/>
    <col min="7134" max="7134" width="6.7109375" style="32" bestFit="1" customWidth="1"/>
    <col min="7135" max="7135" width="9.140625" style="32" customWidth="1"/>
    <col min="7136" max="7375" width="9.140625" style="32"/>
    <col min="7376" max="7376" width="82" style="32" customWidth="1"/>
    <col min="7377" max="7377" width="10.7109375" style="32" customWidth="1"/>
    <col min="7378" max="7378" width="8.5703125" style="32" customWidth="1"/>
    <col min="7379" max="7379" width="10.85546875" style="32" customWidth="1"/>
    <col min="7380" max="7380" width="8.85546875" style="32" customWidth="1"/>
    <col min="7381" max="7381" width="13.85546875" style="32" customWidth="1"/>
    <col min="7382" max="7382" width="11" style="32" customWidth="1"/>
    <col min="7383" max="7384" width="12.28515625" style="32" customWidth="1"/>
    <col min="7385" max="7385" width="6.42578125" style="32" customWidth="1"/>
    <col min="7386" max="7386" width="9.140625" style="32" customWidth="1"/>
    <col min="7387" max="7387" width="6.85546875" style="32" customWidth="1"/>
    <col min="7388" max="7388" width="10.42578125" style="32" customWidth="1"/>
    <col min="7389" max="7389" width="10" style="32" customWidth="1"/>
    <col min="7390" max="7390" width="6.7109375" style="32" bestFit="1" customWidth="1"/>
    <col min="7391" max="7391" width="9.140625" style="32" customWidth="1"/>
    <col min="7392" max="7631" width="9.140625" style="32"/>
    <col min="7632" max="7632" width="82" style="32" customWidth="1"/>
    <col min="7633" max="7633" width="10.7109375" style="32" customWidth="1"/>
    <col min="7634" max="7634" width="8.5703125" style="32" customWidth="1"/>
    <col min="7635" max="7635" width="10.85546875" style="32" customWidth="1"/>
    <col min="7636" max="7636" width="8.85546875" style="32" customWidth="1"/>
    <col min="7637" max="7637" width="13.85546875" style="32" customWidth="1"/>
    <col min="7638" max="7638" width="11" style="32" customWidth="1"/>
    <col min="7639" max="7640" width="12.28515625" style="32" customWidth="1"/>
    <col min="7641" max="7641" width="6.42578125" style="32" customWidth="1"/>
    <col min="7642" max="7642" width="9.140625" style="32" customWidth="1"/>
    <col min="7643" max="7643" width="6.85546875" style="32" customWidth="1"/>
    <col min="7644" max="7644" width="10.42578125" style="32" customWidth="1"/>
    <col min="7645" max="7645" width="10" style="32" customWidth="1"/>
    <col min="7646" max="7646" width="6.7109375" style="32" bestFit="1" customWidth="1"/>
    <col min="7647" max="7647" width="9.140625" style="32" customWidth="1"/>
    <col min="7648" max="7887" width="9.140625" style="32"/>
    <col min="7888" max="7888" width="82" style="32" customWidth="1"/>
    <col min="7889" max="7889" width="10.7109375" style="32" customWidth="1"/>
    <col min="7890" max="7890" width="8.5703125" style="32" customWidth="1"/>
    <col min="7891" max="7891" width="10.85546875" style="32" customWidth="1"/>
    <col min="7892" max="7892" width="8.85546875" style="32" customWidth="1"/>
    <col min="7893" max="7893" width="13.85546875" style="32" customWidth="1"/>
    <col min="7894" max="7894" width="11" style="32" customWidth="1"/>
    <col min="7895" max="7896" width="12.28515625" style="32" customWidth="1"/>
    <col min="7897" max="7897" width="6.42578125" style="32" customWidth="1"/>
    <col min="7898" max="7898" width="9.140625" style="32" customWidth="1"/>
    <col min="7899" max="7899" width="6.85546875" style="32" customWidth="1"/>
    <col min="7900" max="7900" width="10.42578125" style="32" customWidth="1"/>
    <col min="7901" max="7901" width="10" style="32" customWidth="1"/>
    <col min="7902" max="7902" width="6.7109375" style="32" bestFit="1" customWidth="1"/>
    <col min="7903" max="7903" width="9.140625" style="32" customWidth="1"/>
    <col min="7904" max="8143" width="9.140625" style="32"/>
    <col min="8144" max="8144" width="82" style="32" customWidth="1"/>
    <col min="8145" max="8145" width="10.7109375" style="32" customWidth="1"/>
    <col min="8146" max="8146" width="8.5703125" style="32" customWidth="1"/>
    <col min="8147" max="8147" width="10.85546875" style="32" customWidth="1"/>
    <col min="8148" max="8148" width="8.85546875" style="32" customWidth="1"/>
    <col min="8149" max="8149" width="13.85546875" style="32" customWidth="1"/>
    <col min="8150" max="8150" width="11" style="32" customWidth="1"/>
    <col min="8151" max="8152" width="12.28515625" style="32" customWidth="1"/>
    <col min="8153" max="8153" width="6.42578125" style="32" customWidth="1"/>
    <col min="8154" max="8154" width="9.140625" style="32" customWidth="1"/>
    <col min="8155" max="8155" width="6.85546875" style="32" customWidth="1"/>
    <col min="8156" max="8156" width="10.42578125" style="32" customWidth="1"/>
    <col min="8157" max="8157" width="10" style="32" customWidth="1"/>
    <col min="8158" max="8158" width="6.7109375" style="32" bestFit="1" customWidth="1"/>
    <col min="8159" max="8159" width="9.140625" style="32" customWidth="1"/>
    <col min="8160" max="8399" width="9.140625" style="32"/>
    <col min="8400" max="8400" width="82" style="32" customWidth="1"/>
    <col min="8401" max="8401" width="10.7109375" style="32" customWidth="1"/>
    <col min="8402" max="8402" width="8.5703125" style="32" customWidth="1"/>
    <col min="8403" max="8403" width="10.85546875" style="32" customWidth="1"/>
    <col min="8404" max="8404" width="8.85546875" style="32" customWidth="1"/>
    <col min="8405" max="8405" width="13.85546875" style="32" customWidth="1"/>
    <col min="8406" max="8406" width="11" style="32" customWidth="1"/>
    <col min="8407" max="8408" width="12.28515625" style="32" customWidth="1"/>
    <col min="8409" max="8409" width="6.42578125" style="32" customWidth="1"/>
    <col min="8410" max="8410" width="9.140625" style="32" customWidth="1"/>
    <col min="8411" max="8411" width="6.85546875" style="32" customWidth="1"/>
    <col min="8412" max="8412" width="10.42578125" style="32" customWidth="1"/>
    <col min="8413" max="8413" width="10" style="32" customWidth="1"/>
    <col min="8414" max="8414" width="6.7109375" style="32" bestFit="1" customWidth="1"/>
    <col min="8415" max="8415" width="9.140625" style="32" customWidth="1"/>
    <col min="8416" max="8655" width="9.140625" style="32"/>
    <col min="8656" max="8656" width="82" style="32" customWidth="1"/>
    <col min="8657" max="8657" width="10.7109375" style="32" customWidth="1"/>
    <col min="8658" max="8658" width="8.5703125" style="32" customWidth="1"/>
    <col min="8659" max="8659" width="10.85546875" style="32" customWidth="1"/>
    <col min="8660" max="8660" width="8.85546875" style="32" customWidth="1"/>
    <col min="8661" max="8661" width="13.85546875" style="32" customWidth="1"/>
    <col min="8662" max="8662" width="11" style="32" customWidth="1"/>
    <col min="8663" max="8664" width="12.28515625" style="32" customWidth="1"/>
    <col min="8665" max="8665" width="6.42578125" style="32" customWidth="1"/>
    <col min="8666" max="8666" width="9.140625" style="32" customWidth="1"/>
    <col min="8667" max="8667" width="6.85546875" style="32" customWidth="1"/>
    <col min="8668" max="8668" width="10.42578125" style="32" customWidth="1"/>
    <col min="8669" max="8669" width="10" style="32" customWidth="1"/>
    <col min="8670" max="8670" width="6.7109375" style="32" bestFit="1" customWidth="1"/>
    <col min="8671" max="8671" width="9.140625" style="32" customWidth="1"/>
    <col min="8672" max="8911" width="9.140625" style="32"/>
    <col min="8912" max="8912" width="82" style="32" customWidth="1"/>
    <col min="8913" max="8913" width="10.7109375" style="32" customWidth="1"/>
    <col min="8914" max="8914" width="8.5703125" style="32" customWidth="1"/>
    <col min="8915" max="8915" width="10.85546875" style="32" customWidth="1"/>
    <col min="8916" max="8916" width="8.85546875" style="32" customWidth="1"/>
    <col min="8917" max="8917" width="13.85546875" style="32" customWidth="1"/>
    <col min="8918" max="8918" width="11" style="32" customWidth="1"/>
    <col min="8919" max="8920" width="12.28515625" style="32" customWidth="1"/>
    <col min="8921" max="8921" width="6.42578125" style="32" customWidth="1"/>
    <col min="8922" max="8922" width="9.140625" style="32" customWidth="1"/>
    <col min="8923" max="8923" width="6.85546875" style="32" customWidth="1"/>
    <col min="8924" max="8924" width="10.42578125" style="32" customWidth="1"/>
    <col min="8925" max="8925" width="10" style="32" customWidth="1"/>
    <col min="8926" max="8926" width="6.7109375" style="32" bestFit="1" customWidth="1"/>
    <col min="8927" max="8927" width="9.140625" style="32" customWidth="1"/>
    <col min="8928" max="9167" width="9.140625" style="32"/>
    <col min="9168" max="9168" width="82" style="32" customWidth="1"/>
    <col min="9169" max="9169" width="10.7109375" style="32" customWidth="1"/>
    <col min="9170" max="9170" width="8.5703125" style="32" customWidth="1"/>
    <col min="9171" max="9171" width="10.85546875" style="32" customWidth="1"/>
    <col min="9172" max="9172" width="8.85546875" style="32" customWidth="1"/>
    <col min="9173" max="9173" width="13.85546875" style="32" customWidth="1"/>
    <col min="9174" max="9174" width="11" style="32" customWidth="1"/>
    <col min="9175" max="9176" width="12.28515625" style="32" customWidth="1"/>
    <col min="9177" max="9177" width="6.42578125" style="32" customWidth="1"/>
    <col min="9178" max="9178" width="9.140625" style="32" customWidth="1"/>
    <col min="9179" max="9179" width="6.85546875" style="32" customWidth="1"/>
    <col min="9180" max="9180" width="10.42578125" style="32" customWidth="1"/>
    <col min="9181" max="9181" width="10" style="32" customWidth="1"/>
    <col min="9182" max="9182" width="6.7109375" style="32" bestFit="1" customWidth="1"/>
    <col min="9183" max="9183" width="9.140625" style="32" customWidth="1"/>
    <col min="9184" max="9423" width="9.140625" style="32"/>
    <col min="9424" max="9424" width="82" style="32" customWidth="1"/>
    <col min="9425" max="9425" width="10.7109375" style="32" customWidth="1"/>
    <col min="9426" max="9426" width="8.5703125" style="32" customWidth="1"/>
    <col min="9427" max="9427" width="10.85546875" style="32" customWidth="1"/>
    <col min="9428" max="9428" width="8.85546875" style="32" customWidth="1"/>
    <col min="9429" max="9429" width="13.85546875" style="32" customWidth="1"/>
    <col min="9430" max="9430" width="11" style="32" customWidth="1"/>
    <col min="9431" max="9432" width="12.28515625" style="32" customWidth="1"/>
    <col min="9433" max="9433" width="6.42578125" style="32" customWidth="1"/>
    <col min="9434" max="9434" width="9.140625" style="32" customWidth="1"/>
    <col min="9435" max="9435" width="6.85546875" style="32" customWidth="1"/>
    <col min="9436" max="9436" width="10.42578125" style="32" customWidth="1"/>
    <col min="9437" max="9437" width="10" style="32" customWidth="1"/>
    <col min="9438" max="9438" width="6.7109375" style="32" bestFit="1" customWidth="1"/>
    <col min="9439" max="9439" width="9.140625" style="32" customWidth="1"/>
    <col min="9440" max="9679" width="9.140625" style="32"/>
    <col min="9680" max="9680" width="82" style="32" customWidth="1"/>
    <col min="9681" max="9681" width="10.7109375" style="32" customWidth="1"/>
    <col min="9682" max="9682" width="8.5703125" style="32" customWidth="1"/>
    <col min="9683" max="9683" width="10.85546875" style="32" customWidth="1"/>
    <col min="9684" max="9684" width="8.85546875" style="32" customWidth="1"/>
    <col min="9685" max="9685" width="13.85546875" style="32" customWidth="1"/>
    <col min="9686" max="9686" width="11" style="32" customWidth="1"/>
    <col min="9687" max="9688" width="12.28515625" style="32" customWidth="1"/>
    <col min="9689" max="9689" width="6.42578125" style="32" customWidth="1"/>
    <col min="9690" max="9690" width="9.140625" style="32" customWidth="1"/>
    <col min="9691" max="9691" width="6.85546875" style="32" customWidth="1"/>
    <col min="9692" max="9692" width="10.42578125" style="32" customWidth="1"/>
    <col min="9693" max="9693" width="10" style="32" customWidth="1"/>
    <col min="9694" max="9694" width="6.7109375" style="32" bestFit="1" customWidth="1"/>
    <col min="9695" max="9695" width="9.140625" style="32" customWidth="1"/>
    <col min="9696" max="9935" width="9.140625" style="32"/>
    <col min="9936" max="9936" width="82" style="32" customWidth="1"/>
    <col min="9937" max="9937" width="10.7109375" style="32" customWidth="1"/>
    <col min="9938" max="9938" width="8.5703125" style="32" customWidth="1"/>
    <col min="9939" max="9939" width="10.85546875" style="32" customWidth="1"/>
    <col min="9940" max="9940" width="8.85546875" style="32" customWidth="1"/>
    <col min="9941" max="9941" width="13.85546875" style="32" customWidth="1"/>
    <col min="9942" max="9942" width="11" style="32" customWidth="1"/>
    <col min="9943" max="9944" width="12.28515625" style="32" customWidth="1"/>
    <col min="9945" max="9945" width="6.42578125" style="32" customWidth="1"/>
    <col min="9946" max="9946" width="9.140625" style="32" customWidth="1"/>
    <col min="9947" max="9947" width="6.85546875" style="32" customWidth="1"/>
    <col min="9948" max="9948" width="10.42578125" style="32" customWidth="1"/>
    <col min="9949" max="9949" width="10" style="32" customWidth="1"/>
    <col min="9950" max="9950" width="6.7109375" style="32" bestFit="1" customWidth="1"/>
    <col min="9951" max="9951" width="9.140625" style="32" customWidth="1"/>
    <col min="9952" max="10191" width="9.140625" style="32"/>
    <col min="10192" max="10192" width="82" style="32" customWidth="1"/>
    <col min="10193" max="10193" width="10.7109375" style="32" customWidth="1"/>
    <col min="10194" max="10194" width="8.5703125" style="32" customWidth="1"/>
    <col min="10195" max="10195" width="10.85546875" style="32" customWidth="1"/>
    <col min="10196" max="10196" width="8.85546875" style="32" customWidth="1"/>
    <col min="10197" max="10197" width="13.85546875" style="32" customWidth="1"/>
    <col min="10198" max="10198" width="11" style="32" customWidth="1"/>
    <col min="10199" max="10200" width="12.28515625" style="32" customWidth="1"/>
    <col min="10201" max="10201" width="6.42578125" style="32" customWidth="1"/>
    <col min="10202" max="10202" width="9.140625" style="32" customWidth="1"/>
    <col min="10203" max="10203" width="6.85546875" style="32" customWidth="1"/>
    <col min="10204" max="10204" width="10.42578125" style="32" customWidth="1"/>
    <col min="10205" max="10205" width="10" style="32" customWidth="1"/>
    <col min="10206" max="10206" width="6.7109375" style="32" bestFit="1" customWidth="1"/>
    <col min="10207" max="10207" width="9.140625" style="32" customWidth="1"/>
    <col min="10208" max="10447" width="9.140625" style="32"/>
    <col min="10448" max="10448" width="82" style="32" customWidth="1"/>
    <col min="10449" max="10449" width="10.7109375" style="32" customWidth="1"/>
    <col min="10450" max="10450" width="8.5703125" style="32" customWidth="1"/>
    <col min="10451" max="10451" width="10.85546875" style="32" customWidth="1"/>
    <col min="10452" max="10452" width="8.85546875" style="32" customWidth="1"/>
    <col min="10453" max="10453" width="13.85546875" style="32" customWidth="1"/>
    <col min="10454" max="10454" width="11" style="32" customWidth="1"/>
    <col min="10455" max="10456" width="12.28515625" style="32" customWidth="1"/>
    <col min="10457" max="10457" width="6.42578125" style="32" customWidth="1"/>
    <col min="10458" max="10458" width="9.140625" style="32" customWidth="1"/>
    <col min="10459" max="10459" width="6.85546875" style="32" customWidth="1"/>
    <col min="10460" max="10460" width="10.42578125" style="32" customWidth="1"/>
    <col min="10461" max="10461" width="10" style="32" customWidth="1"/>
    <col min="10462" max="10462" width="6.7109375" style="32" bestFit="1" customWidth="1"/>
    <col min="10463" max="10463" width="9.140625" style="32" customWidth="1"/>
    <col min="10464" max="10703" width="9.140625" style="32"/>
    <col min="10704" max="10704" width="82" style="32" customWidth="1"/>
    <col min="10705" max="10705" width="10.7109375" style="32" customWidth="1"/>
    <col min="10706" max="10706" width="8.5703125" style="32" customWidth="1"/>
    <col min="10707" max="10707" width="10.85546875" style="32" customWidth="1"/>
    <col min="10708" max="10708" width="8.85546875" style="32" customWidth="1"/>
    <col min="10709" max="10709" width="13.85546875" style="32" customWidth="1"/>
    <col min="10710" max="10710" width="11" style="32" customWidth="1"/>
    <col min="10711" max="10712" width="12.28515625" style="32" customWidth="1"/>
    <col min="10713" max="10713" width="6.42578125" style="32" customWidth="1"/>
    <col min="10714" max="10714" width="9.140625" style="32" customWidth="1"/>
    <col min="10715" max="10715" width="6.85546875" style="32" customWidth="1"/>
    <col min="10716" max="10716" width="10.42578125" style="32" customWidth="1"/>
    <col min="10717" max="10717" width="10" style="32" customWidth="1"/>
    <col min="10718" max="10718" width="6.7109375" style="32" bestFit="1" customWidth="1"/>
    <col min="10719" max="10719" width="9.140625" style="32" customWidth="1"/>
    <col min="10720" max="10959" width="9.140625" style="32"/>
    <col min="10960" max="10960" width="82" style="32" customWidth="1"/>
    <col min="10961" max="10961" width="10.7109375" style="32" customWidth="1"/>
    <col min="10962" max="10962" width="8.5703125" style="32" customWidth="1"/>
    <col min="10963" max="10963" width="10.85546875" style="32" customWidth="1"/>
    <col min="10964" max="10964" width="8.85546875" style="32" customWidth="1"/>
    <col min="10965" max="10965" width="13.85546875" style="32" customWidth="1"/>
    <col min="10966" max="10966" width="11" style="32" customWidth="1"/>
    <col min="10967" max="10968" width="12.28515625" style="32" customWidth="1"/>
    <col min="10969" max="10969" width="6.42578125" style="32" customWidth="1"/>
    <col min="10970" max="10970" width="9.140625" style="32" customWidth="1"/>
    <col min="10971" max="10971" width="6.85546875" style="32" customWidth="1"/>
    <col min="10972" max="10972" width="10.42578125" style="32" customWidth="1"/>
    <col min="10973" max="10973" width="10" style="32" customWidth="1"/>
    <col min="10974" max="10974" width="6.7109375" style="32" bestFit="1" customWidth="1"/>
    <col min="10975" max="10975" width="9.140625" style="32" customWidth="1"/>
    <col min="10976" max="11215" width="9.140625" style="32"/>
    <col min="11216" max="11216" width="82" style="32" customWidth="1"/>
    <col min="11217" max="11217" width="10.7109375" style="32" customWidth="1"/>
    <col min="11218" max="11218" width="8.5703125" style="32" customWidth="1"/>
    <col min="11219" max="11219" width="10.85546875" style="32" customWidth="1"/>
    <col min="11220" max="11220" width="8.85546875" style="32" customWidth="1"/>
    <col min="11221" max="11221" width="13.85546875" style="32" customWidth="1"/>
    <col min="11222" max="11222" width="11" style="32" customWidth="1"/>
    <col min="11223" max="11224" width="12.28515625" style="32" customWidth="1"/>
    <col min="11225" max="11225" width="6.42578125" style="32" customWidth="1"/>
    <col min="11226" max="11226" width="9.140625" style="32" customWidth="1"/>
    <col min="11227" max="11227" width="6.85546875" style="32" customWidth="1"/>
    <col min="11228" max="11228" width="10.42578125" style="32" customWidth="1"/>
    <col min="11229" max="11229" width="10" style="32" customWidth="1"/>
    <col min="11230" max="11230" width="6.7109375" style="32" bestFit="1" customWidth="1"/>
    <col min="11231" max="11231" width="9.140625" style="32" customWidth="1"/>
    <col min="11232" max="11471" width="9.140625" style="32"/>
    <col min="11472" max="11472" width="82" style="32" customWidth="1"/>
    <col min="11473" max="11473" width="10.7109375" style="32" customWidth="1"/>
    <col min="11474" max="11474" width="8.5703125" style="32" customWidth="1"/>
    <col min="11475" max="11475" width="10.85546875" style="32" customWidth="1"/>
    <col min="11476" max="11476" width="8.85546875" style="32" customWidth="1"/>
    <col min="11477" max="11477" width="13.85546875" style="32" customWidth="1"/>
    <col min="11478" max="11478" width="11" style="32" customWidth="1"/>
    <col min="11479" max="11480" width="12.28515625" style="32" customWidth="1"/>
    <col min="11481" max="11481" width="6.42578125" style="32" customWidth="1"/>
    <col min="11482" max="11482" width="9.140625" style="32" customWidth="1"/>
    <col min="11483" max="11483" width="6.85546875" style="32" customWidth="1"/>
    <col min="11484" max="11484" width="10.42578125" style="32" customWidth="1"/>
    <col min="11485" max="11485" width="10" style="32" customWidth="1"/>
    <col min="11486" max="11486" width="6.7109375" style="32" bestFit="1" customWidth="1"/>
    <col min="11487" max="11487" width="9.140625" style="32" customWidth="1"/>
    <col min="11488" max="11727" width="9.140625" style="32"/>
    <col min="11728" max="11728" width="82" style="32" customWidth="1"/>
    <col min="11729" max="11729" width="10.7109375" style="32" customWidth="1"/>
    <col min="11730" max="11730" width="8.5703125" style="32" customWidth="1"/>
    <col min="11731" max="11731" width="10.85546875" style="32" customWidth="1"/>
    <col min="11732" max="11732" width="8.85546875" style="32" customWidth="1"/>
    <col min="11733" max="11733" width="13.85546875" style="32" customWidth="1"/>
    <col min="11734" max="11734" width="11" style="32" customWidth="1"/>
    <col min="11735" max="11736" width="12.28515625" style="32" customWidth="1"/>
    <col min="11737" max="11737" width="6.42578125" style="32" customWidth="1"/>
    <col min="11738" max="11738" width="9.140625" style="32" customWidth="1"/>
    <col min="11739" max="11739" width="6.85546875" style="32" customWidth="1"/>
    <col min="11740" max="11740" width="10.42578125" style="32" customWidth="1"/>
    <col min="11741" max="11741" width="10" style="32" customWidth="1"/>
    <col min="11742" max="11742" width="6.7109375" style="32" bestFit="1" customWidth="1"/>
    <col min="11743" max="11743" width="9.140625" style="32" customWidth="1"/>
    <col min="11744" max="11983" width="9.140625" style="32"/>
    <col min="11984" max="11984" width="82" style="32" customWidth="1"/>
    <col min="11985" max="11985" width="10.7109375" style="32" customWidth="1"/>
    <col min="11986" max="11986" width="8.5703125" style="32" customWidth="1"/>
    <col min="11987" max="11987" width="10.85546875" style="32" customWidth="1"/>
    <col min="11988" max="11988" width="8.85546875" style="32" customWidth="1"/>
    <col min="11989" max="11989" width="13.85546875" style="32" customWidth="1"/>
    <col min="11990" max="11990" width="11" style="32" customWidth="1"/>
    <col min="11991" max="11992" width="12.28515625" style="32" customWidth="1"/>
    <col min="11993" max="11993" width="6.42578125" style="32" customWidth="1"/>
    <col min="11994" max="11994" width="9.140625" style="32" customWidth="1"/>
    <col min="11995" max="11995" width="6.85546875" style="32" customWidth="1"/>
    <col min="11996" max="11996" width="10.42578125" style="32" customWidth="1"/>
    <col min="11997" max="11997" width="10" style="32" customWidth="1"/>
    <col min="11998" max="11998" width="6.7109375" style="32" bestFit="1" customWidth="1"/>
    <col min="11999" max="11999" width="9.140625" style="32" customWidth="1"/>
    <col min="12000" max="12239" width="9.140625" style="32"/>
    <col min="12240" max="12240" width="82" style="32" customWidth="1"/>
    <col min="12241" max="12241" width="10.7109375" style="32" customWidth="1"/>
    <col min="12242" max="12242" width="8.5703125" style="32" customWidth="1"/>
    <col min="12243" max="12243" width="10.85546875" style="32" customWidth="1"/>
    <col min="12244" max="12244" width="8.85546875" style="32" customWidth="1"/>
    <col min="12245" max="12245" width="13.85546875" style="32" customWidth="1"/>
    <col min="12246" max="12246" width="11" style="32" customWidth="1"/>
    <col min="12247" max="12248" width="12.28515625" style="32" customWidth="1"/>
    <col min="12249" max="12249" width="6.42578125" style="32" customWidth="1"/>
    <col min="12250" max="12250" width="9.140625" style="32" customWidth="1"/>
    <col min="12251" max="12251" width="6.85546875" style="32" customWidth="1"/>
    <col min="12252" max="12252" width="10.42578125" style="32" customWidth="1"/>
    <col min="12253" max="12253" width="10" style="32" customWidth="1"/>
    <col min="12254" max="12254" width="6.7109375" style="32" bestFit="1" customWidth="1"/>
    <col min="12255" max="12255" width="9.140625" style="32" customWidth="1"/>
    <col min="12256" max="12495" width="9.140625" style="32"/>
    <col min="12496" max="12496" width="82" style="32" customWidth="1"/>
    <col min="12497" max="12497" width="10.7109375" style="32" customWidth="1"/>
    <col min="12498" max="12498" width="8.5703125" style="32" customWidth="1"/>
    <col min="12499" max="12499" width="10.85546875" style="32" customWidth="1"/>
    <col min="12500" max="12500" width="8.85546875" style="32" customWidth="1"/>
    <col min="12501" max="12501" width="13.85546875" style="32" customWidth="1"/>
    <col min="12502" max="12502" width="11" style="32" customWidth="1"/>
    <col min="12503" max="12504" width="12.28515625" style="32" customWidth="1"/>
    <col min="12505" max="12505" width="6.42578125" style="32" customWidth="1"/>
    <col min="12506" max="12506" width="9.140625" style="32" customWidth="1"/>
    <col min="12507" max="12507" width="6.85546875" style="32" customWidth="1"/>
    <col min="12508" max="12508" width="10.42578125" style="32" customWidth="1"/>
    <col min="12509" max="12509" width="10" style="32" customWidth="1"/>
    <col min="12510" max="12510" width="6.7109375" style="32" bestFit="1" customWidth="1"/>
    <col min="12511" max="12511" width="9.140625" style="32" customWidth="1"/>
    <col min="12512" max="12751" width="9.140625" style="32"/>
    <col min="12752" max="12752" width="82" style="32" customWidth="1"/>
    <col min="12753" max="12753" width="10.7109375" style="32" customWidth="1"/>
    <col min="12754" max="12754" width="8.5703125" style="32" customWidth="1"/>
    <col min="12755" max="12755" width="10.85546875" style="32" customWidth="1"/>
    <col min="12756" max="12756" width="8.85546875" style="32" customWidth="1"/>
    <col min="12757" max="12757" width="13.85546875" style="32" customWidth="1"/>
    <col min="12758" max="12758" width="11" style="32" customWidth="1"/>
    <col min="12759" max="12760" width="12.28515625" style="32" customWidth="1"/>
    <col min="12761" max="12761" width="6.42578125" style="32" customWidth="1"/>
    <col min="12762" max="12762" width="9.140625" style="32" customWidth="1"/>
    <col min="12763" max="12763" width="6.85546875" style="32" customWidth="1"/>
    <col min="12764" max="12764" width="10.42578125" style="32" customWidth="1"/>
    <col min="12765" max="12765" width="10" style="32" customWidth="1"/>
    <col min="12766" max="12766" width="6.7109375" style="32" bestFit="1" customWidth="1"/>
    <col min="12767" max="12767" width="9.140625" style="32" customWidth="1"/>
    <col min="12768" max="13007" width="9.140625" style="32"/>
    <col min="13008" max="13008" width="82" style="32" customWidth="1"/>
    <col min="13009" max="13009" width="10.7109375" style="32" customWidth="1"/>
    <col min="13010" max="13010" width="8.5703125" style="32" customWidth="1"/>
    <col min="13011" max="13011" width="10.85546875" style="32" customWidth="1"/>
    <col min="13012" max="13012" width="8.85546875" style="32" customWidth="1"/>
    <col min="13013" max="13013" width="13.85546875" style="32" customWidth="1"/>
    <col min="13014" max="13014" width="11" style="32" customWidth="1"/>
    <col min="13015" max="13016" width="12.28515625" style="32" customWidth="1"/>
    <col min="13017" max="13017" width="6.42578125" style="32" customWidth="1"/>
    <col min="13018" max="13018" width="9.140625" style="32" customWidth="1"/>
    <col min="13019" max="13019" width="6.85546875" style="32" customWidth="1"/>
    <col min="13020" max="13020" width="10.42578125" style="32" customWidth="1"/>
    <col min="13021" max="13021" width="10" style="32" customWidth="1"/>
    <col min="13022" max="13022" width="6.7109375" style="32" bestFit="1" customWidth="1"/>
    <col min="13023" max="13023" width="9.140625" style="32" customWidth="1"/>
    <col min="13024" max="13263" width="9.140625" style="32"/>
    <col min="13264" max="13264" width="82" style="32" customWidth="1"/>
    <col min="13265" max="13265" width="10.7109375" style="32" customWidth="1"/>
    <col min="13266" max="13266" width="8.5703125" style="32" customWidth="1"/>
    <col min="13267" max="13267" width="10.85546875" style="32" customWidth="1"/>
    <col min="13268" max="13268" width="8.85546875" style="32" customWidth="1"/>
    <col min="13269" max="13269" width="13.85546875" style="32" customWidth="1"/>
    <col min="13270" max="13270" width="11" style="32" customWidth="1"/>
    <col min="13271" max="13272" width="12.28515625" style="32" customWidth="1"/>
    <col min="13273" max="13273" width="6.42578125" style="32" customWidth="1"/>
    <col min="13274" max="13274" width="9.140625" style="32" customWidth="1"/>
    <col min="13275" max="13275" width="6.85546875" style="32" customWidth="1"/>
    <col min="13276" max="13276" width="10.42578125" style="32" customWidth="1"/>
    <col min="13277" max="13277" width="10" style="32" customWidth="1"/>
    <col min="13278" max="13278" width="6.7109375" style="32" bestFit="1" customWidth="1"/>
    <col min="13279" max="13279" width="9.140625" style="32" customWidth="1"/>
    <col min="13280" max="13519" width="9.140625" style="32"/>
    <col min="13520" max="13520" width="82" style="32" customWidth="1"/>
    <col min="13521" max="13521" width="10.7109375" style="32" customWidth="1"/>
    <col min="13522" max="13522" width="8.5703125" style="32" customWidth="1"/>
    <col min="13523" max="13523" width="10.85546875" style="32" customWidth="1"/>
    <col min="13524" max="13524" width="8.85546875" style="32" customWidth="1"/>
    <col min="13525" max="13525" width="13.85546875" style="32" customWidth="1"/>
    <col min="13526" max="13526" width="11" style="32" customWidth="1"/>
    <col min="13527" max="13528" width="12.28515625" style="32" customWidth="1"/>
    <col min="13529" max="13529" width="6.42578125" style="32" customWidth="1"/>
    <col min="13530" max="13530" width="9.140625" style="32" customWidth="1"/>
    <col min="13531" max="13531" width="6.85546875" style="32" customWidth="1"/>
    <col min="13532" max="13532" width="10.42578125" style="32" customWidth="1"/>
    <col min="13533" max="13533" width="10" style="32" customWidth="1"/>
    <col min="13534" max="13534" width="6.7109375" style="32" bestFit="1" customWidth="1"/>
    <col min="13535" max="13535" width="9.140625" style="32" customWidth="1"/>
    <col min="13536" max="13775" width="9.140625" style="32"/>
    <col min="13776" max="13776" width="82" style="32" customWidth="1"/>
    <col min="13777" max="13777" width="10.7109375" style="32" customWidth="1"/>
    <col min="13778" max="13778" width="8.5703125" style="32" customWidth="1"/>
    <col min="13779" max="13779" width="10.85546875" style="32" customWidth="1"/>
    <col min="13780" max="13780" width="8.85546875" style="32" customWidth="1"/>
    <col min="13781" max="13781" width="13.85546875" style="32" customWidth="1"/>
    <col min="13782" max="13782" width="11" style="32" customWidth="1"/>
    <col min="13783" max="13784" width="12.28515625" style="32" customWidth="1"/>
    <col min="13785" max="13785" width="6.42578125" style="32" customWidth="1"/>
    <col min="13786" max="13786" width="9.140625" style="32" customWidth="1"/>
    <col min="13787" max="13787" width="6.85546875" style="32" customWidth="1"/>
    <col min="13788" max="13788" width="10.42578125" style="32" customWidth="1"/>
    <col min="13789" max="13789" width="10" style="32" customWidth="1"/>
    <col min="13790" max="13790" width="6.7109375" style="32" bestFit="1" customWidth="1"/>
    <col min="13791" max="13791" width="9.140625" style="32" customWidth="1"/>
    <col min="13792" max="14031" width="9.140625" style="32"/>
    <col min="14032" max="14032" width="82" style="32" customWidth="1"/>
    <col min="14033" max="14033" width="10.7109375" style="32" customWidth="1"/>
    <col min="14034" max="14034" width="8.5703125" style="32" customWidth="1"/>
    <col min="14035" max="14035" width="10.85546875" style="32" customWidth="1"/>
    <col min="14036" max="14036" width="8.85546875" style="32" customWidth="1"/>
    <col min="14037" max="14037" width="13.85546875" style="32" customWidth="1"/>
    <col min="14038" max="14038" width="11" style="32" customWidth="1"/>
    <col min="14039" max="14040" width="12.28515625" style="32" customWidth="1"/>
    <col min="14041" max="14041" width="6.42578125" style="32" customWidth="1"/>
    <col min="14042" max="14042" width="9.140625" style="32" customWidth="1"/>
    <col min="14043" max="14043" width="6.85546875" style="32" customWidth="1"/>
    <col min="14044" max="14044" width="10.42578125" style="32" customWidth="1"/>
    <col min="14045" max="14045" width="10" style="32" customWidth="1"/>
    <col min="14046" max="14046" width="6.7109375" style="32" bestFit="1" customWidth="1"/>
    <col min="14047" max="14047" width="9.140625" style="32" customWidth="1"/>
    <col min="14048" max="14287" width="9.140625" style="32"/>
    <col min="14288" max="14288" width="82" style="32" customWidth="1"/>
    <col min="14289" max="14289" width="10.7109375" style="32" customWidth="1"/>
    <col min="14290" max="14290" width="8.5703125" style="32" customWidth="1"/>
    <col min="14291" max="14291" width="10.85546875" style="32" customWidth="1"/>
    <col min="14292" max="14292" width="8.85546875" style="32" customWidth="1"/>
    <col min="14293" max="14293" width="13.85546875" style="32" customWidth="1"/>
    <col min="14294" max="14294" width="11" style="32" customWidth="1"/>
    <col min="14295" max="14296" width="12.28515625" style="32" customWidth="1"/>
    <col min="14297" max="14297" width="6.42578125" style="32" customWidth="1"/>
    <col min="14298" max="14298" width="9.140625" style="32" customWidth="1"/>
    <col min="14299" max="14299" width="6.85546875" style="32" customWidth="1"/>
    <col min="14300" max="14300" width="10.42578125" style="32" customWidth="1"/>
    <col min="14301" max="14301" width="10" style="32" customWidth="1"/>
    <col min="14302" max="14302" width="6.7109375" style="32" bestFit="1" customWidth="1"/>
    <col min="14303" max="14303" width="9.140625" style="32" customWidth="1"/>
    <col min="14304" max="14543" width="9.140625" style="32"/>
    <col min="14544" max="14544" width="82" style="32" customWidth="1"/>
    <col min="14545" max="14545" width="10.7109375" style="32" customWidth="1"/>
    <col min="14546" max="14546" width="8.5703125" style="32" customWidth="1"/>
    <col min="14547" max="14547" width="10.85546875" style="32" customWidth="1"/>
    <col min="14548" max="14548" width="8.85546875" style="32" customWidth="1"/>
    <col min="14549" max="14549" width="13.85546875" style="32" customWidth="1"/>
    <col min="14550" max="14550" width="11" style="32" customWidth="1"/>
    <col min="14551" max="14552" width="12.28515625" style="32" customWidth="1"/>
    <col min="14553" max="14553" width="6.42578125" style="32" customWidth="1"/>
    <col min="14554" max="14554" width="9.140625" style="32" customWidth="1"/>
    <col min="14555" max="14555" width="6.85546875" style="32" customWidth="1"/>
    <col min="14556" max="14556" width="10.42578125" style="32" customWidth="1"/>
    <col min="14557" max="14557" width="10" style="32" customWidth="1"/>
    <col min="14558" max="14558" width="6.7109375" style="32" bestFit="1" customWidth="1"/>
    <col min="14559" max="14559" width="9.140625" style="32" customWidth="1"/>
    <col min="14560" max="14799" width="9.140625" style="32"/>
    <col min="14800" max="14800" width="82" style="32" customWidth="1"/>
    <col min="14801" max="14801" width="10.7109375" style="32" customWidth="1"/>
    <col min="14802" max="14802" width="8.5703125" style="32" customWidth="1"/>
    <col min="14803" max="14803" width="10.85546875" style="32" customWidth="1"/>
    <col min="14804" max="14804" width="8.85546875" style="32" customWidth="1"/>
    <col min="14805" max="14805" width="13.85546875" style="32" customWidth="1"/>
    <col min="14806" max="14806" width="11" style="32" customWidth="1"/>
    <col min="14807" max="14808" width="12.28515625" style="32" customWidth="1"/>
    <col min="14809" max="14809" width="6.42578125" style="32" customWidth="1"/>
    <col min="14810" max="14810" width="9.140625" style="32" customWidth="1"/>
    <col min="14811" max="14811" width="6.85546875" style="32" customWidth="1"/>
    <col min="14812" max="14812" width="10.42578125" style="32" customWidth="1"/>
    <col min="14813" max="14813" width="10" style="32" customWidth="1"/>
    <col min="14814" max="14814" width="6.7109375" style="32" bestFit="1" customWidth="1"/>
    <col min="14815" max="14815" width="9.140625" style="32" customWidth="1"/>
    <col min="14816" max="15055" width="9.140625" style="32"/>
    <col min="15056" max="15056" width="82" style="32" customWidth="1"/>
    <col min="15057" max="15057" width="10.7109375" style="32" customWidth="1"/>
    <col min="15058" max="15058" width="8.5703125" style="32" customWidth="1"/>
    <col min="15059" max="15059" width="10.85546875" style="32" customWidth="1"/>
    <col min="15060" max="15060" width="8.85546875" style="32" customWidth="1"/>
    <col min="15061" max="15061" width="13.85546875" style="32" customWidth="1"/>
    <col min="15062" max="15062" width="11" style="32" customWidth="1"/>
    <col min="15063" max="15064" width="12.28515625" style="32" customWidth="1"/>
    <col min="15065" max="15065" width="6.42578125" style="32" customWidth="1"/>
    <col min="15066" max="15066" width="9.140625" style="32" customWidth="1"/>
    <col min="15067" max="15067" width="6.85546875" style="32" customWidth="1"/>
    <col min="15068" max="15068" width="10.42578125" style="32" customWidth="1"/>
    <col min="15069" max="15069" width="10" style="32" customWidth="1"/>
    <col min="15070" max="15070" width="6.7109375" style="32" bestFit="1" customWidth="1"/>
    <col min="15071" max="15071" width="9.140625" style="32" customWidth="1"/>
    <col min="15072" max="15311" width="9.140625" style="32"/>
    <col min="15312" max="15312" width="82" style="32" customWidth="1"/>
    <col min="15313" max="15313" width="10.7109375" style="32" customWidth="1"/>
    <col min="15314" max="15314" width="8.5703125" style="32" customWidth="1"/>
    <col min="15315" max="15315" width="10.85546875" style="32" customWidth="1"/>
    <col min="15316" max="15316" width="8.85546875" style="32" customWidth="1"/>
    <col min="15317" max="15317" width="13.85546875" style="32" customWidth="1"/>
    <col min="15318" max="15318" width="11" style="32" customWidth="1"/>
    <col min="15319" max="15320" width="12.28515625" style="32" customWidth="1"/>
    <col min="15321" max="15321" width="6.42578125" style="32" customWidth="1"/>
    <col min="15322" max="15322" width="9.140625" style="32" customWidth="1"/>
    <col min="15323" max="15323" width="6.85546875" style="32" customWidth="1"/>
    <col min="15324" max="15324" width="10.42578125" style="32" customWidth="1"/>
    <col min="15325" max="15325" width="10" style="32" customWidth="1"/>
    <col min="15326" max="15326" width="6.7109375" style="32" bestFit="1" customWidth="1"/>
    <col min="15327" max="15327" width="9.140625" style="32" customWidth="1"/>
    <col min="15328" max="15567" width="9.140625" style="32"/>
    <col min="15568" max="15568" width="82" style="32" customWidth="1"/>
    <col min="15569" max="15569" width="10.7109375" style="32" customWidth="1"/>
    <col min="15570" max="15570" width="8.5703125" style="32" customWidth="1"/>
    <col min="15571" max="15571" width="10.85546875" style="32" customWidth="1"/>
    <col min="15572" max="15572" width="8.85546875" style="32" customWidth="1"/>
    <col min="15573" max="15573" width="13.85546875" style="32" customWidth="1"/>
    <col min="15574" max="15574" width="11" style="32" customWidth="1"/>
    <col min="15575" max="15576" width="12.28515625" style="32" customWidth="1"/>
    <col min="15577" max="15577" width="6.42578125" style="32" customWidth="1"/>
    <col min="15578" max="15578" width="9.140625" style="32" customWidth="1"/>
    <col min="15579" max="15579" width="6.85546875" style="32" customWidth="1"/>
    <col min="15580" max="15580" width="10.42578125" style="32" customWidth="1"/>
    <col min="15581" max="15581" width="10" style="32" customWidth="1"/>
    <col min="15582" max="15582" width="6.7109375" style="32" bestFit="1" customWidth="1"/>
    <col min="15583" max="15583" width="9.140625" style="32" customWidth="1"/>
    <col min="15584" max="15823" width="9.140625" style="32"/>
    <col min="15824" max="15824" width="82" style="32" customWidth="1"/>
    <col min="15825" max="15825" width="10.7109375" style="32" customWidth="1"/>
    <col min="15826" max="15826" width="8.5703125" style="32" customWidth="1"/>
    <col min="15827" max="15827" width="10.85546875" style="32" customWidth="1"/>
    <col min="15828" max="15828" width="8.85546875" style="32" customWidth="1"/>
    <col min="15829" max="15829" width="13.85546875" style="32" customWidth="1"/>
    <col min="15830" max="15830" width="11" style="32" customWidth="1"/>
    <col min="15831" max="15832" width="12.28515625" style="32" customWidth="1"/>
    <col min="15833" max="15833" width="6.42578125" style="32" customWidth="1"/>
    <col min="15834" max="15834" width="9.140625" style="32" customWidth="1"/>
    <col min="15835" max="15835" width="6.85546875" style="32" customWidth="1"/>
    <col min="15836" max="15836" width="10.42578125" style="32" customWidth="1"/>
    <col min="15837" max="15837" width="10" style="32" customWidth="1"/>
    <col min="15838" max="15838" width="6.7109375" style="32" bestFit="1" customWidth="1"/>
    <col min="15839" max="15839" width="9.140625" style="32" customWidth="1"/>
    <col min="15840" max="16079" width="9.140625" style="32"/>
    <col min="16080" max="16080" width="82" style="32" customWidth="1"/>
    <col min="16081" max="16081" width="10.7109375" style="32" customWidth="1"/>
    <col min="16082" max="16082" width="8.5703125" style="32" customWidth="1"/>
    <col min="16083" max="16083" width="10.85546875" style="32" customWidth="1"/>
    <col min="16084" max="16084" width="8.85546875" style="32" customWidth="1"/>
    <col min="16085" max="16085" width="13.85546875" style="32" customWidth="1"/>
    <col min="16086" max="16086" width="11" style="32" customWidth="1"/>
    <col min="16087" max="16088" width="12.28515625" style="32" customWidth="1"/>
    <col min="16089" max="16089" width="6.42578125" style="32" customWidth="1"/>
    <col min="16090" max="16090" width="9.140625" style="32" customWidth="1"/>
    <col min="16091" max="16091" width="6.85546875" style="32" customWidth="1"/>
    <col min="16092" max="16092" width="10.42578125" style="32" customWidth="1"/>
    <col min="16093" max="16093" width="10" style="32" customWidth="1"/>
    <col min="16094" max="16094" width="6.7109375" style="32" bestFit="1" customWidth="1"/>
    <col min="16095" max="16095" width="9.140625" style="32" customWidth="1"/>
    <col min="16096" max="16384" width="9.140625" style="32"/>
  </cols>
  <sheetData>
    <row r="1" spans="1:33" s="30" customFormat="1" ht="15" customHeight="1">
      <c r="A1" s="987" t="s">
        <v>215</v>
      </c>
      <c r="B1" s="987"/>
      <c r="C1" s="408"/>
      <c r="D1" s="31"/>
      <c r="E1" s="31"/>
    </row>
    <row r="2" spans="1:33" s="30" customFormat="1" ht="15" customHeight="1" thickBot="1">
      <c r="A2" s="987" t="s">
        <v>216</v>
      </c>
      <c r="B2" s="987"/>
      <c r="C2" s="408"/>
      <c r="D2" s="31"/>
      <c r="E2" s="31"/>
    </row>
    <row r="3" spans="1:33" s="3" customFormat="1" ht="24" customHeight="1" thickBot="1">
      <c r="A3" s="983" t="s">
        <v>41</v>
      </c>
      <c r="B3" s="984"/>
      <c r="C3" s="985"/>
      <c r="D3" s="985"/>
      <c r="E3" s="985"/>
      <c r="F3" s="985"/>
      <c r="G3" s="985"/>
      <c r="H3" s="985"/>
      <c r="I3" s="985"/>
      <c r="J3" s="986"/>
      <c r="K3" s="7"/>
      <c r="L3" s="7"/>
      <c r="M3" s="7"/>
      <c r="N3" s="7"/>
      <c r="O3" s="7"/>
      <c r="P3" s="7"/>
      <c r="Q3" s="7"/>
      <c r="R3" s="7"/>
      <c r="S3" s="7"/>
      <c r="T3" s="7"/>
      <c r="U3" s="7"/>
      <c r="V3" s="7"/>
      <c r="W3" s="7"/>
      <c r="X3" s="7"/>
      <c r="Y3" s="7"/>
      <c r="Z3" s="7"/>
      <c r="AA3" s="7"/>
      <c r="AB3" s="7"/>
      <c r="AC3" s="7"/>
      <c r="AD3" s="7"/>
      <c r="AE3" s="7"/>
      <c r="AF3" s="7"/>
      <c r="AG3" s="7"/>
    </row>
    <row r="4" spans="1:33" s="3" customFormat="1" ht="15.6" customHeight="1">
      <c r="A4" s="988"/>
      <c r="B4" s="989"/>
      <c r="C4" s="993">
        <v>2020</v>
      </c>
      <c r="D4" s="993"/>
      <c r="E4" s="993"/>
      <c r="F4" s="993"/>
      <c r="G4" s="993"/>
      <c r="H4" s="993"/>
      <c r="I4" s="993"/>
      <c r="J4" s="993"/>
      <c r="K4" s="7"/>
      <c r="L4" s="7"/>
      <c r="M4" s="7"/>
      <c r="N4" s="7"/>
      <c r="O4" s="7"/>
      <c r="P4" s="7"/>
      <c r="Q4" s="7"/>
      <c r="R4" s="7"/>
      <c r="S4" s="7"/>
      <c r="T4" s="7"/>
      <c r="U4" s="7"/>
      <c r="V4" s="7"/>
      <c r="W4" s="7"/>
      <c r="X4" s="7"/>
      <c r="Y4" s="7"/>
      <c r="Z4" s="7"/>
      <c r="AA4" s="7"/>
      <c r="AB4" s="7"/>
      <c r="AC4" s="7"/>
      <c r="AD4" s="7"/>
      <c r="AE4" s="7"/>
      <c r="AF4" s="7"/>
      <c r="AG4" s="7"/>
    </row>
    <row r="5" spans="1:33" s="3" customFormat="1" ht="16.899999999999999" customHeight="1">
      <c r="A5" s="990"/>
      <c r="B5" s="989"/>
      <c r="C5" s="991" t="s">
        <v>1</v>
      </c>
      <c r="D5" s="992"/>
      <c r="E5" s="991" t="s">
        <v>2</v>
      </c>
      <c r="F5" s="992"/>
      <c r="G5" s="991" t="s">
        <v>3</v>
      </c>
      <c r="H5" s="992"/>
      <c r="I5" s="991" t="s">
        <v>4</v>
      </c>
      <c r="J5" s="992"/>
      <c r="K5" s="7"/>
      <c r="L5" s="7"/>
      <c r="M5" s="7"/>
      <c r="N5" s="7"/>
      <c r="O5" s="7"/>
      <c r="P5" s="7"/>
      <c r="Q5" s="7"/>
      <c r="R5" s="7"/>
      <c r="S5" s="7"/>
      <c r="T5" s="7"/>
      <c r="U5" s="7"/>
      <c r="V5" s="7"/>
      <c r="W5" s="7"/>
      <c r="X5" s="7"/>
      <c r="Y5" s="7"/>
      <c r="Z5" s="7"/>
      <c r="AA5" s="7"/>
      <c r="AB5" s="7"/>
      <c r="AC5" s="7"/>
      <c r="AD5" s="7"/>
      <c r="AE5" s="7"/>
      <c r="AF5" s="7"/>
      <c r="AG5" s="7"/>
    </row>
    <row r="6" spans="1:33" s="3" customFormat="1" ht="24" customHeight="1">
      <c r="A6" s="243"/>
      <c r="B6" s="238"/>
      <c r="C6" s="411" t="s">
        <v>338</v>
      </c>
      <c r="D6" s="255" t="s">
        <v>162</v>
      </c>
      <c r="E6" s="411" t="s">
        <v>338</v>
      </c>
      <c r="F6" s="255" t="s">
        <v>162</v>
      </c>
      <c r="G6" s="411" t="s">
        <v>338</v>
      </c>
      <c r="H6" s="255" t="s">
        <v>162</v>
      </c>
      <c r="I6" s="411" t="s">
        <v>338</v>
      </c>
      <c r="J6" s="255" t="s">
        <v>162</v>
      </c>
      <c r="K6" s="7"/>
      <c r="L6" s="7"/>
      <c r="M6" s="7"/>
      <c r="N6" s="7"/>
      <c r="O6" s="7"/>
      <c r="P6" s="7"/>
      <c r="Q6" s="7"/>
      <c r="R6" s="7"/>
      <c r="S6" s="7"/>
      <c r="T6" s="7"/>
      <c r="U6" s="7"/>
      <c r="V6" s="7"/>
      <c r="W6" s="7"/>
      <c r="X6" s="7"/>
      <c r="Y6" s="7"/>
      <c r="Z6" s="7"/>
      <c r="AA6" s="7"/>
      <c r="AB6" s="7"/>
      <c r="AC6" s="7"/>
      <c r="AD6" s="7"/>
      <c r="AE6" s="7"/>
      <c r="AF6" s="7"/>
      <c r="AG6" s="7"/>
    </row>
    <row r="7" spans="1:33" s="3" customFormat="1" ht="20.25" customHeight="1">
      <c r="A7" s="996" t="s">
        <v>43</v>
      </c>
      <c r="B7" s="997"/>
      <c r="C7" s="412"/>
      <c r="D7" s="412"/>
      <c r="E7" s="412"/>
      <c r="F7" s="412"/>
      <c r="G7" s="412"/>
      <c r="H7" s="412"/>
      <c r="I7" s="412"/>
      <c r="J7" s="256"/>
      <c r="K7" s="7"/>
      <c r="L7" s="7"/>
      <c r="M7" s="7"/>
      <c r="N7" s="7"/>
      <c r="O7" s="7"/>
      <c r="P7" s="7"/>
      <c r="Q7" s="7"/>
      <c r="R7" s="7"/>
      <c r="S7" s="7"/>
      <c r="T7" s="7"/>
      <c r="U7" s="7"/>
      <c r="V7" s="7"/>
      <c r="W7" s="7"/>
      <c r="X7" s="7"/>
      <c r="Y7" s="7"/>
      <c r="Z7" s="7"/>
      <c r="AA7" s="7"/>
      <c r="AB7" s="7"/>
      <c r="AC7" s="7"/>
      <c r="AD7" s="7"/>
      <c r="AE7" s="7"/>
      <c r="AF7" s="7"/>
      <c r="AG7" s="7"/>
    </row>
    <row r="8" spans="1:33" ht="18" customHeight="1">
      <c r="A8" s="244" t="s">
        <v>5</v>
      </c>
      <c r="B8" s="245" t="s">
        <v>163</v>
      </c>
      <c r="C8" s="242">
        <v>911.5583601479716</v>
      </c>
      <c r="D8" s="242">
        <v>871.95040089999998</v>
      </c>
      <c r="E8" s="242">
        <v>1613.4403160916409</v>
      </c>
      <c r="F8" s="242">
        <v>1400.16189018</v>
      </c>
      <c r="G8" s="242">
        <v>2247.9946924588053</v>
      </c>
      <c r="H8" s="242">
        <v>2004.0069413800002</v>
      </c>
      <c r="I8" s="242">
        <v>2799.2096609268974</v>
      </c>
      <c r="J8" s="242">
        <v>2435.8445558200001</v>
      </c>
    </row>
    <row r="9" spans="1:33" ht="18.75" customHeight="1">
      <c r="A9" s="244" t="s">
        <v>6</v>
      </c>
      <c r="B9" s="245" t="s">
        <v>148</v>
      </c>
      <c r="C9" s="241">
        <v>0.14285714285714285</v>
      </c>
      <c r="D9" s="241">
        <v>0.14687036211483617</v>
      </c>
      <c r="E9" s="241">
        <v>0.18749999999999997</v>
      </c>
      <c r="F9" s="241">
        <v>0.23476460098843344</v>
      </c>
      <c r="G9" s="241">
        <v>0.21428571428571425</v>
      </c>
      <c r="H9" s="241">
        <v>0.28336848686429</v>
      </c>
      <c r="I9" s="241">
        <v>0.25</v>
      </c>
      <c r="J9" s="241">
        <v>0.30965208228590196</v>
      </c>
    </row>
    <row r="10" spans="1:33" ht="28.5" customHeight="1">
      <c r="A10" s="244" t="s">
        <v>7</v>
      </c>
      <c r="B10" s="246" t="s">
        <v>42</v>
      </c>
      <c r="C10" s="242">
        <v>125</v>
      </c>
      <c r="D10" s="242">
        <v>164.21502900000002</v>
      </c>
      <c r="E10" s="242">
        <v>250</v>
      </c>
      <c r="F10" s="242">
        <v>261.73393592999997</v>
      </c>
      <c r="G10" s="242">
        <v>375</v>
      </c>
      <c r="H10" s="242">
        <v>401.10738098999997</v>
      </c>
      <c r="I10" s="242">
        <v>500</v>
      </c>
      <c r="J10" s="242">
        <v>524.32616361999999</v>
      </c>
    </row>
    <row r="11" spans="1:33" ht="17.25" customHeight="1">
      <c r="A11" s="994" t="s">
        <v>237</v>
      </c>
      <c r="B11" s="995"/>
      <c r="C11" s="412"/>
      <c r="D11" s="412"/>
      <c r="E11" s="412"/>
      <c r="F11" s="412"/>
      <c r="G11" s="412"/>
      <c r="H11" s="412"/>
      <c r="I11" s="412"/>
      <c r="J11" s="412"/>
    </row>
    <row r="12" spans="1:33" ht="21.6" customHeight="1">
      <c r="A12" s="247" t="s">
        <v>8</v>
      </c>
      <c r="B12" s="248" t="s">
        <v>149</v>
      </c>
      <c r="C12" s="241">
        <v>0.7</v>
      </c>
      <c r="D12" s="241">
        <v>0.63194170933438365</v>
      </c>
      <c r="E12" s="241">
        <v>0.7</v>
      </c>
      <c r="F12" s="241">
        <v>0.68356133662256113</v>
      </c>
      <c r="G12" s="241">
        <v>0.7</v>
      </c>
      <c r="H12" s="241">
        <v>0.59459992116673233</v>
      </c>
      <c r="I12" s="241">
        <v>0.7</v>
      </c>
      <c r="J12" s="241">
        <v>0.30650123051681705</v>
      </c>
    </row>
    <row r="13" spans="1:33" ht="20.25" customHeight="1">
      <c r="A13" s="994" t="s">
        <v>44</v>
      </c>
      <c r="B13" s="995"/>
      <c r="C13" s="412"/>
      <c r="D13" s="412"/>
      <c r="E13" s="412"/>
      <c r="F13" s="412"/>
      <c r="G13" s="412"/>
      <c r="H13" s="412"/>
      <c r="I13" s="412"/>
      <c r="J13" s="412"/>
    </row>
    <row r="14" spans="1:33" ht="18.600000000000001" customHeight="1">
      <c r="A14" s="249" t="s">
        <v>9</v>
      </c>
      <c r="B14" s="250" t="s">
        <v>45</v>
      </c>
      <c r="C14" s="241" t="s">
        <v>412</v>
      </c>
      <c r="D14" s="241">
        <v>1.433835602928873</v>
      </c>
      <c r="E14" s="241" t="s">
        <v>412</v>
      </c>
      <c r="F14" s="241">
        <v>1.4628371216636964</v>
      </c>
      <c r="G14" s="241" t="s">
        <v>412</v>
      </c>
      <c r="H14" s="241">
        <v>1.0226529940141786</v>
      </c>
      <c r="I14" s="241">
        <v>0.4</v>
      </c>
      <c r="J14" s="241">
        <v>0.76801396638879549</v>
      </c>
    </row>
    <row r="15" spans="1:33" ht="18.75" customHeight="1">
      <c r="A15" s="994" t="s">
        <v>46</v>
      </c>
      <c r="B15" s="995"/>
      <c r="C15" s="412"/>
      <c r="D15" s="412"/>
      <c r="E15" s="412"/>
      <c r="F15" s="412"/>
      <c r="G15" s="412"/>
      <c r="H15" s="412"/>
      <c r="I15" s="412"/>
      <c r="J15" s="338"/>
    </row>
    <row r="16" spans="1:33" ht="18" customHeight="1">
      <c r="A16" s="244" t="s">
        <v>10</v>
      </c>
      <c r="B16" s="250" t="s">
        <v>150</v>
      </c>
      <c r="C16" s="241" t="s">
        <v>412</v>
      </c>
      <c r="D16" s="241">
        <v>0.67413442975729587</v>
      </c>
      <c r="E16" s="241" t="s">
        <v>412</v>
      </c>
      <c r="F16" s="241">
        <v>0.31851754025063372</v>
      </c>
      <c r="G16" s="241" t="s">
        <v>412</v>
      </c>
      <c r="H16" s="241">
        <v>3.5132707157953809E-2</v>
      </c>
      <c r="I16" s="241">
        <v>0.4</v>
      </c>
      <c r="J16" s="241">
        <v>4.6977775630545213E-2</v>
      </c>
      <c r="N16" s="337"/>
    </row>
    <row r="17" spans="1:24" ht="21" customHeight="1">
      <c r="A17" s="994" t="s">
        <v>47</v>
      </c>
      <c r="B17" s="995"/>
      <c r="C17" s="412"/>
      <c r="D17" s="412"/>
      <c r="E17" s="412"/>
      <c r="F17" s="412"/>
      <c r="G17" s="412"/>
      <c r="H17" s="412"/>
      <c r="I17" s="412"/>
      <c r="J17" s="338"/>
    </row>
    <row r="18" spans="1:24" ht="22.5" customHeight="1">
      <c r="A18" s="244" t="s">
        <v>11</v>
      </c>
      <c r="B18" s="336" t="s">
        <v>227</v>
      </c>
      <c r="C18" s="241">
        <v>0.95</v>
      </c>
      <c r="D18" s="241">
        <v>0.92696724557334387</v>
      </c>
      <c r="E18" s="241">
        <v>0.95</v>
      </c>
      <c r="F18" s="241">
        <v>0.94962985575822334</v>
      </c>
      <c r="G18" s="241">
        <v>0.95</v>
      </c>
      <c r="H18" s="241">
        <v>0.90434574404405599</v>
      </c>
      <c r="I18" s="241">
        <v>0.95</v>
      </c>
      <c r="J18" s="241">
        <v>0.89383602633153802</v>
      </c>
    </row>
    <row r="19" spans="1:24" ht="18.75" customHeight="1">
      <c r="A19" s="994" t="s">
        <v>48</v>
      </c>
      <c r="B19" s="995"/>
      <c r="C19" s="412"/>
      <c r="D19" s="412"/>
      <c r="E19" s="412"/>
      <c r="F19" s="412"/>
      <c r="G19" s="412"/>
      <c r="H19" s="412"/>
      <c r="I19" s="412"/>
      <c r="J19" s="338"/>
    </row>
    <row r="20" spans="1:24" ht="23.25" customHeight="1">
      <c r="A20" s="244" t="s">
        <v>12</v>
      </c>
      <c r="B20" s="251" t="s">
        <v>49</v>
      </c>
      <c r="C20" s="241">
        <v>0.84</v>
      </c>
      <c r="D20" s="241">
        <v>0.79670553445818226</v>
      </c>
      <c r="E20" s="241">
        <v>0.84</v>
      </c>
      <c r="F20" s="241">
        <v>0.81832632326683319</v>
      </c>
      <c r="G20" s="241">
        <v>0.84</v>
      </c>
      <c r="H20" s="241">
        <v>0.82964684174852099</v>
      </c>
      <c r="I20" s="241">
        <v>0.84</v>
      </c>
      <c r="J20" s="241">
        <v>0.81715835598345798</v>
      </c>
    </row>
    <row r="21" spans="1:24" ht="16.899999999999999" customHeight="1">
      <c r="A21" s="244" t="s">
        <v>13</v>
      </c>
      <c r="B21" s="252" t="s">
        <v>50</v>
      </c>
      <c r="C21" s="241">
        <v>0.68</v>
      </c>
      <c r="D21" s="241">
        <v>0.72067591280400845</v>
      </c>
      <c r="E21" s="241">
        <v>0.68</v>
      </c>
      <c r="F21" s="241">
        <v>0.76973785577687082</v>
      </c>
      <c r="G21" s="241">
        <v>0.67</v>
      </c>
      <c r="H21" s="241">
        <v>0.74765086942094205</v>
      </c>
      <c r="I21" s="241">
        <v>0.63</v>
      </c>
      <c r="J21" s="241">
        <v>0.69896018698903972</v>
      </c>
    </row>
    <row r="22" spans="1:24" ht="17.25" customHeight="1">
      <c r="A22" s="994" t="s">
        <v>51</v>
      </c>
      <c r="B22" s="995"/>
      <c r="C22" s="412"/>
      <c r="D22" s="412"/>
      <c r="E22" s="412"/>
      <c r="F22" s="412"/>
      <c r="G22" s="412"/>
      <c r="H22" s="412"/>
      <c r="I22" s="412"/>
      <c r="J22" s="412"/>
    </row>
    <row r="23" spans="1:24" ht="25.5" customHeight="1" thickBot="1">
      <c r="A23" s="253" t="s">
        <v>14</v>
      </c>
      <c r="B23" s="254" t="s">
        <v>52</v>
      </c>
      <c r="C23" s="241">
        <v>0.75</v>
      </c>
      <c r="D23" s="241">
        <v>0.95830337886412653</v>
      </c>
      <c r="E23" s="241">
        <v>0.8</v>
      </c>
      <c r="F23" s="241">
        <v>0.99614494988434854</v>
      </c>
      <c r="G23" s="241">
        <v>0.7</v>
      </c>
      <c r="H23" s="241">
        <v>0.92018072289156627</v>
      </c>
      <c r="I23" s="241">
        <v>0.87</v>
      </c>
      <c r="J23" s="241">
        <v>0.95721925133689845</v>
      </c>
    </row>
    <row r="24" spans="1:24" ht="17.25" customHeight="1">
      <c r="A24" s="1003" t="s">
        <v>271</v>
      </c>
      <c r="B24" s="1004"/>
      <c r="C24" s="413"/>
      <c r="D24" s="1005"/>
      <c r="E24" s="1006"/>
      <c r="F24" s="1006"/>
      <c r="G24" s="1006"/>
      <c r="H24" s="1007"/>
      <c r="I24" s="414"/>
      <c r="J24" s="327"/>
    </row>
    <row r="25" spans="1:24" ht="18.75" customHeight="1" thickBot="1">
      <c r="A25" s="253" t="s">
        <v>214</v>
      </c>
      <c r="B25" s="328" t="s">
        <v>272</v>
      </c>
      <c r="C25" s="381">
        <v>4250</v>
      </c>
      <c r="D25" s="381">
        <v>3246</v>
      </c>
      <c r="E25" s="381">
        <v>8500</v>
      </c>
      <c r="F25" s="381" t="s">
        <v>433</v>
      </c>
      <c r="G25" s="381">
        <v>12750</v>
      </c>
      <c r="H25" s="381">
        <v>12252</v>
      </c>
      <c r="I25" s="381">
        <v>17000</v>
      </c>
      <c r="J25" s="381">
        <v>17462</v>
      </c>
    </row>
    <row r="26" spans="1:24" s="70" customFormat="1" ht="14.45" customHeight="1">
      <c r="A26" s="1002" t="s">
        <v>53</v>
      </c>
      <c r="B26" s="1002"/>
      <c r="C26" s="410"/>
      <c r="D26" s="68"/>
      <c r="E26" s="68"/>
      <c r="F26" s="68"/>
      <c r="G26" s="68"/>
      <c r="H26" s="69"/>
      <c r="I26" s="69"/>
      <c r="J26" s="69"/>
      <c r="X26" s="63"/>
    </row>
    <row r="27" spans="1:24" s="70" customFormat="1" ht="12">
      <c r="A27" s="149" t="s">
        <v>360</v>
      </c>
      <c r="B27" s="148"/>
      <c r="C27" s="409"/>
      <c r="D27" s="148"/>
      <c r="E27" s="409"/>
      <c r="F27" s="148"/>
      <c r="G27" s="409"/>
      <c r="H27" s="71"/>
      <c r="I27" s="71"/>
      <c r="J27" s="71"/>
      <c r="K27" s="72"/>
      <c r="L27" s="73"/>
      <c r="M27" s="73"/>
      <c r="N27" s="73"/>
      <c r="O27" s="73"/>
      <c r="P27" s="73"/>
      <c r="Q27" s="73"/>
      <c r="R27" s="73"/>
      <c r="S27" s="73"/>
      <c r="T27" s="73"/>
      <c r="U27" s="73"/>
      <c r="V27" s="73"/>
      <c r="W27" s="73"/>
    </row>
    <row r="28" spans="1:24" s="70" customFormat="1" ht="12">
      <c r="A28" s="998" t="s">
        <v>434</v>
      </c>
      <c r="B28" s="998"/>
      <c r="C28" s="998"/>
      <c r="D28" s="998"/>
      <c r="E28" s="998"/>
      <c r="F28" s="998"/>
      <c r="G28" s="998"/>
      <c r="H28" s="999"/>
      <c r="I28" s="999"/>
      <c r="J28" s="999"/>
      <c r="K28" s="999"/>
      <c r="L28" s="999"/>
      <c r="M28" s="999"/>
      <c r="N28" s="999"/>
      <c r="O28" s="999"/>
      <c r="P28" s="999"/>
      <c r="Q28" s="999"/>
      <c r="R28" s="999"/>
      <c r="S28" s="999"/>
      <c r="T28" s="999"/>
      <c r="U28" s="999"/>
      <c r="V28" s="999"/>
      <c r="W28" s="999"/>
    </row>
    <row r="29" spans="1:24" s="70" customFormat="1" ht="18" customHeight="1">
      <c r="A29" s="1000"/>
      <c r="B29" s="1000"/>
      <c r="C29" s="1000"/>
      <c r="D29" s="1000"/>
      <c r="E29" s="1000"/>
      <c r="F29" s="1000"/>
      <c r="G29" s="1000"/>
      <c r="H29" s="1001"/>
      <c r="I29" s="1001"/>
      <c r="J29" s="1001"/>
      <c r="K29" s="1001"/>
      <c r="L29" s="1001"/>
      <c r="M29" s="1001"/>
      <c r="N29" s="1001"/>
      <c r="O29" s="1001"/>
      <c r="P29" s="1001"/>
      <c r="Q29" s="1001"/>
      <c r="R29" s="1001"/>
      <c r="S29" s="1001"/>
      <c r="T29" s="1001"/>
      <c r="U29" s="1001"/>
      <c r="V29" s="1001"/>
      <c r="W29" s="1001"/>
    </row>
    <row r="30" spans="1:24" s="70" customFormat="1">
      <c r="B30" s="148"/>
      <c r="C30" s="409"/>
      <c r="D30" s="148"/>
      <c r="E30" s="965"/>
      <c r="F30" s="148"/>
      <c r="G30" s="409"/>
      <c r="H30" s="71"/>
      <c r="I30" s="71"/>
      <c r="J30" s="71"/>
      <c r="K30" s="72"/>
      <c r="L30" s="73"/>
      <c r="M30" s="73"/>
      <c r="N30" s="73"/>
      <c r="O30" s="73"/>
      <c r="P30" s="73"/>
      <c r="Q30" s="73"/>
      <c r="R30" s="74"/>
      <c r="S30" s="72"/>
      <c r="T30" s="73"/>
      <c r="U30" s="73"/>
      <c r="V30" s="73"/>
      <c r="W30" s="73"/>
    </row>
  </sheetData>
  <mergeCells count="21">
    <mergeCell ref="A28:W28"/>
    <mergeCell ref="A29:W29"/>
    <mergeCell ref="A26:B26"/>
    <mergeCell ref="A22:B22"/>
    <mergeCell ref="A24:B24"/>
    <mergeCell ref="D24:H24"/>
    <mergeCell ref="A19:B19"/>
    <mergeCell ref="A11:B11"/>
    <mergeCell ref="A7:B7"/>
    <mergeCell ref="A17:B17"/>
    <mergeCell ref="A13:B13"/>
    <mergeCell ref="A15:B15"/>
    <mergeCell ref="A3:J3"/>
    <mergeCell ref="A1:B1"/>
    <mergeCell ref="A2:B2"/>
    <mergeCell ref="A4:B5"/>
    <mergeCell ref="C5:D5"/>
    <mergeCell ref="E5:F5"/>
    <mergeCell ref="G5:H5"/>
    <mergeCell ref="I5:J5"/>
    <mergeCell ref="C4:J4"/>
  </mergeCells>
  <pageMargins left="0.70866141732283472" right="0.70866141732283472" top="0.74803149606299213" bottom="0.74803149606299213" header="0.31496062992125984" footer="0.31496062992125984"/>
  <pageSetup paperSize="9" scale="98" orientation="landscape"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5">
    <pageSetUpPr fitToPage="1"/>
  </sheetPr>
  <dimension ref="A1:P16"/>
  <sheetViews>
    <sheetView view="pageBreakPreview" zoomScaleSheetLayoutView="100" workbookViewId="0"/>
  </sheetViews>
  <sheetFormatPr defaultRowHeight="15"/>
  <cols>
    <col min="1" max="1" width="39.42578125" bestFit="1" customWidth="1"/>
    <col min="2" max="4" width="11.85546875" style="181" customWidth="1"/>
    <col min="5" max="5" width="12.5703125" bestFit="1" customWidth="1"/>
    <col min="6" max="6" width="12.7109375" customWidth="1"/>
    <col min="7" max="8" width="12.5703125" bestFit="1" customWidth="1"/>
    <col min="9" max="9" width="10.85546875" customWidth="1"/>
    <col min="10" max="10" width="11" customWidth="1"/>
    <col min="11" max="11" width="11.5703125" customWidth="1"/>
    <col min="12" max="12" width="10.28515625" customWidth="1"/>
    <col min="13" max="13" width="10.85546875" customWidth="1"/>
    <col min="14" max="15" width="11.7109375" customWidth="1"/>
    <col min="16" max="16" width="12" customWidth="1"/>
  </cols>
  <sheetData>
    <row r="1" spans="1:16" ht="18.75" customHeight="1">
      <c r="A1" s="314" t="s">
        <v>215</v>
      </c>
      <c r="B1" s="48"/>
      <c r="C1" s="48"/>
      <c r="D1" s="48"/>
      <c r="E1" s="49"/>
      <c r="F1" s="50"/>
      <c r="G1" s="51"/>
      <c r="H1" s="51"/>
      <c r="I1" s="51"/>
      <c r="J1" s="51"/>
      <c r="K1" s="51"/>
      <c r="L1" s="51"/>
      <c r="M1" s="51"/>
      <c r="N1" s="51"/>
      <c r="O1" s="51"/>
      <c r="P1" s="51"/>
    </row>
    <row r="2" spans="1:16" ht="18" customHeight="1">
      <c r="A2" s="314" t="s">
        <v>216</v>
      </c>
      <c r="B2" s="48"/>
      <c r="C2" s="48"/>
      <c r="D2" s="48"/>
      <c r="E2" s="49"/>
      <c r="F2" s="50"/>
      <c r="G2" s="51"/>
      <c r="H2" s="51"/>
      <c r="I2" s="51"/>
      <c r="J2" s="51"/>
      <c r="K2" s="51"/>
      <c r="L2" s="51"/>
      <c r="M2" s="51"/>
      <c r="N2" s="51"/>
      <c r="O2" s="51"/>
      <c r="P2" s="51"/>
    </row>
    <row r="3" spans="1:16">
      <c r="A3" s="47"/>
      <c r="B3" s="48"/>
      <c r="C3" s="48"/>
      <c r="D3" s="48"/>
      <c r="E3" s="49"/>
      <c r="F3" s="50"/>
      <c r="G3" s="51"/>
      <c r="H3" s="51"/>
      <c r="I3" s="51"/>
      <c r="J3" s="51"/>
      <c r="K3" s="51"/>
      <c r="L3" s="51"/>
      <c r="M3" s="51"/>
      <c r="N3" s="51"/>
      <c r="O3" s="51"/>
      <c r="P3" s="51"/>
    </row>
    <row r="4" spans="1:16">
      <c r="A4" s="1051" t="s">
        <v>160</v>
      </c>
      <c r="B4" s="1081"/>
      <c r="C4" s="1081"/>
      <c r="D4" s="1081"/>
      <c r="E4" s="1081"/>
      <c r="F4" s="1081"/>
      <c r="G4" s="1081"/>
      <c r="H4" s="1081"/>
      <c r="I4" s="1081"/>
      <c r="J4" s="1081"/>
      <c r="K4" s="1081"/>
      <c r="L4" s="1081"/>
      <c r="M4" s="1081"/>
      <c r="N4" s="1081"/>
      <c r="O4" s="1081"/>
      <c r="P4" s="1081"/>
    </row>
    <row r="5" spans="1:16">
      <c r="B5" s="197"/>
      <c r="C5" s="197"/>
      <c r="D5" s="197"/>
      <c r="E5" s="197"/>
      <c r="F5" s="197"/>
      <c r="G5" s="197"/>
      <c r="H5" s="197"/>
      <c r="I5" s="197"/>
      <c r="J5" s="197"/>
      <c r="K5" s="197"/>
      <c r="L5" s="197"/>
      <c r="M5" s="197"/>
      <c r="N5" s="197"/>
      <c r="O5" s="197"/>
      <c r="P5" s="197"/>
    </row>
    <row r="6" spans="1:16" ht="15" customHeight="1">
      <c r="A6" s="1082" t="s">
        <v>187</v>
      </c>
      <c r="B6" s="1023" t="s">
        <v>246</v>
      </c>
      <c r="C6" s="1023" t="s">
        <v>304</v>
      </c>
      <c r="D6" s="1023" t="s">
        <v>379</v>
      </c>
      <c r="E6" s="1075">
        <v>2020</v>
      </c>
      <c r="F6" s="1076"/>
      <c r="G6" s="1076"/>
      <c r="H6" s="1076"/>
      <c r="I6" s="1076"/>
      <c r="J6" s="1076"/>
      <c r="K6" s="1076"/>
      <c r="L6" s="1076"/>
      <c r="M6" s="1076"/>
      <c r="N6" s="1076"/>
      <c r="O6" s="1076"/>
      <c r="P6" s="1076"/>
    </row>
    <row r="7" spans="1:16">
      <c r="A7" s="1083"/>
      <c r="B7" s="1021"/>
      <c r="C7" s="1021"/>
      <c r="D7" s="1021"/>
      <c r="E7" s="1" t="s">
        <v>18</v>
      </c>
      <c r="F7" s="1" t="s">
        <v>19</v>
      </c>
      <c r="G7" s="1" t="s">
        <v>20</v>
      </c>
      <c r="H7" s="1" t="s">
        <v>21</v>
      </c>
      <c r="I7" s="1" t="s">
        <v>22</v>
      </c>
      <c r="J7" s="1" t="s">
        <v>23</v>
      </c>
      <c r="K7" s="1" t="s">
        <v>24</v>
      </c>
      <c r="L7" s="1" t="s">
        <v>25</v>
      </c>
      <c r="M7" s="1" t="s">
        <v>26</v>
      </c>
      <c r="N7" s="1" t="s">
        <v>27</v>
      </c>
      <c r="O7" s="1" t="s">
        <v>28</v>
      </c>
      <c r="P7" s="1" t="s">
        <v>29</v>
      </c>
    </row>
    <row r="8" spans="1:16">
      <c r="A8" s="53" t="s">
        <v>128</v>
      </c>
      <c r="B8" s="54"/>
      <c r="C8" s="54"/>
      <c r="D8" s="54"/>
      <c r="E8" s="54"/>
      <c r="F8" s="54"/>
      <c r="G8" s="54"/>
      <c r="H8" s="54"/>
      <c r="I8" s="54"/>
      <c r="J8" s="54"/>
      <c r="K8" s="54"/>
      <c r="L8" s="54"/>
      <c r="M8" s="54"/>
      <c r="N8" s="54"/>
      <c r="O8" s="54"/>
      <c r="P8" s="54"/>
    </row>
    <row r="9" spans="1:16">
      <c r="A9" s="1045"/>
      <c r="B9" s="1080"/>
      <c r="C9" s="1080"/>
      <c r="D9" s="1080"/>
      <c r="E9" s="1080"/>
      <c r="F9" s="1080"/>
      <c r="G9" s="1080"/>
      <c r="H9" s="1080"/>
      <c r="I9" s="1080"/>
      <c r="J9" s="1080"/>
      <c r="K9" s="1080"/>
      <c r="L9" s="1080"/>
      <c r="M9" s="1080"/>
      <c r="N9" s="1080"/>
      <c r="O9" s="1080"/>
      <c r="P9" s="1080"/>
    </row>
    <row r="10" spans="1:16" ht="16.5" customHeight="1">
      <c r="A10" s="123" t="s">
        <v>129</v>
      </c>
      <c r="B10" s="290">
        <v>4068857</v>
      </c>
      <c r="C10" s="310">
        <v>4064750</v>
      </c>
      <c r="D10" s="310">
        <v>4068908</v>
      </c>
      <c r="E10" s="121">
        <v>4121641</v>
      </c>
      <c r="F10" s="121">
        <v>3993521</v>
      </c>
      <c r="G10" s="121">
        <v>3954882</v>
      </c>
      <c r="H10" s="121">
        <v>3913606</v>
      </c>
      <c r="I10" s="121">
        <v>3853889</v>
      </c>
      <c r="J10" s="121">
        <v>3792718</v>
      </c>
      <c r="K10" s="121">
        <v>3725057</v>
      </c>
      <c r="L10" s="952">
        <v>3999088</v>
      </c>
      <c r="M10" s="121">
        <v>3867892</v>
      </c>
      <c r="N10" s="310">
        <v>4366874</v>
      </c>
      <c r="O10" s="310">
        <v>4278506</v>
      </c>
      <c r="P10" s="310">
        <v>4045217</v>
      </c>
    </row>
    <row r="11" spans="1:16" ht="24">
      <c r="A11" s="120" t="s">
        <v>130</v>
      </c>
      <c r="B11" s="290">
        <v>1744115</v>
      </c>
      <c r="C11" s="121">
        <v>1821736</v>
      </c>
      <c r="D11" s="290">
        <v>1770813</v>
      </c>
      <c r="E11" s="310">
        <v>1778016</v>
      </c>
      <c r="F11" s="154">
        <v>1807572</v>
      </c>
      <c r="G11" s="154">
        <v>1765494</v>
      </c>
      <c r="H11" s="154">
        <v>1763416</v>
      </c>
      <c r="I11" s="154">
        <v>1740507</v>
      </c>
      <c r="J11" s="154">
        <v>1655005</v>
      </c>
      <c r="K11" s="154">
        <v>1673633</v>
      </c>
      <c r="L11" s="953">
        <v>1767449</v>
      </c>
      <c r="M11" s="121">
        <v>1720743</v>
      </c>
      <c r="N11" s="290">
        <v>1784427</v>
      </c>
      <c r="O11" s="290">
        <v>1798701</v>
      </c>
      <c r="P11" s="121">
        <v>1849948</v>
      </c>
    </row>
    <row r="12" spans="1:16" ht="17.25" customHeight="1" thickBot="1">
      <c r="A12" s="122" t="s">
        <v>131</v>
      </c>
      <c r="B12" s="291">
        <v>1050077</v>
      </c>
      <c r="C12" s="124">
        <v>1168438</v>
      </c>
      <c r="D12" s="311">
        <v>1251660</v>
      </c>
      <c r="E12" s="155">
        <v>1259454</v>
      </c>
      <c r="F12" s="155">
        <v>1268819</v>
      </c>
      <c r="G12" s="155">
        <v>1272349</v>
      </c>
      <c r="H12" s="155">
        <v>1272369</v>
      </c>
      <c r="I12" s="155">
        <v>1272431</v>
      </c>
      <c r="J12" s="155">
        <v>1273920</v>
      </c>
      <c r="K12" s="154">
        <v>1279767</v>
      </c>
      <c r="L12" s="954">
        <v>1279843</v>
      </c>
      <c r="M12" s="124">
        <v>1286515</v>
      </c>
      <c r="N12" s="311">
        <v>1291968</v>
      </c>
      <c r="O12" s="124">
        <v>1293001</v>
      </c>
      <c r="P12" s="124">
        <v>1293040</v>
      </c>
    </row>
    <row r="13" spans="1:16" ht="24.75" thickBot="1">
      <c r="A13" s="136" t="s">
        <v>132</v>
      </c>
      <c r="B13" s="153">
        <f>B12/B11</f>
        <v>0.60206867093052918</v>
      </c>
      <c r="C13" s="153">
        <f>C12/C11</f>
        <v>0.64138711646473479</v>
      </c>
      <c r="D13" s="153">
        <f>D12/D11</f>
        <v>0.70682788075307779</v>
      </c>
      <c r="E13" s="153">
        <f t="shared" ref="E13:P13" si="0">E12/E11</f>
        <v>0.70834795637384596</v>
      </c>
      <c r="F13" s="153">
        <f t="shared" si="0"/>
        <v>0.7019465891261869</v>
      </c>
      <c r="G13" s="153">
        <f t="shared" si="0"/>
        <v>0.72067591280400845</v>
      </c>
      <c r="H13" s="153">
        <f t="shared" si="0"/>
        <v>0.72153649507546713</v>
      </c>
      <c r="I13" s="153">
        <f t="shared" si="0"/>
        <v>0.73106916547879441</v>
      </c>
      <c r="J13" s="153">
        <f t="shared" si="0"/>
        <v>0.76973785577687082</v>
      </c>
      <c r="K13" s="153">
        <f t="shared" si="0"/>
        <v>0.7646640571738248</v>
      </c>
      <c r="L13" s="153">
        <f t="shared" si="0"/>
        <v>0.72411877230969601</v>
      </c>
      <c r="M13" s="153">
        <f t="shared" si="0"/>
        <v>0.74765086942094205</v>
      </c>
      <c r="N13" s="153">
        <f t="shared" si="0"/>
        <v>0.72402401443152342</v>
      </c>
      <c r="O13" s="153">
        <f t="shared" si="0"/>
        <v>0.71885266089249966</v>
      </c>
      <c r="P13" s="153">
        <f t="shared" si="0"/>
        <v>0.69896018698903972</v>
      </c>
    </row>
    <row r="14" spans="1:16" ht="10.5" customHeight="1"/>
    <row r="15" spans="1:16" ht="16.5" customHeight="1">
      <c r="A15" s="147" t="s">
        <v>40</v>
      </c>
    </row>
    <row r="16" spans="1:16">
      <c r="A16" s="156" t="s">
        <v>161</v>
      </c>
    </row>
  </sheetData>
  <mergeCells count="7">
    <mergeCell ref="A4:P4"/>
    <mergeCell ref="A9:P9"/>
    <mergeCell ref="A6:A7"/>
    <mergeCell ref="E6:P6"/>
    <mergeCell ref="B6:B7"/>
    <mergeCell ref="C6:C7"/>
    <mergeCell ref="D6:D7"/>
  </mergeCells>
  <pageMargins left="0.70866141732283472" right="0.70866141732283472" top="0.74803149606299213" bottom="0.74803149606299213" header="0.31496062992125984" footer="0.31496062992125984"/>
  <pageSetup paperSize="9" scale="60" fitToHeight="0" orientation="landscape" r:id="rId1"/>
  <headerFooter>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434"/>
  <sheetViews>
    <sheetView workbookViewId="0">
      <pane xSplit="2" ySplit="1" topLeftCell="BH2" activePane="bottomRight" state="frozen"/>
      <selection pane="topRight" activeCell="C1" sqref="C1"/>
      <selection pane="bottomLeft" activeCell="A2" sqref="A2"/>
      <selection pane="bottomRight" sqref="A1:B1"/>
    </sheetView>
  </sheetViews>
  <sheetFormatPr defaultRowHeight="12" outlineLevelRow="1"/>
  <cols>
    <col min="1" max="1" width="5" style="859" customWidth="1"/>
    <col min="2" max="2" width="51.28515625" style="859" customWidth="1"/>
    <col min="3" max="3" width="7" style="859" customWidth="1"/>
    <col min="4" max="4" width="6.42578125" style="859" customWidth="1"/>
    <col min="5" max="5" width="7" style="859" customWidth="1"/>
    <col min="6" max="6" width="8.5703125" style="950" customWidth="1"/>
    <col min="7" max="9" width="7.28515625" style="950" customWidth="1"/>
    <col min="10" max="10" width="9" style="859" customWidth="1"/>
    <col min="11" max="11" width="8" style="859" hidden="1" customWidth="1"/>
    <col min="12" max="12" width="7.28515625" style="859" hidden="1" customWidth="1"/>
    <col min="13" max="13" width="8.7109375" style="859" hidden="1" customWidth="1"/>
    <col min="14" max="14" width="8.7109375" style="950" customWidth="1"/>
    <col min="15" max="15" width="7.28515625" style="948" hidden="1" customWidth="1"/>
    <col min="16" max="16" width="6.5703125" style="948" hidden="1" customWidth="1"/>
    <col min="17" max="17" width="7.28515625" style="948" hidden="1" customWidth="1"/>
    <col min="18" max="18" width="8.7109375" style="948" customWidth="1"/>
    <col min="19" max="19" width="8.140625" style="948" hidden="1" customWidth="1"/>
    <col min="20" max="20" width="8.85546875" style="948" hidden="1" customWidth="1"/>
    <col min="21" max="21" width="9.42578125" style="948" hidden="1" customWidth="1"/>
    <col min="22" max="22" width="7.28515625" style="948" bestFit="1" customWidth="1"/>
    <col min="23" max="23" width="8.28515625" style="948" hidden="1" customWidth="1"/>
    <col min="24" max="24" width="8.42578125" style="948" hidden="1" customWidth="1"/>
    <col min="25" max="25" width="7.5703125" style="948" hidden="1" customWidth="1"/>
    <col min="26" max="26" width="7.28515625" style="948" bestFit="1" customWidth="1"/>
    <col min="27" max="27" width="7.7109375" style="859" customWidth="1"/>
    <col min="28" max="28" width="11.7109375" style="947" hidden="1" customWidth="1"/>
    <col min="29" max="30" width="9.5703125" style="947" hidden="1" customWidth="1"/>
    <col min="31" max="31" width="7.28515625" style="947" bestFit="1" customWidth="1"/>
    <col min="32" max="34" width="9.5703125" style="947" hidden="1" customWidth="1"/>
    <col min="35" max="35" width="7.5703125" style="947" customWidth="1"/>
    <col min="36" max="38" width="9.5703125" style="947" hidden="1" customWidth="1"/>
    <col min="39" max="39" width="7.140625" style="947" customWidth="1"/>
    <col min="40" max="42" width="9.5703125" style="947" hidden="1" customWidth="1"/>
    <col min="43" max="43" width="7.28515625" style="947" bestFit="1" customWidth="1"/>
    <col min="44" max="47" width="6.7109375" style="947" bestFit="1" customWidth="1"/>
    <col min="48" max="48" width="9.7109375" style="947" bestFit="1" customWidth="1"/>
    <col min="49" max="51" width="6.7109375" style="947" bestFit="1" customWidth="1"/>
    <col min="52" max="52" width="9.7109375" style="947" bestFit="1" customWidth="1"/>
    <col min="53" max="53" width="6.7109375" style="947" bestFit="1" customWidth="1"/>
    <col min="54" max="54" width="5.42578125" style="947" bestFit="1" customWidth="1"/>
    <col min="55" max="55" width="6.7109375" style="947" bestFit="1" customWidth="1"/>
    <col min="56" max="56" width="7.28515625" style="947" bestFit="1" customWidth="1"/>
    <col min="57" max="59" width="6.7109375" style="947" bestFit="1" customWidth="1"/>
    <col min="60" max="60" width="7.28515625" style="947" bestFit="1" customWidth="1"/>
    <col min="61" max="64" width="6.7109375" style="947" bestFit="1" customWidth="1"/>
    <col min="65" max="65" width="7.28515625" style="947" bestFit="1" customWidth="1"/>
    <col min="66" max="66" width="8.28515625" style="947" bestFit="1" customWidth="1"/>
    <col min="67" max="67" width="6.7109375" style="947" bestFit="1" customWidth="1"/>
    <col min="68" max="68" width="8.28515625" style="947" bestFit="1" customWidth="1"/>
    <col min="69" max="69" width="7.28515625" style="947" bestFit="1" customWidth="1"/>
    <col min="70" max="70" width="6.7109375" style="947" bestFit="1" customWidth="1"/>
    <col min="71" max="71" width="5.42578125" style="947" bestFit="1" customWidth="1"/>
    <col min="72" max="72" width="6.7109375" style="947" bestFit="1" customWidth="1"/>
    <col min="73" max="73" width="7.28515625" style="947" bestFit="1" customWidth="1"/>
    <col min="74" max="76" width="6.7109375" style="947" bestFit="1" customWidth="1"/>
    <col min="77" max="77" width="7.28515625" style="947" bestFit="1" customWidth="1"/>
    <col min="78" max="78" width="6.7109375" style="947" bestFit="1" customWidth="1"/>
    <col min="79" max="79" width="5.42578125" style="947" bestFit="1" customWidth="1"/>
    <col min="80" max="80" width="9.5703125" style="947" customWidth="1"/>
    <col min="81" max="81" width="8.42578125" style="951" bestFit="1" customWidth="1"/>
    <col min="82" max="256" width="9.140625" style="859"/>
    <col min="257" max="257" width="5" style="859" customWidth="1"/>
    <col min="258" max="258" width="51.28515625" style="859" customWidth="1"/>
    <col min="259" max="259" width="7" style="859" customWidth="1"/>
    <col min="260" max="260" width="6.42578125" style="859" customWidth="1"/>
    <col min="261" max="261" width="7" style="859" customWidth="1"/>
    <col min="262" max="262" width="8.5703125" style="859" customWidth="1"/>
    <col min="263" max="265" width="7.28515625" style="859" customWidth="1"/>
    <col min="266" max="266" width="9" style="859" customWidth="1"/>
    <col min="267" max="269" width="0" style="859" hidden="1" customWidth="1"/>
    <col min="270" max="270" width="8.7109375" style="859" customWidth="1"/>
    <col min="271" max="273" width="0" style="859" hidden="1" customWidth="1"/>
    <col min="274" max="274" width="8.7109375" style="859" customWidth="1"/>
    <col min="275" max="277" width="0" style="859" hidden="1" customWidth="1"/>
    <col min="278" max="278" width="13.140625" style="859" customWidth="1"/>
    <col min="279" max="281" width="0" style="859" hidden="1" customWidth="1"/>
    <col min="282" max="282" width="11.28515625" style="859" customWidth="1"/>
    <col min="283" max="283" width="7.7109375" style="859" customWidth="1"/>
    <col min="284" max="286" width="0" style="859" hidden="1" customWidth="1"/>
    <col min="287" max="287" width="9.5703125" style="859" customWidth="1"/>
    <col min="288" max="290" width="0" style="859" hidden="1" customWidth="1"/>
    <col min="291" max="291" width="9.5703125" style="859" customWidth="1"/>
    <col min="292" max="294" width="0" style="859" hidden="1" customWidth="1"/>
    <col min="295" max="295" width="9.5703125" style="859" customWidth="1"/>
    <col min="296" max="298" width="0" style="859" hidden="1" customWidth="1"/>
    <col min="299" max="299" width="9.5703125" style="859" customWidth="1"/>
    <col min="300" max="300" width="9.140625" style="859" customWidth="1"/>
    <col min="301" max="316" width="10.7109375" style="859" customWidth="1"/>
    <col min="317" max="317" width="10.28515625" style="859" customWidth="1"/>
    <col min="318" max="333" width="11.7109375" style="859" customWidth="1"/>
    <col min="334" max="336" width="12" style="859" customWidth="1"/>
    <col min="337" max="337" width="16.5703125" style="859" customWidth="1"/>
    <col min="338" max="512" width="9.140625" style="859"/>
    <col min="513" max="513" width="5" style="859" customWidth="1"/>
    <col min="514" max="514" width="51.28515625" style="859" customWidth="1"/>
    <col min="515" max="515" width="7" style="859" customWidth="1"/>
    <col min="516" max="516" width="6.42578125" style="859" customWidth="1"/>
    <col min="517" max="517" width="7" style="859" customWidth="1"/>
    <col min="518" max="518" width="8.5703125" style="859" customWidth="1"/>
    <col min="519" max="521" width="7.28515625" style="859" customWidth="1"/>
    <col min="522" max="522" width="9" style="859" customWidth="1"/>
    <col min="523" max="525" width="0" style="859" hidden="1" customWidth="1"/>
    <col min="526" max="526" width="8.7109375" style="859" customWidth="1"/>
    <col min="527" max="529" width="0" style="859" hidden="1" customWidth="1"/>
    <col min="530" max="530" width="8.7109375" style="859" customWidth="1"/>
    <col min="531" max="533" width="0" style="859" hidden="1" customWidth="1"/>
    <col min="534" max="534" width="13.140625" style="859" customWidth="1"/>
    <col min="535" max="537" width="0" style="859" hidden="1" customWidth="1"/>
    <col min="538" max="538" width="11.28515625" style="859" customWidth="1"/>
    <col min="539" max="539" width="7.7109375" style="859" customWidth="1"/>
    <col min="540" max="542" width="0" style="859" hidden="1" customWidth="1"/>
    <col min="543" max="543" width="9.5703125" style="859" customWidth="1"/>
    <col min="544" max="546" width="0" style="859" hidden="1" customWidth="1"/>
    <col min="547" max="547" width="9.5703125" style="859" customWidth="1"/>
    <col min="548" max="550" width="0" style="859" hidden="1" customWidth="1"/>
    <col min="551" max="551" width="9.5703125" style="859" customWidth="1"/>
    <col min="552" max="554" width="0" style="859" hidden="1" customWidth="1"/>
    <col min="555" max="555" width="9.5703125" style="859" customWidth="1"/>
    <col min="556" max="556" width="9.140625" style="859" customWidth="1"/>
    <col min="557" max="572" width="10.7109375" style="859" customWidth="1"/>
    <col min="573" max="573" width="10.28515625" style="859" customWidth="1"/>
    <col min="574" max="589" width="11.7109375" style="859" customWidth="1"/>
    <col min="590" max="592" width="12" style="859" customWidth="1"/>
    <col min="593" max="593" width="16.5703125" style="859" customWidth="1"/>
    <col min="594" max="768" width="9.140625" style="859"/>
    <col min="769" max="769" width="5" style="859" customWidth="1"/>
    <col min="770" max="770" width="51.28515625" style="859" customWidth="1"/>
    <col min="771" max="771" width="7" style="859" customWidth="1"/>
    <col min="772" max="772" width="6.42578125" style="859" customWidth="1"/>
    <col min="773" max="773" width="7" style="859" customWidth="1"/>
    <col min="774" max="774" width="8.5703125" style="859" customWidth="1"/>
    <col min="775" max="777" width="7.28515625" style="859" customWidth="1"/>
    <col min="778" max="778" width="9" style="859" customWidth="1"/>
    <col min="779" max="781" width="0" style="859" hidden="1" customWidth="1"/>
    <col min="782" max="782" width="8.7109375" style="859" customWidth="1"/>
    <col min="783" max="785" width="0" style="859" hidden="1" customWidth="1"/>
    <col min="786" max="786" width="8.7109375" style="859" customWidth="1"/>
    <col min="787" max="789" width="0" style="859" hidden="1" customWidth="1"/>
    <col min="790" max="790" width="13.140625" style="859" customWidth="1"/>
    <col min="791" max="793" width="0" style="859" hidden="1" customWidth="1"/>
    <col min="794" max="794" width="11.28515625" style="859" customWidth="1"/>
    <col min="795" max="795" width="7.7109375" style="859" customWidth="1"/>
    <col min="796" max="798" width="0" style="859" hidden="1" customWidth="1"/>
    <col min="799" max="799" width="9.5703125" style="859" customWidth="1"/>
    <col min="800" max="802" width="0" style="859" hidden="1" customWidth="1"/>
    <col min="803" max="803" width="9.5703125" style="859" customWidth="1"/>
    <col min="804" max="806" width="0" style="859" hidden="1" customWidth="1"/>
    <col min="807" max="807" width="9.5703125" style="859" customWidth="1"/>
    <col min="808" max="810" width="0" style="859" hidden="1" customWidth="1"/>
    <col min="811" max="811" width="9.5703125" style="859" customWidth="1"/>
    <col min="812" max="812" width="9.140625" style="859" customWidth="1"/>
    <col min="813" max="828" width="10.7109375" style="859" customWidth="1"/>
    <col min="829" max="829" width="10.28515625" style="859" customWidth="1"/>
    <col min="830" max="845" width="11.7109375" style="859" customWidth="1"/>
    <col min="846" max="848" width="12" style="859" customWidth="1"/>
    <col min="849" max="849" width="16.5703125" style="859" customWidth="1"/>
    <col min="850" max="1024" width="9.140625" style="859"/>
    <col min="1025" max="1025" width="5" style="859" customWidth="1"/>
    <col min="1026" max="1026" width="51.28515625" style="859" customWidth="1"/>
    <col min="1027" max="1027" width="7" style="859" customWidth="1"/>
    <col min="1028" max="1028" width="6.42578125" style="859" customWidth="1"/>
    <col min="1029" max="1029" width="7" style="859" customWidth="1"/>
    <col min="1030" max="1030" width="8.5703125" style="859" customWidth="1"/>
    <col min="1031" max="1033" width="7.28515625" style="859" customWidth="1"/>
    <col min="1034" max="1034" width="9" style="859" customWidth="1"/>
    <col min="1035" max="1037" width="0" style="859" hidden="1" customWidth="1"/>
    <col min="1038" max="1038" width="8.7109375" style="859" customWidth="1"/>
    <col min="1039" max="1041" width="0" style="859" hidden="1" customWidth="1"/>
    <col min="1042" max="1042" width="8.7109375" style="859" customWidth="1"/>
    <col min="1043" max="1045" width="0" style="859" hidden="1" customWidth="1"/>
    <col min="1046" max="1046" width="13.140625" style="859" customWidth="1"/>
    <col min="1047" max="1049" width="0" style="859" hidden="1" customWidth="1"/>
    <col min="1050" max="1050" width="11.28515625" style="859" customWidth="1"/>
    <col min="1051" max="1051" width="7.7109375" style="859" customWidth="1"/>
    <col min="1052" max="1054" width="0" style="859" hidden="1" customWidth="1"/>
    <col min="1055" max="1055" width="9.5703125" style="859" customWidth="1"/>
    <col min="1056" max="1058" width="0" style="859" hidden="1" customWidth="1"/>
    <col min="1059" max="1059" width="9.5703125" style="859" customWidth="1"/>
    <col min="1060" max="1062" width="0" style="859" hidden="1" customWidth="1"/>
    <col min="1063" max="1063" width="9.5703125" style="859" customWidth="1"/>
    <col min="1064" max="1066" width="0" style="859" hidden="1" customWidth="1"/>
    <col min="1067" max="1067" width="9.5703125" style="859" customWidth="1"/>
    <col min="1068" max="1068" width="9.140625" style="859" customWidth="1"/>
    <col min="1069" max="1084" width="10.7109375" style="859" customWidth="1"/>
    <col min="1085" max="1085" width="10.28515625" style="859" customWidth="1"/>
    <col min="1086" max="1101" width="11.7109375" style="859" customWidth="1"/>
    <col min="1102" max="1104" width="12" style="859" customWidth="1"/>
    <col min="1105" max="1105" width="16.5703125" style="859" customWidth="1"/>
    <col min="1106" max="1280" width="9.140625" style="859"/>
    <col min="1281" max="1281" width="5" style="859" customWidth="1"/>
    <col min="1282" max="1282" width="51.28515625" style="859" customWidth="1"/>
    <col min="1283" max="1283" width="7" style="859" customWidth="1"/>
    <col min="1284" max="1284" width="6.42578125" style="859" customWidth="1"/>
    <col min="1285" max="1285" width="7" style="859" customWidth="1"/>
    <col min="1286" max="1286" width="8.5703125" style="859" customWidth="1"/>
    <col min="1287" max="1289" width="7.28515625" style="859" customWidth="1"/>
    <col min="1290" max="1290" width="9" style="859" customWidth="1"/>
    <col min="1291" max="1293" width="0" style="859" hidden="1" customWidth="1"/>
    <col min="1294" max="1294" width="8.7109375" style="859" customWidth="1"/>
    <col min="1295" max="1297" width="0" style="859" hidden="1" customWidth="1"/>
    <col min="1298" max="1298" width="8.7109375" style="859" customWidth="1"/>
    <col min="1299" max="1301" width="0" style="859" hidden="1" customWidth="1"/>
    <col min="1302" max="1302" width="13.140625" style="859" customWidth="1"/>
    <col min="1303" max="1305" width="0" style="859" hidden="1" customWidth="1"/>
    <col min="1306" max="1306" width="11.28515625" style="859" customWidth="1"/>
    <col min="1307" max="1307" width="7.7109375" style="859" customWidth="1"/>
    <col min="1308" max="1310" width="0" style="859" hidden="1" customWidth="1"/>
    <col min="1311" max="1311" width="9.5703125" style="859" customWidth="1"/>
    <col min="1312" max="1314" width="0" style="859" hidden="1" customWidth="1"/>
    <col min="1315" max="1315" width="9.5703125" style="859" customWidth="1"/>
    <col min="1316" max="1318" width="0" style="859" hidden="1" customWidth="1"/>
    <col min="1319" max="1319" width="9.5703125" style="859" customWidth="1"/>
    <col min="1320" max="1322" width="0" style="859" hidden="1" customWidth="1"/>
    <col min="1323" max="1323" width="9.5703125" style="859" customWidth="1"/>
    <col min="1324" max="1324" width="9.140625" style="859" customWidth="1"/>
    <col min="1325" max="1340" width="10.7109375" style="859" customWidth="1"/>
    <col min="1341" max="1341" width="10.28515625" style="859" customWidth="1"/>
    <col min="1342" max="1357" width="11.7109375" style="859" customWidth="1"/>
    <col min="1358" max="1360" width="12" style="859" customWidth="1"/>
    <col min="1361" max="1361" width="16.5703125" style="859" customWidth="1"/>
    <col min="1362" max="1536" width="9.140625" style="859"/>
    <col min="1537" max="1537" width="5" style="859" customWidth="1"/>
    <col min="1538" max="1538" width="51.28515625" style="859" customWidth="1"/>
    <col min="1539" max="1539" width="7" style="859" customWidth="1"/>
    <col min="1540" max="1540" width="6.42578125" style="859" customWidth="1"/>
    <col min="1541" max="1541" width="7" style="859" customWidth="1"/>
    <col min="1542" max="1542" width="8.5703125" style="859" customWidth="1"/>
    <col min="1543" max="1545" width="7.28515625" style="859" customWidth="1"/>
    <col min="1546" max="1546" width="9" style="859" customWidth="1"/>
    <col min="1547" max="1549" width="0" style="859" hidden="1" customWidth="1"/>
    <col min="1550" max="1550" width="8.7109375" style="859" customWidth="1"/>
    <col min="1551" max="1553" width="0" style="859" hidden="1" customWidth="1"/>
    <col min="1554" max="1554" width="8.7109375" style="859" customWidth="1"/>
    <col min="1555" max="1557" width="0" style="859" hidden="1" customWidth="1"/>
    <col min="1558" max="1558" width="13.140625" style="859" customWidth="1"/>
    <col min="1559" max="1561" width="0" style="859" hidden="1" customWidth="1"/>
    <col min="1562" max="1562" width="11.28515625" style="859" customWidth="1"/>
    <col min="1563" max="1563" width="7.7109375" style="859" customWidth="1"/>
    <col min="1564" max="1566" width="0" style="859" hidden="1" customWidth="1"/>
    <col min="1567" max="1567" width="9.5703125" style="859" customWidth="1"/>
    <col min="1568" max="1570" width="0" style="859" hidden="1" customWidth="1"/>
    <col min="1571" max="1571" width="9.5703125" style="859" customWidth="1"/>
    <col min="1572" max="1574" width="0" style="859" hidden="1" customWidth="1"/>
    <col min="1575" max="1575" width="9.5703125" style="859" customWidth="1"/>
    <col min="1576" max="1578" width="0" style="859" hidden="1" customWidth="1"/>
    <col min="1579" max="1579" width="9.5703125" style="859" customWidth="1"/>
    <col min="1580" max="1580" width="9.140625" style="859" customWidth="1"/>
    <col min="1581" max="1596" width="10.7109375" style="859" customWidth="1"/>
    <col min="1597" max="1597" width="10.28515625" style="859" customWidth="1"/>
    <col min="1598" max="1613" width="11.7109375" style="859" customWidth="1"/>
    <col min="1614" max="1616" width="12" style="859" customWidth="1"/>
    <col min="1617" max="1617" width="16.5703125" style="859" customWidth="1"/>
    <col min="1618" max="1792" width="9.140625" style="859"/>
    <col min="1793" max="1793" width="5" style="859" customWidth="1"/>
    <col min="1794" max="1794" width="51.28515625" style="859" customWidth="1"/>
    <col min="1795" max="1795" width="7" style="859" customWidth="1"/>
    <col min="1796" max="1796" width="6.42578125" style="859" customWidth="1"/>
    <col min="1797" max="1797" width="7" style="859" customWidth="1"/>
    <col min="1798" max="1798" width="8.5703125" style="859" customWidth="1"/>
    <col min="1799" max="1801" width="7.28515625" style="859" customWidth="1"/>
    <col min="1802" max="1802" width="9" style="859" customWidth="1"/>
    <col min="1803" max="1805" width="0" style="859" hidden="1" customWidth="1"/>
    <col min="1806" max="1806" width="8.7109375" style="859" customWidth="1"/>
    <col min="1807" max="1809" width="0" style="859" hidden="1" customWidth="1"/>
    <col min="1810" max="1810" width="8.7109375" style="859" customWidth="1"/>
    <col min="1811" max="1813" width="0" style="859" hidden="1" customWidth="1"/>
    <col min="1814" max="1814" width="13.140625" style="859" customWidth="1"/>
    <col min="1815" max="1817" width="0" style="859" hidden="1" customWidth="1"/>
    <col min="1818" max="1818" width="11.28515625" style="859" customWidth="1"/>
    <col min="1819" max="1819" width="7.7109375" style="859" customWidth="1"/>
    <col min="1820" max="1822" width="0" style="859" hidden="1" customWidth="1"/>
    <col min="1823" max="1823" width="9.5703125" style="859" customWidth="1"/>
    <col min="1824" max="1826" width="0" style="859" hidden="1" customWidth="1"/>
    <col min="1827" max="1827" width="9.5703125" style="859" customWidth="1"/>
    <col min="1828" max="1830" width="0" style="859" hidden="1" customWidth="1"/>
    <col min="1831" max="1831" width="9.5703125" style="859" customWidth="1"/>
    <col min="1832" max="1834" width="0" style="859" hidden="1" customWidth="1"/>
    <col min="1835" max="1835" width="9.5703125" style="859" customWidth="1"/>
    <col min="1836" max="1836" width="9.140625" style="859" customWidth="1"/>
    <col min="1837" max="1852" width="10.7109375" style="859" customWidth="1"/>
    <col min="1853" max="1853" width="10.28515625" style="859" customWidth="1"/>
    <col min="1854" max="1869" width="11.7109375" style="859" customWidth="1"/>
    <col min="1870" max="1872" width="12" style="859" customWidth="1"/>
    <col min="1873" max="1873" width="16.5703125" style="859" customWidth="1"/>
    <col min="1874" max="2048" width="9.140625" style="859"/>
    <col min="2049" max="2049" width="5" style="859" customWidth="1"/>
    <col min="2050" max="2050" width="51.28515625" style="859" customWidth="1"/>
    <col min="2051" max="2051" width="7" style="859" customWidth="1"/>
    <col min="2052" max="2052" width="6.42578125" style="859" customWidth="1"/>
    <col min="2053" max="2053" width="7" style="859" customWidth="1"/>
    <col min="2054" max="2054" width="8.5703125" style="859" customWidth="1"/>
    <col min="2055" max="2057" width="7.28515625" style="859" customWidth="1"/>
    <col min="2058" max="2058" width="9" style="859" customWidth="1"/>
    <col min="2059" max="2061" width="0" style="859" hidden="1" customWidth="1"/>
    <col min="2062" max="2062" width="8.7109375" style="859" customWidth="1"/>
    <col min="2063" max="2065" width="0" style="859" hidden="1" customWidth="1"/>
    <col min="2066" max="2066" width="8.7109375" style="859" customWidth="1"/>
    <col min="2067" max="2069" width="0" style="859" hidden="1" customWidth="1"/>
    <col min="2070" max="2070" width="13.140625" style="859" customWidth="1"/>
    <col min="2071" max="2073" width="0" style="859" hidden="1" customWidth="1"/>
    <col min="2074" max="2074" width="11.28515625" style="859" customWidth="1"/>
    <col min="2075" max="2075" width="7.7109375" style="859" customWidth="1"/>
    <col min="2076" max="2078" width="0" style="859" hidden="1" customWidth="1"/>
    <col min="2079" max="2079" width="9.5703125" style="859" customWidth="1"/>
    <col min="2080" max="2082" width="0" style="859" hidden="1" customWidth="1"/>
    <col min="2083" max="2083" width="9.5703125" style="859" customWidth="1"/>
    <col min="2084" max="2086" width="0" style="859" hidden="1" customWidth="1"/>
    <col min="2087" max="2087" width="9.5703125" style="859" customWidth="1"/>
    <col min="2088" max="2090" width="0" style="859" hidden="1" customWidth="1"/>
    <col min="2091" max="2091" width="9.5703125" style="859" customWidth="1"/>
    <col min="2092" max="2092" width="9.140625" style="859" customWidth="1"/>
    <col min="2093" max="2108" width="10.7109375" style="859" customWidth="1"/>
    <col min="2109" max="2109" width="10.28515625" style="859" customWidth="1"/>
    <col min="2110" max="2125" width="11.7109375" style="859" customWidth="1"/>
    <col min="2126" max="2128" width="12" style="859" customWidth="1"/>
    <col min="2129" max="2129" width="16.5703125" style="859" customWidth="1"/>
    <col min="2130" max="2304" width="9.140625" style="859"/>
    <col min="2305" max="2305" width="5" style="859" customWidth="1"/>
    <col min="2306" max="2306" width="51.28515625" style="859" customWidth="1"/>
    <col min="2307" max="2307" width="7" style="859" customWidth="1"/>
    <col min="2308" max="2308" width="6.42578125" style="859" customWidth="1"/>
    <col min="2309" max="2309" width="7" style="859" customWidth="1"/>
    <col min="2310" max="2310" width="8.5703125" style="859" customWidth="1"/>
    <col min="2311" max="2313" width="7.28515625" style="859" customWidth="1"/>
    <col min="2314" max="2314" width="9" style="859" customWidth="1"/>
    <col min="2315" max="2317" width="0" style="859" hidden="1" customWidth="1"/>
    <col min="2318" max="2318" width="8.7109375" style="859" customWidth="1"/>
    <col min="2319" max="2321" width="0" style="859" hidden="1" customWidth="1"/>
    <col min="2322" max="2322" width="8.7109375" style="859" customWidth="1"/>
    <col min="2323" max="2325" width="0" style="859" hidden="1" customWidth="1"/>
    <col min="2326" max="2326" width="13.140625" style="859" customWidth="1"/>
    <col min="2327" max="2329" width="0" style="859" hidden="1" customWidth="1"/>
    <col min="2330" max="2330" width="11.28515625" style="859" customWidth="1"/>
    <col min="2331" max="2331" width="7.7109375" style="859" customWidth="1"/>
    <col min="2332" max="2334" width="0" style="859" hidden="1" customWidth="1"/>
    <col min="2335" max="2335" width="9.5703125" style="859" customWidth="1"/>
    <col min="2336" max="2338" width="0" style="859" hidden="1" customWidth="1"/>
    <col min="2339" max="2339" width="9.5703125" style="859" customWidth="1"/>
    <col min="2340" max="2342" width="0" style="859" hidden="1" customWidth="1"/>
    <col min="2343" max="2343" width="9.5703125" style="859" customWidth="1"/>
    <col min="2344" max="2346" width="0" style="859" hidden="1" customWidth="1"/>
    <col min="2347" max="2347" width="9.5703125" style="859" customWidth="1"/>
    <col min="2348" max="2348" width="9.140625" style="859" customWidth="1"/>
    <col min="2349" max="2364" width="10.7109375" style="859" customWidth="1"/>
    <col min="2365" max="2365" width="10.28515625" style="859" customWidth="1"/>
    <col min="2366" max="2381" width="11.7109375" style="859" customWidth="1"/>
    <col min="2382" max="2384" width="12" style="859" customWidth="1"/>
    <col min="2385" max="2385" width="16.5703125" style="859" customWidth="1"/>
    <col min="2386" max="2560" width="9.140625" style="859"/>
    <col min="2561" max="2561" width="5" style="859" customWidth="1"/>
    <col min="2562" max="2562" width="51.28515625" style="859" customWidth="1"/>
    <col min="2563" max="2563" width="7" style="859" customWidth="1"/>
    <col min="2564" max="2564" width="6.42578125" style="859" customWidth="1"/>
    <col min="2565" max="2565" width="7" style="859" customWidth="1"/>
    <col min="2566" max="2566" width="8.5703125" style="859" customWidth="1"/>
    <col min="2567" max="2569" width="7.28515625" style="859" customWidth="1"/>
    <col min="2570" max="2570" width="9" style="859" customWidth="1"/>
    <col min="2571" max="2573" width="0" style="859" hidden="1" customWidth="1"/>
    <col min="2574" max="2574" width="8.7109375" style="859" customWidth="1"/>
    <col min="2575" max="2577" width="0" style="859" hidden="1" customWidth="1"/>
    <col min="2578" max="2578" width="8.7109375" style="859" customWidth="1"/>
    <col min="2579" max="2581" width="0" style="859" hidden="1" customWidth="1"/>
    <col min="2582" max="2582" width="13.140625" style="859" customWidth="1"/>
    <col min="2583" max="2585" width="0" style="859" hidden="1" customWidth="1"/>
    <col min="2586" max="2586" width="11.28515625" style="859" customWidth="1"/>
    <col min="2587" max="2587" width="7.7109375" style="859" customWidth="1"/>
    <col min="2588" max="2590" width="0" style="859" hidden="1" customWidth="1"/>
    <col min="2591" max="2591" width="9.5703125" style="859" customWidth="1"/>
    <col min="2592" max="2594" width="0" style="859" hidden="1" customWidth="1"/>
    <col min="2595" max="2595" width="9.5703125" style="859" customWidth="1"/>
    <col min="2596" max="2598" width="0" style="859" hidden="1" customWidth="1"/>
    <col min="2599" max="2599" width="9.5703125" style="859" customWidth="1"/>
    <col min="2600" max="2602" width="0" style="859" hidden="1" customWidth="1"/>
    <col min="2603" max="2603" width="9.5703125" style="859" customWidth="1"/>
    <col min="2604" max="2604" width="9.140625" style="859" customWidth="1"/>
    <col min="2605" max="2620" width="10.7109375" style="859" customWidth="1"/>
    <col min="2621" max="2621" width="10.28515625" style="859" customWidth="1"/>
    <col min="2622" max="2637" width="11.7109375" style="859" customWidth="1"/>
    <col min="2638" max="2640" width="12" style="859" customWidth="1"/>
    <col min="2641" max="2641" width="16.5703125" style="859" customWidth="1"/>
    <col min="2642" max="2816" width="9.140625" style="859"/>
    <col min="2817" max="2817" width="5" style="859" customWidth="1"/>
    <col min="2818" max="2818" width="51.28515625" style="859" customWidth="1"/>
    <col min="2819" max="2819" width="7" style="859" customWidth="1"/>
    <col min="2820" max="2820" width="6.42578125" style="859" customWidth="1"/>
    <col min="2821" max="2821" width="7" style="859" customWidth="1"/>
    <col min="2822" max="2822" width="8.5703125" style="859" customWidth="1"/>
    <col min="2823" max="2825" width="7.28515625" style="859" customWidth="1"/>
    <col min="2826" max="2826" width="9" style="859" customWidth="1"/>
    <col min="2827" max="2829" width="0" style="859" hidden="1" customWidth="1"/>
    <col min="2830" max="2830" width="8.7109375" style="859" customWidth="1"/>
    <col min="2831" max="2833" width="0" style="859" hidden="1" customWidth="1"/>
    <col min="2834" max="2834" width="8.7109375" style="859" customWidth="1"/>
    <col min="2835" max="2837" width="0" style="859" hidden="1" customWidth="1"/>
    <col min="2838" max="2838" width="13.140625" style="859" customWidth="1"/>
    <col min="2839" max="2841" width="0" style="859" hidden="1" customWidth="1"/>
    <col min="2842" max="2842" width="11.28515625" style="859" customWidth="1"/>
    <col min="2843" max="2843" width="7.7109375" style="859" customWidth="1"/>
    <col min="2844" max="2846" width="0" style="859" hidden="1" customWidth="1"/>
    <col min="2847" max="2847" width="9.5703125" style="859" customWidth="1"/>
    <col min="2848" max="2850" width="0" style="859" hidden="1" customWidth="1"/>
    <col min="2851" max="2851" width="9.5703125" style="859" customWidth="1"/>
    <col min="2852" max="2854" width="0" style="859" hidden="1" customWidth="1"/>
    <col min="2855" max="2855" width="9.5703125" style="859" customWidth="1"/>
    <col min="2856" max="2858" width="0" style="859" hidden="1" customWidth="1"/>
    <col min="2859" max="2859" width="9.5703125" style="859" customWidth="1"/>
    <col min="2860" max="2860" width="9.140625" style="859" customWidth="1"/>
    <col min="2861" max="2876" width="10.7109375" style="859" customWidth="1"/>
    <col min="2877" max="2877" width="10.28515625" style="859" customWidth="1"/>
    <col min="2878" max="2893" width="11.7109375" style="859" customWidth="1"/>
    <col min="2894" max="2896" width="12" style="859" customWidth="1"/>
    <col min="2897" max="2897" width="16.5703125" style="859" customWidth="1"/>
    <col min="2898" max="3072" width="9.140625" style="859"/>
    <col min="3073" max="3073" width="5" style="859" customWidth="1"/>
    <col min="3074" max="3074" width="51.28515625" style="859" customWidth="1"/>
    <col min="3075" max="3075" width="7" style="859" customWidth="1"/>
    <col min="3076" max="3076" width="6.42578125" style="859" customWidth="1"/>
    <col min="3077" max="3077" width="7" style="859" customWidth="1"/>
    <col min="3078" max="3078" width="8.5703125" style="859" customWidth="1"/>
    <col min="3079" max="3081" width="7.28515625" style="859" customWidth="1"/>
    <col min="3082" max="3082" width="9" style="859" customWidth="1"/>
    <col min="3083" max="3085" width="0" style="859" hidden="1" customWidth="1"/>
    <col min="3086" max="3086" width="8.7109375" style="859" customWidth="1"/>
    <col min="3087" max="3089" width="0" style="859" hidden="1" customWidth="1"/>
    <col min="3090" max="3090" width="8.7109375" style="859" customWidth="1"/>
    <col min="3091" max="3093" width="0" style="859" hidden="1" customWidth="1"/>
    <col min="3094" max="3094" width="13.140625" style="859" customWidth="1"/>
    <col min="3095" max="3097" width="0" style="859" hidden="1" customWidth="1"/>
    <col min="3098" max="3098" width="11.28515625" style="859" customWidth="1"/>
    <col min="3099" max="3099" width="7.7109375" style="859" customWidth="1"/>
    <col min="3100" max="3102" width="0" style="859" hidden="1" customWidth="1"/>
    <col min="3103" max="3103" width="9.5703125" style="859" customWidth="1"/>
    <col min="3104" max="3106" width="0" style="859" hidden="1" customWidth="1"/>
    <col min="3107" max="3107" width="9.5703125" style="859" customWidth="1"/>
    <col min="3108" max="3110" width="0" style="859" hidden="1" customWidth="1"/>
    <col min="3111" max="3111" width="9.5703125" style="859" customWidth="1"/>
    <col min="3112" max="3114" width="0" style="859" hidden="1" customWidth="1"/>
    <col min="3115" max="3115" width="9.5703125" style="859" customWidth="1"/>
    <col min="3116" max="3116" width="9.140625" style="859" customWidth="1"/>
    <col min="3117" max="3132" width="10.7109375" style="859" customWidth="1"/>
    <col min="3133" max="3133" width="10.28515625" style="859" customWidth="1"/>
    <col min="3134" max="3149" width="11.7109375" style="859" customWidth="1"/>
    <col min="3150" max="3152" width="12" style="859" customWidth="1"/>
    <col min="3153" max="3153" width="16.5703125" style="859" customWidth="1"/>
    <col min="3154" max="3328" width="9.140625" style="859"/>
    <col min="3329" max="3329" width="5" style="859" customWidth="1"/>
    <col min="3330" max="3330" width="51.28515625" style="859" customWidth="1"/>
    <col min="3331" max="3331" width="7" style="859" customWidth="1"/>
    <col min="3332" max="3332" width="6.42578125" style="859" customWidth="1"/>
    <col min="3333" max="3333" width="7" style="859" customWidth="1"/>
    <col min="3334" max="3334" width="8.5703125" style="859" customWidth="1"/>
    <col min="3335" max="3337" width="7.28515625" style="859" customWidth="1"/>
    <col min="3338" max="3338" width="9" style="859" customWidth="1"/>
    <col min="3339" max="3341" width="0" style="859" hidden="1" customWidth="1"/>
    <col min="3342" max="3342" width="8.7109375" style="859" customWidth="1"/>
    <col min="3343" max="3345" width="0" style="859" hidden="1" customWidth="1"/>
    <col min="3346" max="3346" width="8.7109375" style="859" customWidth="1"/>
    <col min="3347" max="3349" width="0" style="859" hidden="1" customWidth="1"/>
    <col min="3350" max="3350" width="13.140625" style="859" customWidth="1"/>
    <col min="3351" max="3353" width="0" style="859" hidden="1" customWidth="1"/>
    <col min="3354" max="3354" width="11.28515625" style="859" customWidth="1"/>
    <col min="3355" max="3355" width="7.7109375" style="859" customWidth="1"/>
    <col min="3356" max="3358" width="0" style="859" hidden="1" customWidth="1"/>
    <col min="3359" max="3359" width="9.5703125" style="859" customWidth="1"/>
    <col min="3360" max="3362" width="0" style="859" hidden="1" customWidth="1"/>
    <col min="3363" max="3363" width="9.5703125" style="859" customWidth="1"/>
    <col min="3364" max="3366" width="0" style="859" hidden="1" customWidth="1"/>
    <col min="3367" max="3367" width="9.5703125" style="859" customWidth="1"/>
    <col min="3368" max="3370" width="0" style="859" hidden="1" customWidth="1"/>
    <col min="3371" max="3371" width="9.5703125" style="859" customWidth="1"/>
    <col min="3372" max="3372" width="9.140625" style="859" customWidth="1"/>
    <col min="3373" max="3388" width="10.7109375" style="859" customWidth="1"/>
    <col min="3389" max="3389" width="10.28515625" style="859" customWidth="1"/>
    <col min="3390" max="3405" width="11.7109375" style="859" customWidth="1"/>
    <col min="3406" max="3408" width="12" style="859" customWidth="1"/>
    <col min="3409" max="3409" width="16.5703125" style="859" customWidth="1"/>
    <col min="3410" max="3584" width="9.140625" style="859"/>
    <col min="3585" max="3585" width="5" style="859" customWidth="1"/>
    <col min="3586" max="3586" width="51.28515625" style="859" customWidth="1"/>
    <col min="3587" max="3587" width="7" style="859" customWidth="1"/>
    <col min="3588" max="3588" width="6.42578125" style="859" customWidth="1"/>
    <col min="3589" max="3589" width="7" style="859" customWidth="1"/>
    <col min="3590" max="3590" width="8.5703125" style="859" customWidth="1"/>
    <col min="3591" max="3593" width="7.28515625" style="859" customWidth="1"/>
    <col min="3594" max="3594" width="9" style="859" customWidth="1"/>
    <col min="3595" max="3597" width="0" style="859" hidden="1" customWidth="1"/>
    <col min="3598" max="3598" width="8.7109375" style="859" customWidth="1"/>
    <col min="3599" max="3601" width="0" style="859" hidden="1" customWidth="1"/>
    <col min="3602" max="3602" width="8.7109375" style="859" customWidth="1"/>
    <col min="3603" max="3605" width="0" style="859" hidden="1" customWidth="1"/>
    <col min="3606" max="3606" width="13.140625" style="859" customWidth="1"/>
    <col min="3607" max="3609" width="0" style="859" hidden="1" customWidth="1"/>
    <col min="3610" max="3610" width="11.28515625" style="859" customWidth="1"/>
    <col min="3611" max="3611" width="7.7109375" style="859" customWidth="1"/>
    <col min="3612" max="3614" width="0" style="859" hidden="1" customWidth="1"/>
    <col min="3615" max="3615" width="9.5703125" style="859" customWidth="1"/>
    <col min="3616" max="3618" width="0" style="859" hidden="1" customWidth="1"/>
    <col min="3619" max="3619" width="9.5703125" style="859" customWidth="1"/>
    <col min="3620" max="3622" width="0" style="859" hidden="1" customWidth="1"/>
    <col min="3623" max="3623" width="9.5703125" style="859" customWidth="1"/>
    <col min="3624" max="3626" width="0" style="859" hidden="1" customWidth="1"/>
    <col min="3627" max="3627" width="9.5703125" style="859" customWidth="1"/>
    <col min="3628" max="3628" width="9.140625" style="859" customWidth="1"/>
    <col min="3629" max="3644" width="10.7109375" style="859" customWidth="1"/>
    <col min="3645" max="3645" width="10.28515625" style="859" customWidth="1"/>
    <col min="3646" max="3661" width="11.7109375" style="859" customWidth="1"/>
    <col min="3662" max="3664" width="12" style="859" customWidth="1"/>
    <col min="3665" max="3665" width="16.5703125" style="859" customWidth="1"/>
    <col min="3666" max="3840" width="9.140625" style="859"/>
    <col min="3841" max="3841" width="5" style="859" customWidth="1"/>
    <col min="3842" max="3842" width="51.28515625" style="859" customWidth="1"/>
    <col min="3843" max="3843" width="7" style="859" customWidth="1"/>
    <col min="3844" max="3844" width="6.42578125" style="859" customWidth="1"/>
    <col min="3845" max="3845" width="7" style="859" customWidth="1"/>
    <col min="3846" max="3846" width="8.5703125" style="859" customWidth="1"/>
    <col min="3847" max="3849" width="7.28515625" style="859" customWidth="1"/>
    <col min="3850" max="3850" width="9" style="859" customWidth="1"/>
    <col min="3851" max="3853" width="0" style="859" hidden="1" customWidth="1"/>
    <col min="3854" max="3854" width="8.7109375" style="859" customWidth="1"/>
    <col min="3855" max="3857" width="0" style="859" hidden="1" customWidth="1"/>
    <col min="3858" max="3858" width="8.7109375" style="859" customWidth="1"/>
    <col min="3859" max="3861" width="0" style="859" hidden="1" customWidth="1"/>
    <col min="3862" max="3862" width="13.140625" style="859" customWidth="1"/>
    <col min="3863" max="3865" width="0" style="859" hidden="1" customWidth="1"/>
    <col min="3866" max="3866" width="11.28515625" style="859" customWidth="1"/>
    <col min="3867" max="3867" width="7.7109375" style="859" customWidth="1"/>
    <col min="3868" max="3870" width="0" style="859" hidden="1" customWidth="1"/>
    <col min="3871" max="3871" width="9.5703125" style="859" customWidth="1"/>
    <col min="3872" max="3874" width="0" style="859" hidden="1" customWidth="1"/>
    <col min="3875" max="3875" width="9.5703125" style="859" customWidth="1"/>
    <col min="3876" max="3878" width="0" style="859" hidden="1" customWidth="1"/>
    <col min="3879" max="3879" width="9.5703125" style="859" customWidth="1"/>
    <col min="3880" max="3882" width="0" style="859" hidden="1" customWidth="1"/>
    <col min="3883" max="3883" width="9.5703125" style="859" customWidth="1"/>
    <col min="3884" max="3884" width="9.140625" style="859" customWidth="1"/>
    <col min="3885" max="3900" width="10.7109375" style="859" customWidth="1"/>
    <col min="3901" max="3901" width="10.28515625" style="859" customWidth="1"/>
    <col min="3902" max="3917" width="11.7109375" style="859" customWidth="1"/>
    <col min="3918" max="3920" width="12" style="859" customWidth="1"/>
    <col min="3921" max="3921" width="16.5703125" style="859" customWidth="1"/>
    <col min="3922" max="4096" width="9.140625" style="859"/>
    <col min="4097" max="4097" width="5" style="859" customWidth="1"/>
    <col min="4098" max="4098" width="51.28515625" style="859" customWidth="1"/>
    <col min="4099" max="4099" width="7" style="859" customWidth="1"/>
    <col min="4100" max="4100" width="6.42578125" style="859" customWidth="1"/>
    <col min="4101" max="4101" width="7" style="859" customWidth="1"/>
    <col min="4102" max="4102" width="8.5703125" style="859" customWidth="1"/>
    <col min="4103" max="4105" width="7.28515625" style="859" customWidth="1"/>
    <col min="4106" max="4106" width="9" style="859" customWidth="1"/>
    <col min="4107" max="4109" width="0" style="859" hidden="1" customWidth="1"/>
    <col min="4110" max="4110" width="8.7109375" style="859" customWidth="1"/>
    <col min="4111" max="4113" width="0" style="859" hidden="1" customWidth="1"/>
    <col min="4114" max="4114" width="8.7109375" style="859" customWidth="1"/>
    <col min="4115" max="4117" width="0" style="859" hidden="1" customWidth="1"/>
    <col min="4118" max="4118" width="13.140625" style="859" customWidth="1"/>
    <col min="4119" max="4121" width="0" style="859" hidden="1" customWidth="1"/>
    <col min="4122" max="4122" width="11.28515625" style="859" customWidth="1"/>
    <col min="4123" max="4123" width="7.7109375" style="859" customWidth="1"/>
    <col min="4124" max="4126" width="0" style="859" hidden="1" customWidth="1"/>
    <col min="4127" max="4127" width="9.5703125" style="859" customWidth="1"/>
    <col min="4128" max="4130" width="0" style="859" hidden="1" customWidth="1"/>
    <col min="4131" max="4131" width="9.5703125" style="859" customWidth="1"/>
    <col min="4132" max="4134" width="0" style="859" hidden="1" customWidth="1"/>
    <col min="4135" max="4135" width="9.5703125" style="859" customWidth="1"/>
    <col min="4136" max="4138" width="0" style="859" hidden="1" customWidth="1"/>
    <col min="4139" max="4139" width="9.5703125" style="859" customWidth="1"/>
    <col min="4140" max="4140" width="9.140625" style="859" customWidth="1"/>
    <col min="4141" max="4156" width="10.7109375" style="859" customWidth="1"/>
    <col min="4157" max="4157" width="10.28515625" style="859" customWidth="1"/>
    <col min="4158" max="4173" width="11.7109375" style="859" customWidth="1"/>
    <col min="4174" max="4176" width="12" style="859" customWidth="1"/>
    <col min="4177" max="4177" width="16.5703125" style="859" customWidth="1"/>
    <col min="4178" max="4352" width="9.140625" style="859"/>
    <col min="4353" max="4353" width="5" style="859" customWidth="1"/>
    <col min="4354" max="4354" width="51.28515625" style="859" customWidth="1"/>
    <col min="4355" max="4355" width="7" style="859" customWidth="1"/>
    <col min="4356" max="4356" width="6.42578125" style="859" customWidth="1"/>
    <col min="4357" max="4357" width="7" style="859" customWidth="1"/>
    <col min="4358" max="4358" width="8.5703125" style="859" customWidth="1"/>
    <col min="4359" max="4361" width="7.28515625" style="859" customWidth="1"/>
    <col min="4362" max="4362" width="9" style="859" customWidth="1"/>
    <col min="4363" max="4365" width="0" style="859" hidden="1" customWidth="1"/>
    <col min="4366" max="4366" width="8.7109375" style="859" customWidth="1"/>
    <col min="4367" max="4369" width="0" style="859" hidden="1" customWidth="1"/>
    <col min="4370" max="4370" width="8.7109375" style="859" customWidth="1"/>
    <col min="4371" max="4373" width="0" style="859" hidden="1" customWidth="1"/>
    <col min="4374" max="4374" width="13.140625" style="859" customWidth="1"/>
    <col min="4375" max="4377" width="0" style="859" hidden="1" customWidth="1"/>
    <col min="4378" max="4378" width="11.28515625" style="859" customWidth="1"/>
    <col min="4379" max="4379" width="7.7109375" style="859" customWidth="1"/>
    <col min="4380" max="4382" width="0" style="859" hidden="1" customWidth="1"/>
    <col min="4383" max="4383" width="9.5703125" style="859" customWidth="1"/>
    <col min="4384" max="4386" width="0" style="859" hidden="1" customWidth="1"/>
    <col min="4387" max="4387" width="9.5703125" style="859" customWidth="1"/>
    <col min="4388" max="4390" width="0" style="859" hidden="1" customWidth="1"/>
    <col min="4391" max="4391" width="9.5703125" style="859" customWidth="1"/>
    <col min="4392" max="4394" width="0" style="859" hidden="1" customWidth="1"/>
    <col min="4395" max="4395" width="9.5703125" style="859" customWidth="1"/>
    <col min="4396" max="4396" width="9.140625" style="859" customWidth="1"/>
    <col min="4397" max="4412" width="10.7109375" style="859" customWidth="1"/>
    <col min="4413" max="4413" width="10.28515625" style="859" customWidth="1"/>
    <col min="4414" max="4429" width="11.7109375" style="859" customWidth="1"/>
    <col min="4430" max="4432" width="12" style="859" customWidth="1"/>
    <col min="4433" max="4433" width="16.5703125" style="859" customWidth="1"/>
    <col min="4434" max="4608" width="9.140625" style="859"/>
    <col min="4609" max="4609" width="5" style="859" customWidth="1"/>
    <col min="4610" max="4610" width="51.28515625" style="859" customWidth="1"/>
    <col min="4611" max="4611" width="7" style="859" customWidth="1"/>
    <col min="4612" max="4612" width="6.42578125" style="859" customWidth="1"/>
    <col min="4613" max="4613" width="7" style="859" customWidth="1"/>
    <col min="4614" max="4614" width="8.5703125" style="859" customWidth="1"/>
    <col min="4615" max="4617" width="7.28515625" style="859" customWidth="1"/>
    <col min="4618" max="4618" width="9" style="859" customWidth="1"/>
    <col min="4619" max="4621" width="0" style="859" hidden="1" customWidth="1"/>
    <col min="4622" max="4622" width="8.7109375" style="859" customWidth="1"/>
    <col min="4623" max="4625" width="0" style="859" hidden="1" customWidth="1"/>
    <col min="4626" max="4626" width="8.7109375" style="859" customWidth="1"/>
    <col min="4627" max="4629" width="0" style="859" hidden="1" customWidth="1"/>
    <col min="4630" max="4630" width="13.140625" style="859" customWidth="1"/>
    <col min="4631" max="4633" width="0" style="859" hidden="1" customWidth="1"/>
    <col min="4634" max="4634" width="11.28515625" style="859" customWidth="1"/>
    <col min="4635" max="4635" width="7.7109375" style="859" customWidth="1"/>
    <col min="4636" max="4638" width="0" style="859" hidden="1" customWidth="1"/>
    <col min="4639" max="4639" width="9.5703125" style="859" customWidth="1"/>
    <col min="4640" max="4642" width="0" style="859" hidden="1" customWidth="1"/>
    <col min="4643" max="4643" width="9.5703125" style="859" customWidth="1"/>
    <col min="4644" max="4646" width="0" style="859" hidden="1" customWidth="1"/>
    <col min="4647" max="4647" width="9.5703125" style="859" customWidth="1"/>
    <col min="4648" max="4650" width="0" style="859" hidden="1" customWidth="1"/>
    <col min="4651" max="4651" width="9.5703125" style="859" customWidth="1"/>
    <col min="4652" max="4652" width="9.140625" style="859" customWidth="1"/>
    <col min="4653" max="4668" width="10.7109375" style="859" customWidth="1"/>
    <col min="4669" max="4669" width="10.28515625" style="859" customWidth="1"/>
    <col min="4670" max="4685" width="11.7109375" style="859" customWidth="1"/>
    <col min="4686" max="4688" width="12" style="859" customWidth="1"/>
    <col min="4689" max="4689" width="16.5703125" style="859" customWidth="1"/>
    <col min="4690" max="4864" width="9.140625" style="859"/>
    <col min="4865" max="4865" width="5" style="859" customWidth="1"/>
    <col min="4866" max="4866" width="51.28515625" style="859" customWidth="1"/>
    <col min="4867" max="4867" width="7" style="859" customWidth="1"/>
    <col min="4868" max="4868" width="6.42578125" style="859" customWidth="1"/>
    <col min="4869" max="4869" width="7" style="859" customWidth="1"/>
    <col min="4870" max="4870" width="8.5703125" style="859" customWidth="1"/>
    <col min="4871" max="4873" width="7.28515625" style="859" customWidth="1"/>
    <col min="4874" max="4874" width="9" style="859" customWidth="1"/>
    <col min="4875" max="4877" width="0" style="859" hidden="1" customWidth="1"/>
    <col min="4878" max="4878" width="8.7109375" style="859" customWidth="1"/>
    <col min="4879" max="4881" width="0" style="859" hidden="1" customWidth="1"/>
    <col min="4882" max="4882" width="8.7109375" style="859" customWidth="1"/>
    <col min="4883" max="4885" width="0" style="859" hidden="1" customWidth="1"/>
    <col min="4886" max="4886" width="13.140625" style="859" customWidth="1"/>
    <col min="4887" max="4889" width="0" style="859" hidden="1" customWidth="1"/>
    <col min="4890" max="4890" width="11.28515625" style="859" customWidth="1"/>
    <col min="4891" max="4891" width="7.7109375" style="859" customWidth="1"/>
    <col min="4892" max="4894" width="0" style="859" hidden="1" customWidth="1"/>
    <col min="4895" max="4895" width="9.5703125" style="859" customWidth="1"/>
    <col min="4896" max="4898" width="0" style="859" hidden="1" customWidth="1"/>
    <col min="4899" max="4899" width="9.5703125" style="859" customWidth="1"/>
    <col min="4900" max="4902" width="0" style="859" hidden="1" customWidth="1"/>
    <col min="4903" max="4903" width="9.5703125" style="859" customWidth="1"/>
    <col min="4904" max="4906" width="0" style="859" hidden="1" customWidth="1"/>
    <col min="4907" max="4907" width="9.5703125" style="859" customWidth="1"/>
    <col min="4908" max="4908" width="9.140625" style="859" customWidth="1"/>
    <col min="4909" max="4924" width="10.7109375" style="859" customWidth="1"/>
    <col min="4925" max="4925" width="10.28515625" style="859" customWidth="1"/>
    <col min="4926" max="4941" width="11.7109375" style="859" customWidth="1"/>
    <col min="4942" max="4944" width="12" style="859" customWidth="1"/>
    <col min="4945" max="4945" width="16.5703125" style="859" customWidth="1"/>
    <col min="4946" max="5120" width="9.140625" style="859"/>
    <col min="5121" max="5121" width="5" style="859" customWidth="1"/>
    <col min="5122" max="5122" width="51.28515625" style="859" customWidth="1"/>
    <col min="5123" max="5123" width="7" style="859" customWidth="1"/>
    <col min="5124" max="5124" width="6.42578125" style="859" customWidth="1"/>
    <col min="5125" max="5125" width="7" style="859" customWidth="1"/>
    <col min="5126" max="5126" width="8.5703125" style="859" customWidth="1"/>
    <col min="5127" max="5129" width="7.28515625" style="859" customWidth="1"/>
    <col min="5130" max="5130" width="9" style="859" customWidth="1"/>
    <col min="5131" max="5133" width="0" style="859" hidden="1" customWidth="1"/>
    <col min="5134" max="5134" width="8.7109375" style="859" customWidth="1"/>
    <col min="5135" max="5137" width="0" style="859" hidden="1" customWidth="1"/>
    <col min="5138" max="5138" width="8.7109375" style="859" customWidth="1"/>
    <col min="5139" max="5141" width="0" style="859" hidden="1" customWidth="1"/>
    <col min="5142" max="5142" width="13.140625" style="859" customWidth="1"/>
    <col min="5143" max="5145" width="0" style="859" hidden="1" customWidth="1"/>
    <col min="5146" max="5146" width="11.28515625" style="859" customWidth="1"/>
    <col min="5147" max="5147" width="7.7109375" style="859" customWidth="1"/>
    <col min="5148" max="5150" width="0" style="859" hidden="1" customWidth="1"/>
    <col min="5151" max="5151" width="9.5703125" style="859" customWidth="1"/>
    <col min="5152" max="5154" width="0" style="859" hidden="1" customWidth="1"/>
    <col min="5155" max="5155" width="9.5703125" style="859" customWidth="1"/>
    <col min="5156" max="5158" width="0" style="859" hidden="1" customWidth="1"/>
    <col min="5159" max="5159" width="9.5703125" style="859" customWidth="1"/>
    <col min="5160" max="5162" width="0" style="859" hidden="1" customWidth="1"/>
    <col min="5163" max="5163" width="9.5703125" style="859" customWidth="1"/>
    <col min="5164" max="5164" width="9.140625" style="859" customWidth="1"/>
    <col min="5165" max="5180" width="10.7109375" style="859" customWidth="1"/>
    <col min="5181" max="5181" width="10.28515625" style="859" customWidth="1"/>
    <col min="5182" max="5197" width="11.7109375" style="859" customWidth="1"/>
    <col min="5198" max="5200" width="12" style="859" customWidth="1"/>
    <col min="5201" max="5201" width="16.5703125" style="859" customWidth="1"/>
    <col min="5202" max="5376" width="9.140625" style="859"/>
    <col min="5377" max="5377" width="5" style="859" customWidth="1"/>
    <col min="5378" max="5378" width="51.28515625" style="859" customWidth="1"/>
    <col min="5379" max="5379" width="7" style="859" customWidth="1"/>
    <col min="5380" max="5380" width="6.42578125" style="859" customWidth="1"/>
    <col min="5381" max="5381" width="7" style="859" customWidth="1"/>
    <col min="5382" max="5382" width="8.5703125" style="859" customWidth="1"/>
    <col min="5383" max="5385" width="7.28515625" style="859" customWidth="1"/>
    <col min="5386" max="5386" width="9" style="859" customWidth="1"/>
    <col min="5387" max="5389" width="0" style="859" hidden="1" customWidth="1"/>
    <col min="5390" max="5390" width="8.7109375" style="859" customWidth="1"/>
    <col min="5391" max="5393" width="0" style="859" hidden="1" customWidth="1"/>
    <col min="5394" max="5394" width="8.7109375" style="859" customWidth="1"/>
    <col min="5395" max="5397" width="0" style="859" hidden="1" customWidth="1"/>
    <col min="5398" max="5398" width="13.140625" style="859" customWidth="1"/>
    <col min="5399" max="5401" width="0" style="859" hidden="1" customWidth="1"/>
    <col min="5402" max="5402" width="11.28515625" style="859" customWidth="1"/>
    <col min="5403" max="5403" width="7.7109375" style="859" customWidth="1"/>
    <col min="5404" max="5406" width="0" style="859" hidden="1" customWidth="1"/>
    <col min="5407" max="5407" width="9.5703125" style="859" customWidth="1"/>
    <col min="5408" max="5410" width="0" style="859" hidden="1" customWidth="1"/>
    <col min="5411" max="5411" width="9.5703125" style="859" customWidth="1"/>
    <col min="5412" max="5414" width="0" style="859" hidden="1" customWidth="1"/>
    <col min="5415" max="5415" width="9.5703125" style="859" customWidth="1"/>
    <col min="5416" max="5418" width="0" style="859" hidden="1" customWidth="1"/>
    <col min="5419" max="5419" width="9.5703125" style="859" customWidth="1"/>
    <col min="5420" max="5420" width="9.140625" style="859" customWidth="1"/>
    <col min="5421" max="5436" width="10.7109375" style="859" customWidth="1"/>
    <col min="5437" max="5437" width="10.28515625" style="859" customWidth="1"/>
    <col min="5438" max="5453" width="11.7109375" style="859" customWidth="1"/>
    <col min="5454" max="5456" width="12" style="859" customWidth="1"/>
    <col min="5457" max="5457" width="16.5703125" style="859" customWidth="1"/>
    <col min="5458" max="5632" width="9.140625" style="859"/>
    <col min="5633" max="5633" width="5" style="859" customWidth="1"/>
    <col min="5634" max="5634" width="51.28515625" style="859" customWidth="1"/>
    <col min="5635" max="5635" width="7" style="859" customWidth="1"/>
    <col min="5636" max="5636" width="6.42578125" style="859" customWidth="1"/>
    <col min="5637" max="5637" width="7" style="859" customWidth="1"/>
    <col min="5638" max="5638" width="8.5703125" style="859" customWidth="1"/>
    <col min="5639" max="5641" width="7.28515625" style="859" customWidth="1"/>
    <col min="5642" max="5642" width="9" style="859" customWidth="1"/>
    <col min="5643" max="5645" width="0" style="859" hidden="1" customWidth="1"/>
    <col min="5646" max="5646" width="8.7109375" style="859" customWidth="1"/>
    <col min="5647" max="5649" width="0" style="859" hidden="1" customWidth="1"/>
    <col min="5650" max="5650" width="8.7109375" style="859" customWidth="1"/>
    <col min="5651" max="5653" width="0" style="859" hidden="1" customWidth="1"/>
    <col min="5654" max="5654" width="13.140625" style="859" customWidth="1"/>
    <col min="5655" max="5657" width="0" style="859" hidden="1" customWidth="1"/>
    <col min="5658" max="5658" width="11.28515625" style="859" customWidth="1"/>
    <col min="5659" max="5659" width="7.7109375" style="859" customWidth="1"/>
    <col min="5660" max="5662" width="0" style="859" hidden="1" customWidth="1"/>
    <col min="5663" max="5663" width="9.5703125" style="859" customWidth="1"/>
    <col min="5664" max="5666" width="0" style="859" hidden="1" customWidth="1"/>
    <col min="5667" max="5667" width="9.5703125" style="859" customWidth="1"/>
    <col min="5668" max="5670" width="0" style="859" hidden="1" customWidth="1"/>
    <col min="5671" max="5671" width="9.5703125" style="859" customWidth="1"/>
    <col min="5672" max="5674" width="0" style="859" hidden="1" customWidth="1"/>
    <col min="5675" max="5675" width="9.5703125" style="859" customWidth="1"/>
    <col min="5676" max="5676" width="9.140625" style="859" customWidth="1"/>
    <col min="5677" max="5692" width="10.7109375" style="859" customWidth="1"/>
    <col min="5693" max="5693" width="10.28515625" style="859" customWidth="1"/>
    <col min="5694" max="5709" width="11.7109375" style="859" customWidth="1"/>
    <col min="5710" max="5712" width="12" style="859" customWidth="1"/>
    <col min="5713" max="5713" width="16.5703125" style="859" customWidth="1"/>
    <col min="5714" max="5888" width="9.140625" style="859"/>
    <col min="5889" max="5889" width="5" style="859" customWidth="1"/>
    <col min="5890" max="5890" width="51.28515625" style="859" customWidth="1"/>
    <col min="5891" max="5891" width="7" style="859" customWidth="1"/>
    <col min="5892" max="5892" width="6.42578125" style="859" customWidth="1"/>
    <col min="5893" max="5893" width="7" style="859" customWidth="1"/>
    <col min="5894" max="5894" width="8.5703125" style="859" customWidth="1"/>
    <col min="5895" max="5897" width="7.28515625" style="859" customWidth="1"/>
    <col min="5898" max="5898" width="9" style="859" customWidth="1"/>
    <col min="5899" max="5901" width="0" style="859" hidden="1" customWidth="1"/>
    <col min="5902" max="5902" width="8.7109375" style="859" customWidth="1"/>
    <col min="5903" max="5905" width="0" style="859" hidden="1" customWidth="1"/>
    <col min="5906" max="5906" width="8.7109375" style="859" customWidth="1"/>
    <col min="5907" max="5909" width="0" style="859" hidden="1" customWidth="1"/>
    <col min="5910" max="5910" width="13.140625" style="859" customWidth="1"/>
    <col min="5911" max="5913" width="0" style="859" hidden="1" customWidth="1"/>
    <col min="5914" max="5914" width="11.28515625" style="859" customWidth="1"/>
    <col min="5915" max="5915" width="7.7109375" style="859" customWidth="1"/>
    <col min="5916" max="5918" width="0" style="859" hidden="1" customWidth="1"/>
    <col min="5919" max="5919" width="9.5703125" style="859" customWidth="1"/>
    <col min="5920" max="5922" width="0" style="859" hidden="1" customWidth="1"/>
    <col min="5923" max="5923" width="9.5703125" style="859" customWidth="1"/>
    <col min="5924" max="5926" width="0" style="859" hidden="1" customWidth="1"/>
    <col min="5927" max="5927" width="9.5703125" style="859" customWidth="1"/>
    <col min="5928" max="5930" width="0" style="859" hidden="1" customWidth="1"/>
    <col min="5931" max="5931" width="9.5703125" style="859" customWidth="1"/>
    <col min="5932" max="5932" width="9.140625" style="859" customWidth="1"/>
    <col min="5933" max="5948" width="10.7109375" style="859" customWidth="1"/>
    <col min="5949" max="5949" width="10.28515625" style="859" customWidth="1"/>
    <col min="5950" max="5965" width="11.7109375" style="859" customWidth="1"/>
    <col min="5966" max="5968" width="12" style="859" customWidth="1"/>
    <col min="5969" max="5969" width="16.5703125" style="859" customWidth="1"/>
    <col min="5970" max="6144" width="9.140625" style="859"/>
    <col min="6145" max="6145" width="5" style="859" customWidth="1"/>
    <col min="6146" max="6146" width="51.28515625" style="859" customWidth="1"/>
    <col min="6147" max="6147" width="7" style="859" customWidth="1"/>
    <col min="6148" max="6148" width="6.42578125" style="859" customWidth="1"/>
    <col min="6149" max="6149" width="7" style="859" customWidth="1"/>
    <col min="6150" max="6150" width="8.5703125" style="859" customWidth="1"/>
    <col min="6151" max="6153" width="7.28515625" style="859" customWidth="1"/>
    <col min="6154" max="6154" width="9" style="859" customWidth="1"/>
    <col min="6155" max="6157" width="0" style="859" hidden="1" customWidth="1"/>
    <col min="6158" max="6158" width="8.7109375" style="859" customWidth="1"/>
    <col min="6159" max="6161" width="0" style="859" hidden="1" customWidth="1"/>
    <col min="6162" max="6162" width="8.7109375" style="859" customWidth="1"/>
    <col min="6163" max="6165" width="0" style="859" hidden="1" customWidth="1"/>
    <col min="6166" max="6166" width="13.140625" style="859" customWidth="1"/>
    <col min="6167" max="6169" width="0" style="859" hidden="1" customWidth="1"/>
    <col min="6170" max="6170" width="11.28515625" style="859" customWidth="1"/>
    <col min="6171" max="6171" width="7.7109375" style="859" customWidth="1"/>
    <col min="6172" max="6174" width="0" style="859" hidden="1" customWidth="1"/>
    <col min="6175" max="6175" width="9.5703125" style="859" customWidth="1"/>
    <col min="6176" max="6178" width="0" style="859" hidden="1" customWidth="1"/>
    <col min="6179" max="6179" width="9.5703125" style="859" customWidth="1"/>
    <col min="6180" max="6182" width="0" style="859" hidden="1" customWidth="1"/>
    <col min="6183" max="6183" width="9.5703125" style="859" customWidth="1"/>
    <col min="6184" max="6186" width="0" style="859" hidden="1" customWidth="1"/>
    <col min="6187" max="6187" width="9.5703125" style="859" customWidth="1"/>
    <col min="6188" max="6188" width="9.140625" style="859" customWidth="1"/>
    <col min="6189" max="6204" width="10.7109375" style="859" customWidth="1"/>
    <col min="6205" max="6205" width="10.28515625" style="859" customWidth="1"/>
    <col min="6206" max="6221" width="11.7109375" style="859" customWidth="1"/>
    <col min="6222" max="6224" width="12" style="859" customWidth="1"/>
    <col min="6225" max="6225" width="16.5703125" style="859" customWidth="1"/>
    <col min="6226" max="6400" width="9.140625" style="859"/>
    <col min="6401" max="6401" width="5" style="859" customWidth="1"/>
    <col min="6402" max="6402" width="51.28515625" style="859" customWidth="1"/>
    <col min="6403" max="6403" width="7" style="859" customWidth="1"/>
    <col min="6404" max="6404" width="6.42578125" style="859" customWidth="1"/>
    <col min="6405" max="6405" width="7" style="859" customWidth="1"/>
    <col min="6406" max="6406" width="8.5703125" style="859" customWidth="1"/>
    <col min="6407" max="6409" width="7.28515625" style="859" customWidth="1"/>
    <col min="6410" max="6410" width="9" style="859" customWidth="1"/>
    <col min="6411" max="6413" width="0" style="859" hidden="1" customWidth="1"/>
    <col min="6414" max="6414" width="8.7109375" style="859" customWidth="1"/>
    <col min="6415" max="6417" width="0" style="859" hidden="1" customWidth="1"/>
    <col min="6418" max="6418" width="8.7109375" style="859" customWidth="1"/>
    <col min="6419" max="6421" width="0" style="859" hidden="1" customWidth="1"/>
    <col min="6422" max="6422" width="13.140625" style="859" customWidth="1"/>
    <col min="6423" max="6425" width="0" style="859" hidden="1" customWidth="1"/>
    <col min="6426" max="6426" width="11.28515625" style="859" customWidth="1"/>
    <col min="6427" max="6427" width="7.7109375" style="859" customWidth="1"/>
    <col min="6428" max="6430" width="0" style="859" hidden="1" customWidth="1"/>
    <col min="6431" max="6431" width="9.5703125" style="859" customWidth="1"/>
    <col min="6432" max="6434" width="0" style="859" hidden="1" customWidth="1"/>
    <col min="6435" max="6435" width="9.5703125" style="859" customWidth="1"/>
    <col min="6436" max="6438" width="0" style="859" hidden="1" customWidth="1"/>
    <col min="6439" max="6439" width="9.5703125" style="859" customWidth="1"/>
    <col min="6440" max="6442" width="0" style="859" hidden="1" customWidth="1"/>
    <col min="6443" max="6443" width="9.5703125" style="859" customWidth="1"/>
    <col min="6444" max="6444" width="9.140625" style="859" customWidth="1"/>
    <col min="6445" max="6460" width="10.7109375" style="859" customWidth="1"/>
    <col min="6461" max="6461" width="10.28515625" style="859" customWidth="1"/>
    <col min="6462" max="6477" width="11.7109375" style="859" customWidth="1"/>
    <col min="6478" max="6480" width="12" style="859" customWidth="1"/>
    <col min="6481" max="6481" width="16.5703125" style="859" customWidth="1"/>
    <col min="6482" max="6656" width="9.140625" style="859"/>
    <col min="6657" max="6657" width="5" style="859" customWidth="1"/>
    <col min="6658" max="6658" width="51.28515625" style="859" customWidth="1"/>
    <col min="6659" max="6659" width="7" style="859" customWidth="1"/>
    <col min="6660" max="6660" width="6.42578125" style="859" customWidth="1"/>
    <col min="6661" max="6661" width="7" style="859" customWidth="1"/>
    <col min="6662" max="6662" width="8.5703125" style="859" customWidth="1"/>
    <col min="6663" max="6665" width="7.28515625" style="859" customWidth="1"/>
    <col min="6666" max="6666" width="9" style="859" customWidth="1"/>
    <col min="6667" max="6669" width="0" style="859" hidden="1" customWidth="1"/>
    <col min="6670" max="6670" width="8.7109375" style="859" customWidth="1"/>
    <col min="6671" max="6673" width="0" style="859" hidden="1" customWidth="1"/>
    <col min="6674" max="6674" width="8.7109375" style="859" customWidth="1"/>
    <col min="6675" max="6677" width="0" style="859" hidden="1" customWidth="1"/>
    <col min="6678" max="6678" width="13.140625" style="859" customWidth="1"/>
    <col min="6679" max="6681" width="0" style="859" hidden="1" customWidth="1"/>
    <col min="6682" max="6682" width="11.28515625" style="859" customWidth="1"/>
    <col min="6683" max="6683" width="7.7109375" style="859" customWidth="1"/>
    <col min="6684" max="6686" width="0" style="859" hidden="1" customWidth="1"/>
    <col min="6687" max="6687" width="9.5703125" style="859" customWidth="1"/>
    <col min="6688" max="6690" width="0" style="859" hidden="1" customWidth="1"/>
    <col min="6691" max="6691" width="9.5703125" style="859" customWidth="1"/>
    <col min="6692" max="6694" width="0" style="859" hidden="1" customWidth="1"/>
    <col min="6695" max="6695" width="9.5703125" style="859" customWidth="1"/>
    <col min="6696" max="6698" width="0" style="859" hidden="1" customWidth="1"/>
    <col min="6699" max="6699" width="9.5703125" style="859" customWidth="1"/>
    <col min="6700" max="6700" width="9.140625" style="859" customWidth="1"/>
    <col min="6701" max="6716" width="10.7109375" style="859" customWidth="1"/>
    <col min="6717" max="6717" width="10.28515625" style="859" customWidth="1"/>
    <col min="6718" max="6733" width="11.7109375" style="859" customWidth="1"/>
    <col min="6734" max="6736" width="12" style="859" customWidth="1"/>
    <col min="6737" max="6737" width="16.5703125" style="859" customWidth="1"/>
    <col min="6738" max="6912" width="9.140625" style="859"/>
    <col min="6913" max="6913" width="5" style="859" customWidth="1"/>
    <col min="6914" max="6914" width="51.28515625" style="859" customWidth="1"/>
    <col min="6915" max="6915" width="7" style="859" customWidth="1"/>
    <col min="6916" max="6916" width="6.42578125" style="859" customWidth="1"/>
    <col min="6917" max="6917" width="7" style="859" customWidth="1"/>
    <col min="6918" max="6918" width="8.5703125" style="859" customWidth="1"/>
    <col min="6919" max="6921" width="7.28515625" style="859" customWidth="1"/>
    <col min="6922" max="6922" width="9" style="859" customWidth="1"/>
    <col min="6923" max="6925" width="0" style="859" hidden="1" customWidth="1"/>
    <col min="6926" max="6926" width="8.7109375" style="859" customWidth="1"/>
    <col min="6927" max="6929" width="0" style="859" hidden="1" customWidth="1"/>
    <col min="6930" max="6930" width="8.7109375" style="859" customWidth="1"/>
    <col min="6931" max="6933" width="0" style="859" hidden="1" customWidth="1"/>
    <col min="6934" max="6934" width="13.140625" style="859" customWidth="1"/>
    <col min="6935" max="6937" width="0" style="859" hidden="1" customWidth="1"/>
    <col min="6938" max="6938" width="11.28515625" style="859" customWidth="1"/>
    <col min="6939" max="6939" width="7.7109375" style="859" customWidth="1"/>
    <col min="6940" max="6942" width="0" style="859" hidden="1" customWidth="1"/>
    <col min="6943" max="6943" width="9.5703125" style="859" customWidth="1"/>
    <col min="6944" max="6946" width="0" style="859" hidden="1" customWidth="1"/>
    <col min="6947" max="6947" width="9.5703125" style="859" customWidth="1"/>
    <col min="6948" max="6950" width="0" style="859" hidden="1" customWidth="1"/>
    <col min="6951" max="6951" width="9.5703125" style="859" customWidth="1"/>
    <col min="6952" max="6954" width="0" style="859" hidden="1" customWidth="1"/>
    <col min="6955" max="6955" width="9.5703125" style="859" customWidth="1"/>
    <col min="6956" max="6956" width="9.140625" style="859" customWidth="1"/>
    <col min="6957" max="6972" width="10.7109375" style="859" customWidth="1"/>
    <col min="6973" max="6973" width="10.28515625" style="859" customWidth="1"/>
    <col min="6974" max="6989" width="11.7109375" style="859" customWidth="1"/>
    <col min="6990" max="6992" width="12" style="859" customWidth="1"/>
    <col min="6993" max="6993" width="16.5703125" style="859" customWidth="1"/>
    <col min="6994" max="7168" width="9.140625" style="859"/>
    <col min="7169" max="7169" width="5" style="859" customWidth="1"/>
    <col min="7170" max="7170" width="51.28515625" style="859" customWidth="1"/>
    <col min="7171" max="7171" width="7" style="859" customWidth="1"/>
    <col min="7172" max="7172" width="6.42578125" style="859" customWidth="1"/>
    <col min="7173" max="7173" width="7" style="859" customWidth="1"/>
    <col min="7174" max="7174" width="8.5703125" style="859" customWidth="1"/>
    <col min="7175" max="7177" width="7.28515625" style="859" customWidth="1"/>
    <col min="7178" max="7178" width="9" style="859" customWidth="1"/>
    <col min="7179" max="7181" width="0" style="859" hidden="1" customWidth="1"/>
    <col min="7182" max="7182" width="8.7109375" style="859" customWidth="1"/>
    <col min="7183" max="7185" width="0" style="859" hidden="1" customWidth="1"/>
    <col min="7186" max="7186" width="8.7109375" style="859" customWidth="1"/>
    <col min="7187" max="7189" width="0" style="859" hidden="1" customWidth="1"/>
    <col min="7190" max="7190" width="13.140625" style="859" customWidth="1"/>
    <col min="7191" max="7193" width="0" style="859" hidden="1" customWidth="1"/>
    <col min="7194" max="7194" width="11.28515625" style="859" customWidth="1"/>
    <col min="7195" max="7195" width="7.7109375" style="859" customWidth="1"/>
    <col min="7196" max="7198" width="0" style="859" hidden="1" customWidth="1"/>
    <col min="7199" max="7199" width="9.5703125" style="859" customWidth="1"/>
    <col min="7200" max="7202" width="0" style="859" hidden="1" customWidth="1"/>
    <col min="7203" max="7203" width="9.5703125" style="859" customWidth="1"/>
    <col min="7204" max="7206" width="0" style="859" hidden="1" customWidth="1"/>
    <col min="7207" max="7207" width="9.5703125" style="859" customWidth="1"/>
    <col min="7208" max="7210" width="0" style="859" hidden="1" customWidth="1"/>
    <col min="7211" max="7211" width="9.5703125" style="859" customWidth="1"/>
    <col min="7212" max="7212" width="9.140625" style="859" customWidth="1"/>
    <col min="7213" max="7228" width="10.7109375" style="859" customWidth="1"/>
    <col min="7229" max="7229" width="10.28515625" style="859" customWidth="1"/>
    <col min="7230" max="7245" width="11.7109375" style="859" customWidth="1"/>
    <col min="7246" max="7248" width="12" style="859" customWidth="1"/>
    <col min="7249" max="7249" width="16.5703125" style="859" customWidth="1"/>
    <col min="7250" max="7424" width="9.140625" style="859"/>
    <col min="7425" max="7425" width="5" style="859" customWidth="1"/>
    <col min="7426" max="7426" width="51.28515625" style="859" customWidth="1"/>
    <col min="7427" max="7427" width="7" style="859" customWidth="1"/>
    <col min="7428" max="7428" width="6.42578125" style="859" customWidth="1"/>
    <col min="7429" max="7429" width="7" style="859" customWidth="1"/>
    <col min="7430" max="7430" width="8.5703125" style="859" customWidth="1"/>
    <col min="7431" max="7433" width="7.28515625" style="859" customWidth="1"/>
    <col min="7434" max="7434" width="9" style="859" customWidth="1"/>
    <col min="7435" max="7437" width="0" style="859" hidden="1" customWidth="1"/>
    <col min="7438" max="7438" width="8.7109375" style="859" customWidth="1"/>
    <col min="7439" max="7441" width="0" style="859" hidden="1" customWidth="1"/>
    <col min="7442" max="7442" width="8.7109375" style="859" customWidth="1"/>
    <col min="7443" max="7445" width="0" style="859" hidden="1" customWidth="1"/>
    <col min="7446" max="7446" width="13.140625" style="859" customWidth="1"/>
    <col min="7447" max="7449" width="0" style="859" hidden="1" customWidth="1"/>
    <col min="7450" max="7450" width="11.28515625" style="859" customWidth="1"/>
    <col min="7451" max="7451" width="7.7109375" style="859" customWidth="1"/>
    <col min="7452" max="7454" width="0" style="859" hidden="1" customWidth="1"/>
    <col min="7455" max="7455" width="9.5703125" style="859" customWidth="1"/>
    <col min="7456" max="7458" width="0" style="859" hidden="1" customWidth="1"/>
    <col min="7459" max="7459" width="9.5703125" style="859" customWidth="1"/>
    <col min="7460" max="7462" width="0" style="859" hidden="1" customWidth="1"/>
    <col min="7463" max="7463" width="9.5703125" style="859" customWidth="1"/>
    <col min="7464" max="7466" width="0" style="859" hidden="1" customWidth="1"/>
    <col min="7467" max="7467" width="9.5703125" style="859" customWidth="1"/>
    <col min="7468" max="7468" width="9.140625" style="859" customWidth="1"/>
    <col min="7469" max="7484" width="10.7109375" style="859" customWidth="1"/>
    <col min="7485" max="7485" width="10.28515625" style="859" customWidth="1"/>
    <col min="7486" max="7501" width="11.7109375" style="859" customWidth="1"/>
    <col min="7502" max="7504" width="12" style="859" customWidth="1"/>
    <col min="7505" max="7505" width="16.5703125" style="859" customWidth="1"/>
    <col min="7506" max="7680" width="9.140625" style="859"/>
    <col min="7681" max="7681" width="5" style="859" customWidth="1"/>
    <col min="7682" max="7682" width="51.28515625" style="859" customWidth="1"/>
    <col min="7683" max="7683" width="7" style="859" customWidth="1"/>
    <col min="7684" max="7684" width="6.42578125" style="859" customWidth="1"/>
    <col min="7685" max="7685" width="7" style="859" customWidth="1"/>
    <col min="7686" max="7686" width="8.5703125" style="859" customWidth="1"/>
    <col min="7687" max="7689" width="7.28515625" style="859" customWidth="1"/>
    <col min="7690" max="7690" width="9" style="859" customWidth="1"/>
    <col min="7691" max="7693" width="0" style="859" hidden="1" customWidth="1"/>
    <col min="7694" max="7694" width="8.7109375" style="859" customWidth="1"/>
    <col min="7695" max="7697" width="0" style="859" hidden="1" customWidth="1"/>
    <col min="7698" max="7698" width="8.7109375" style="859" customWidth="1"/>
    <col min="7699" max="7701" width="0" style="859" hidden="1" customWidth="1"/>
    <col min="7702" max="7702" width="13.140625" style="859" customWidth="1"/>
    <col min="7703" max="7705" width="0" style="859" hidden="1" customWidth="1"/>
    <col min="7706" max="7706" width="11.28515625" style="859" customWidth="1"/>
    <col min="7707" max="7707" width="7.7109375" style="859" customWidth="1"/>
    <col min="7708" max="7710" width="0" style="859" hidden="1" customWidth="1"/>
    <col min="7711" max="7711" width="9.5703125" style="859" customWidth="1"/>
    <col min="7712" max="7714" width="0" style="859" hidden="1" customWidth="1"/>
    <col min="7715" max="7715" width="9.5703125" style="859" customWidth="1"/>
    <col min="7716" max="7718" width="0" style="859" hidden="1" customWidth="1"/>
    <col min="7719" max="7719" width="9.5703125" style="859" customWidth="1"/>
    <col min="7720" max="7722" width="0" style="859" hidden="1" customWidth="1"/>
    <col min="7723" max="7723" width="9.5703125" style="859" customWidth="1"/>
    <col min="7724" max="7724" width="9.140625" style="859" customWidth="1"/>
    <col min="7725" max="7740" width="10.7109375" style="859" customWidth="1"/>
    <col min="7741" max="7741" width="10.28515625" style="859" customWidth="1"/>
    <col min="7742" max="7757" width="11.7109375" style="859" customWidth="1"/>
    <col min="7758" max="7760" width="12" style="859" customWidth="1"/>
    <col min="7761" max="7761" width="16.5703125" style="859" customWidth="1"/>
    <col min="7762" max="7936" width="9.140625" style="859"/>
    <col min="7937" max="7937" width="5" style="859" customWidth="1"/>
    <col min="7938" max="7938" width="51.28515625" style="859" customWidth="1"/>
    <col min="7939" max="7939" width="7" style="859" customWidth="1"/>
    <col min="7940" max="7940" width="6.42578125" style="859" customWidth="1"/>
    <col min="7941" max="7941" width="7" style="859" customWidth="1"/>
    <col min="7942" max="7942" width="8.5703125" style="859" customWidth="1"/>
    <col min="7943" max="7945" width="7.28515625" style="859" customWidth="1"/>
    <col min="7946" max="7946" width="9" style="859" customWidth="1"/>
    <col min="7947" max="7949" width="0" style="859" hidden="1" customWidth="1"/>
    <col min="7950" max="7950" width="8.7109375" style="859" customWidth="1"/>
    <col min="7951" max="7953" width="0" style="859" hidden="1" customWidth="1"/>
    <col min="7954" max="7954" width="8.7109375" style="859" customWidth="1"/>
    <col min="7955" max="7957" width="0" style="859" hidden="1" customWidth="1"/>
    <col min="7958" max="7958" width="13.140625" style="859" customWidth="1"/>
    <col min="7959" max="7961" width="0" style="859" hidden="1" customWidth="1"/>
    <col min="7962" max="7962" width="11.28515625" style="859" customWidth="1"/>
    <col min="7963" max="7963" width="7.7109375" style="859" customWidth="1"/>
    <col min="7964" max="7966" width="0" style="859" hidden="1" customWidth="1"/>
    <col min="7967" max="7967" width="9.5703125" style="859" customWidth="1"/>
    <col min="7968" max="7970" width="0" style="859" hidden="1" customWidth="1"/>
    <col min="7971" max="7971" width="9.5703125" style="859" customWidth="1"/>
    <col min="7972" max="7974" width="0" style="859" hidden="1" customWidth="1"/>
    <col min="7975" max="7975" width="9.5703125" style="859" customWidth="1"/>
    <col min="7976" max="7978" width="0" style="859" hidden="1" customWidth="1"/>
    <col min="7979" max="7979" width="9.5703125" style="859" customWidth="1"/>
    <col min="7980" max="7980" width="9.140625" style="859" customWidth="1"/>
    <col min="7981" max="7996" width="10.7109375" style="859" customWidth="1"/>
    <col min="7997" max="7997" width="10.28515625" style="859" customWidth="1"/>
    <col min="7998" max="8013" width="11.7109375" style="859" customWidth="1"/>
    <col min="8014" max="8016" width="12" style="859" customWidth="1"/>
    <col min="8017" max="8017" width="16.5703125" style="859" customWidth="1"/>
    <col min="8018" max="8192" width="9.140625" style="859"/>
    <col min="8193" max="8193" width="5" style="859" customWidth="1"/>
    <col min="8194" max="8194" width="51.28515625" style="859" customWidth="1"/>
    <col min="8195" max="8195" width="7" style="859" customWidth="1"/>
    <col min="8196" max="8196" width="6.42578125" style="859" customWidth="1"/>
    <col min="8197" max="8197" width="7" style="859" customWidth="1"/>
    <col min="8198" max="8198" width="8.5703125" style="859" customWidth="1"/>
    <col min="8199" max="8201" width="7.28515625" style="859" customWidth="1"/>
    <col min="8202" max="8202" width="9" style="859" customWidth="1"/>
    <col min="8203" max="8205" width="0" style="859" hidden="1" customWidth="1"/>
    <col min="8206" max="8206" width="8.7109375" style="859" customWidth="1"/>
    <col min="8207" max="8209" width="0" style="859" hidden="1" customWidth="1"/>
    <col min="8210" max="8210" width="8.7109375" style="859" customWidth="1"/>
    <col min="8211" max="8213" width="0" style="859" hidden="1" customWidth="1"/>
    <col min="8214" max="8214" width="13.140625" style="859" customWidth="1"/>
    <col min="8215" max="8217" width="0" style="859" hidden="1" customWidth="1"/>
    <col min="8218" max="8218" width="11.28515625" style="859" customWidth="1"/>
    <col min="8219" max="8219" width="7.7109375" style="859" customWidth="1"/>
    <col min="8220" max="8222" width="0" style="859" hidden="1" customWidth="1"/>
    <col min="8223" max="8223" width="9.5703125" style="859" customWidth="1"/>
    <col min="8224" max="8226" width="0" style="859" hidden="1" customWidth="1"/>
    <col min="8227" max="8227" width="9.5703125" style="859" customWidth="1"/>
    <col min="8228" max="8230" width="0" style="859" hidden="1" customWidth="1"/>
    <col min="8231" max="8231" width="9.5703125" style="859" customWidth="1"/>
    <col min="8232" max="8234" width="0" style="859" hidden="1" customWidth="1"/>
    <col min="8235" max="8235" width="9.5703125" style="859" customWidth="1"/>
    <col min="8236" max="8236" width="9.140625" style="859" customWidth="1"/>
    <col min="8237" max="8252" width="10.7109375" style="859" customWidth="1"/>
    <col min="8253" max="8253" width="10.28515625" style="859" customWidth="1"/>
    <col min="8254" max="8269" width="11.7109375" style="859" customWidth="1"/>
    <col min="8270" max="8272" width="12" style="859" customWidth="1"/>
    <col min="8273" max="8273" width="16.5703125" style="859" customWidth="1"/>
    <col min="8274" max="8448" width="9.140625" style="859"/>
    <col min="8449" max="8449" width="5" style="859" customWidth="1"/>
    <col min="8450" max="8450" width="51.28515625" style="859" customWidth="1"/>
    <col min="8451" max="8451" width="7" style="859" customWidth="1"/>
    <col min="8452" max="8452" width="6.42578125" style="859" customWidth="1"/>
    <col min="8453" max="8453" width="7" style="859" customWidth="1"/>
    <col min="8454" max="8454" width="8.5703125" style="859" customWidth="1"/>
    <col min="8455" max="8457" width="7.28515625" style="859" customWidth="1"/>
    <col min="8458" max="8458" width="9" style="859" customWidth="1"/>
    <col min="8459" max="8461" width="0" style="859" hidden="1" customWidth="1"/>
    <col min="8462" max="8462" width="8.7109375" style="859" customWidth="1"/>
    <col min="8463" max="8465" width="0" style="859" hidden="1" customWidth="1"/>
    <col min="8466" max="8466" width="8.7109375" style="859" customWidth="1"/>
    <col min="8467" max="8469" width="0" style="859" hidden="1" customWidth="1"/>
    <col min="8470" max="8470" width="13.140625" style="859" customWidth="1"/>
    <col min="8471" max="8473" width="0" style="859" hidden="1" customWidth="1"/>
    <col min="8474" max="8474" width="11.28515625" style="859" customWidth="1"/>
    <col min="8475" max="8475" width="7.7109375" style="859" customWidth="1"/>
    <col min="8476" max="8478" width="0" style="859" hidden="1" customWidth="1"/>
    <col min="8479" max="8479" width="9.5703125" style="859" customWidth="1"/>
    <col min="8480" max="8482" width="0" style="859" hidden="1" customWidth="1"/>
    <col min="8483" max="8483" width="9.5703125" style="859" customWidth="1"/>
    <col min="8484" max="8486" width="0" style="859" hidden="1" customWidth="1"/>
    <col min="8487" max="8487" width="9.5703125" style="859" customWidth="1"/>
    <col min="8488" max="8490" width="0" style="859" hidden="1" customWidth="1"/>
    <col min="8491" max="8491" width="9.5703125" style="859" customWidth="1"/>
    <col min="8492" max="8492" width="9.140625" style="859" customWidth="1"/>
    <col min="8493" max="8508" width="10.7109375" style="859" customWidth="1"/>
    <col min="8509" max="8509" width="10.28515625" style="859" customWidth="1"/>
    <col min="8510" max="8525" width="11.7109375" style="859" customWidth="1"/>
    <col min="8526" max="8528" width="12" style="859" customWidth="1"/>
    <col min="8529" max="8529" width="16.5703125" style="859" customWidth="1"/>
    <col min="8530" max="8704" width="9.140625" style="859"/>
    <col min="8705" max="8705" width="5" style="859" customWidth="1"/>
    <col min="8706" max="8706" width="51.28515625" style="859" customWidth="1"/>
    <col min="8707" max="8707" width="7" style="859" customWidth="1"/>
    <col min="8708" max="8708" width="6.42578125" style="859" customWidth="1"/>
    <col min="8709" max="8709" width="7" style="859" customWidth="1"/>
    <col min="8710" max="8710" width="8.5703125" style="859" customWidth="1"/>
    <col min="8711" max="8713" width="7.28515625" style="859" customWidth="1"/>
    <col min="8714" max="8714" width="9" style="859" customWidth="1"/>
    <col min="8715" max="8717" width="0" style="859" hidden="1" customWidth="1"/>
    <col min="8718" max="8718" width="8.7109375" style="859" customWidth="1"/>
    <col min="8719" max="8721" width="0" style="859" hidden="1" customWidth="1"/>
    <col min="8722" max="8722" width="8.7109375" style="859" customWidth="1"/>
    <col min="8723" max="8725" width="0" style="859" hidden="1" customWidth="1"/>
    <col min="8726" max="8726" width="13.140625" style="859" customWidth="1"/>
    <col min="8727" max="8729" width="0" style="859" hidden="1" customWidth="1"/>
    <col min="8730" max="8730" width="11.28515625" style="859" customWidth="1"/>
    <col min="8731" max="8731" width="7.7109375" style="859" customWidth="1"/>
    <col min="8732" max="8734" width="0" style="859" hidden="1" customWidth="1"/>
    <col min="8735" max="8735" width="9.5703125" style="859" customWidth="1"/>
    <col min="8736" max="8738" width="0" style="859" hidden="1" customWidth="1"/>
    <col min="8739" max="8739" width="9.5703125" style="859" customWidth="1"/>
    <col min="8740" max="8742" width="0" style="859" hidden="1" customWidth="1"/>
    <col min="8743" max="8743" width="9.5703125" style="859" customWidth="1"/>
    <col min="8744" max="8746" width="0" style="859" hidden="1" customWidth="1"/>
    <col min="8747" max="8747" width="9.5703125" style="859" customWidth="1"/>
    <col min="8748" max="8748" width="9.140625" style="859" customWidth="1"/>
    <col min="8749" max="8764" width="10.7109375" style="859" customWidth="1"/>
    <col min="8765" max="8765" width="10.28515625" style="859" customWidth="1"/>
    <col min="8766" max="8781" width="11.7109375" style="859" customWidth="1"/>
    <col min="8782" max="8784" width="12" style="859" customWidth="1"/>
    <col min="8785" max="8785" width="16.5703125" style="859" customWidth="1"/>
    <col min="8786" max="8960" width="9.140625" style="859"/>
    <col min="8961" max="8961" width="5" style="859" customWidth="1"/>
    <col min="8962" max="8962" width="51.28515625" style="859" customWidth="1"/>
    <col min="8963" max="8963" width="7" style="859" customWidth="1"/>
    <col min="8964" max="8964" width="6.42578125" style="859" customWidth="1"/>
    <col min="8965" max="8965" width="7" style="859" customWidth="1"/>
    <col min="8966" max="8966" width="8.5703125" style="859" customWidth="1"/>
    <col min="8967" max="8969" width="7.28515625" style="859" customWidth="1"/>
    <col min="8970" max="8970" width="9" style="859" customWidth="1"/>
    <col min="8971" max="8973" width="0" style="859" hidden="1" customWidth="1"/>
    <col min="8974" max="8974" width="8.7109375" style="859" customWidth="1"/>
    <col min="8975" max="8977" width="0" style="859" hidden="1" customWidth="1"/>
    <col min="8978" max="8978" width="8.7109375" style="859" customWidth="1"/>
    <col min="8979" max="8981" width="0" style="859" hidden="1" customWidth="1"/>
    <col min="8982" max="8982" width="13.140625" style="859" customWidth="1"/>
    <col min="8983" max="8985" width="0" style="859" hidden="1" customWidth="1"/>
    <col min="8986" max="8986" width="11.28515625" style="859" customWidth="1"/>
    <col min="8987" max="8987" width="7.7109375" style="859" customWidth="1"/>
    <col min="8988" max="8990" width="0" style="859" hidden="1" customWidth="1"/>
    <col min="8991" max="8991" width="9.5703125" style="859" customWidth="1"/>
    <col min="8992" max="8994" width="0" style="859" hidden="1" customWidth="1"/>
    <col min="8995" max="8995" width="9.5703125" style="859" customWidth="1"/>
    <col min="8996" max="8998" width="0" style="859" hidden="1" customWidth="1"/>
    <col min="8999" max="8999" width="9.5703125" style="859" customWidth="1"/>
    <col min="9000" max="9002" width="0" style="859" hidden="1" customWidth="1"/>
    <col min="9003" max="9003" width="9.5703125" style="859" customWidth="1"/>
    <col min="9004" max="9004" width="9.140625" style="859" customWidth="1"/>
    <col min="9005" max="9020" width="10.7109375" style="859" customWidth="1"/>
    <col min="9021" max="9021" width="10.28515625" style="859" customWidth="1"/>
    <col min="9022" max="9037" width="11.7109375" style="859" customWidth="1"/>
    <col min="9038" max="9040" width="12" style="859" customWidth="1"/>
    <col min="9041" max="9041" width="16.5703125" style="859" customWidth="1"/>
    <col min="9042" max="9216" width="9.140625" style="859"/>
    <col min="9217" max="9217" width="5" style="859" customWidth="1"/>
    <col min="9218" max="9218" width="51.28515625" style="859" customWidth="1"/>
    <col min="9219" max="9219" width="7" style="859" customWidth="1"/>
    <col min="9220" max="9220" width="6.42578125" style="859" customWidth="1"/>
    <col min="9221" max="9221" width="7" style="859" customWidth="1"/>
    <col min="9222" max="9222" width="8.5703125" style="859" customWidth="1"/>
    <col min="9223" max="9225" width="7.28515625" style="859" customWidth="1"/>
    <col min="9226" max="9226" width="9" style="859" customWidth="1"/>
    <col min="9227" max="9229" width="0" style="859" hidden="1" customWidth="1"/>
    <col min="9230" max="9230" width="8.7109375" style="859" customWidth="1"/>
    <col min="9231" max="9233" width="0" style="859" hidden="1" customWidth="1"/>
    <col min="9234" max="9234" width="8.7109375" style="859" customWidth="1"/>
    <col min="9235" max="9237" width="0" style="859" hidden="1" customWidth="1"/>
    <col min="9238" max="9238" width="13.140625" style="859" customWidth="1"/>
    <col min="9239" max="9241" width="0" style="859" hidden="1" customWidth="1"/>
    <col min="9242" max="9242" width="11.28515625" style="859" customWidth="1"/>
    <col min="9243" max="9243" width="7.7109375" style="859" customWidth="1"/>
    <col min="9244" max="9246" width="0" style="859" hidden="1" customWidth="1"/>
    <col min="9247" max="9247" width="9.5703125" style="859" customWidth="1"/>
    <col min="9248" max="9250" width="0" style="859" hidden="1" customWidth="1"/>
    <col min="9251" max="9251" width="9.5703125" style="859" customWidth="1"/>
    <col min="9252" max="9254" width="0" style="859" hidden="1" customWidth="1"/>
    <col min="9255" max="9255" width="9.5703125" style="859" customWidth="1"/>
    <col min="9256" max="9258" width="0" style="859" hidden="1" customWidth="1"/>
    <col min="9259" max="9259" width="9.5703125" style="859" customWidth="1"/>
    <col min="9260" max="9260" width="9.140625" style="859" customWidth="1"/>
    <col min="9261" max="9276" width="10.7109375" style="859" customWidth="1"/>
    <col min="9277" max="9277" width="10.28515625" style="859" customWidth="1"/>
    <col min="9278" max="9293" width="11.7109375" style="859" customWidth="1"/>
    <col min="9294" max="9296" width="12" style="859" customWidth="1"/>
    <col min="9297" max="9297" width="16.5703125" style="859" customWidth="1"/>
    <col min="9298" max="9472" width="9.140625" style="859"/>
    <col min="9473" max="9473" width="5" style="859" customWidth="1"/>
    <col min="9474" max="9474" width="51.28515625" style="859" customWidth="1"/>
    <col min="9475" max="9475" width="7" style="859" customWidth="1"/>
    <col min="9476" max="9476" width="6.42578125" style="859" customWidth="1"/>
    <col min="9477" max="9477" width="7" style="859" customWidth="1"/>
    <col min="9478" max="9478" width="8.5703125" style="859" customWidth="1"/>
    <col min="9479" max="9481" width="7.28515625" style="859" customWidth="1"/>
    <col min="9482" max="9482" width="9" style="859" customWidth="1"/>
    <col min="9483" max="9485" width="0" style="859" hidden="1" customWidth="1"/>
    <col min="9486" max="9486" width="8.7109375" style="859" customWidth="1"/>
    <col min="9487" max="9489" width="0" style="859" hidden="1" customWidth="1"/>
    <col min="9490" max="9490" width="8.7109375" style="859" customWidth="1"/>
    <col min="9491" max="9493" width="0" style="859" hidden="1" customWidth="1"/>
    <col min="9494" max="9494" width="13.140625" style="859" customWidth="1"/>
    <col min="9495" max="9497" width="0" style="859" hidden="1" customWidth="1"/>
    <col min="9498" max="9498" width="11.28515625" style="859" customWidth="1"/>
    <col min="9499" max="9499" width="7.7109375" style="859" customWidth="1"/>
    <col min="9500" max="9502" width="0" style="859" hidden="1" customWidth="1"/>
    <col min="9503" max="9503" width="9.5703125" style="859" customWidth="1"/>
    <col min="9504" max="9506" width="0" style="859" hidden="1" customWidth="1"/>
    <col min="9507" max="9507" width="9.5703125" style="859" customWidth="1"/>
    <col min="9508" max="9510" width="0" style="859" hidden="1" customWidth="1"/>
    <col min="9511" max="9511" width="9.5703125" style="859" customWidth="1"/>
    <col min="9512" max="9514" width="0" style="859" hidden="1" customWidth="1"/>
    <col min="9515" max="9515" width="9.5703125" style="859" customWidth="1"/>
    <col min="9516" max="9516" width="9.140625" style="859" customWidth="1"/>
    <col min="9517" max="9532" width="10.7109375" style="859" customWidth="1"/>
    <col min="9533" max="9533" width="10.28515625" style="859" customWidth="1"/>
    <col min="9534" max="9549" width="11.7109375" style="859" customWidth="1"/>
    <col min="9550" max="9552" width="12" style="859" customWidth="1"/>
    <col min="9553" max="9553" width="16.5703125" style="859" customWidth="1"/>
    <col min="9554" max="9728" width="9.140625" style="859"/>
    <col min="9729" max="9729" width="5" style="859" customWidth="1"/>
    <col min="9730" max="9730" width="51.28515625" style="859" customWidth="1"/>
    <col min="9731" max="9731" width="7" style="859" customWidth="1"/>
    <col min="9732" max="9732" width="6.42578125" style="859" customWidth="1"/>
    <col min="9733" max="9733" width="7" style="859" customWidth="1"/>
    <col min="9734" max="9734" width="8.5703125" style="859" customWidth="1"/>
    <col min="9735" max="9737" width="7.28515625" style="859" customWidth="1"/>
    <col min="9738" max="9738" width="9" style="859" customWidth="1"/>
    <col min="9739" max="9741" width="0" style="859" hidden="1" customWidth="1"/>
    <col min="9742" max="9742" width="8.7109375" style="859" customWidth="1"/>
    <col min="9743" max="9745" width="0" style="859" hidden="1" customWidth="1"/>
    <col min="9746" max="9746" width="8.7109375" style="859" customWidth="1"/>
    <col min="9747" max="9749" width="0" style="859" hidden="1" customWidth="1"/>
    <col min="9750" max="9750" width="13.140625" style="859" customWidth="1"/>
    <col min="9751" max="9753" width="0" style="859" hidden="1" customWidth="1"/>
    <col min="9754" max="9754" width="11.28515625" style="859" customWidth="1"/>
    <col min="9755" max="9755" width="7.7109375" style="859" customWidth="1"/>
    <col min="9756" max="9758" width="0" style="859" hidden="1" customWidth="1"/>
    <col min="9759" max="9759" width="9.5703125" style="859" customWidth="1"/>
    <col min="9760" max="9762" width="0" style="859" hidden="1" customWidth="1"/>
    <col min="9763" max="9763" width="9.5703125" style="859" customWidth="1"/>
    <col min="9764" max="9766" width="0" style="859" hidden="1" customWidth="1"/>
    <col min="9767" max="9767" width="9.5703125" style="859" customWidth="1"/>
    <col min="9768" max="9770" width="0" style="859" hidden="1" customWidth="1"/>
    <col min="9771" max="9771" width="9.5703125" style="859" customWidth="1"/>
    <col min="9772" max="9772" width="9.140625" style="859" customWidth="1"/>
    <col min="9773" max="9788" width="10.7109375" style="859" customWidth="1"/>
    <col min="9789" max="9789" width="10.28515625" style="859" customWidth="1"/>
    <col min="9790" max="9805" width="11.7109375" style="859" customWidth="1"/>
    <col min="9806" max="9808" width="12" style="859" customWidth="1"/>
    <col min="9809" max="9809" width="16.5703125" style="859" customWidth="1"/>
    <col min="9810" max="9984" width="9.140625" style="859"/>
    <col min="9985" max="9985" width="5" style="859" customWidth="1"/>
    <col min="9986" max="9986" width="51.28515625" style="859" customWidth="1"/>
    <col min="9987" max="9987" width="7" style="859" customWidth="1"/>
    <col min="9988" max="9988" width="6.42578125" style="859" customWidth="1"/>
    <col min="9989" max="9989" width="7" style="859" customWidth="1"/>
    <col min="9990" max="9990" width="8.5703125" style="859" customWidth="1"/>
    <col min="9991" max="9993" width="7.28515625" style="859" customWidth="1"/>
    <col min="9994" max="9994" width="9" style="859" customWidth="1"/>
    <col min="9995" max="9997" width="0" style="859" hidden="1" customWidth="1"/>
    <col min="9998" max="9998" width="8.7109375" style="859" customWidth="1"/>
    <col min="9999" max="10001" width="0" style="859" hidden="1" customWidth="1"/>
    <col min="10002" max="10002" width="8.7109375" style="859" customWidth="1"/>
    <col min="10003" max="10005" width="0" style="859" hidden="1" customWidth="1"/>
    <col min="10006" max="10006" width="13.140625" style="859" customWidth="1"/>
    <col min="10007" max="10009" width="0" style="859" hidden="1" customWidth="1"/>
    <col min="10010" max="10010" width="11.28515625" style="859" customWidth="1"/>
    <col min="10011" max="10011" width="7.7109375" style="859" customWidth="1"/>
    <col min="10012" max="10014" width="0" style="859" hidden="1" customWidth="1"/>
    <col min="10015" max="10015" width="9.5703125" style="859" customWidth="1"/>
    <col min="10016" max="10018" width="0" style="859" hidden="1" customWidth="1"/>
    <col min="10019" max="10019" width="9.5703125" style="859" customWidth="1"/>
    <col min="10020" max="10022" width="0" style="859" hidden="1" customWidth="1"/>
    <col min="10023" max="10023" width="9.5703125" style="859" customWidth="1"/>
    <col min="10024" max="10026" width="0" style="859" hidden="1" customWidth="1"/>
    <col min="10027" max="10027" width="9.5703125" style="859" customWidth="1"/>
    <col min="10028" max="10028" width="9.140625" style="859" customWidth="1"/>
    <col min="10029" max="10044" width="10.7109375" style="859" customWidth="1"/>
    <col min="10045" max="10045" width="10.28515625" style="859" customWidth="1"/>
    <col min="10046" max="10061" width="11.7109375" style="859" customWidth="1"/>
    <col min="10062" max="10064" width="12" style="859" customWidth="1"/>
    <col min="10065" max="10065" width="16.5703125" style="859" customWidth="1"/>
    <col min="10066" max="10240" width="9.140625" style="859"/>
    <col min="10241" max="10241" width="5" style="859" customWidth="1"/>
    <col min="10242" max="10242" width="51.28515625" style="859" customWidth="1"/>
    <col min="10243" max="10243" width="7" style="859" customWidth="1"/>
    <col min="10244" max="10244" width="6.42578125" style="859" customWidth="1"/>
    <col min="10245" max="10245" width="7" style="859" customWidth="1"/>
    <col min="10246" max="10246" width="8.5703125" style="859" customWidth="1"/>
    <col min="10247" max="10249" width="7.28515625" style="859" customWidth="1"/>
    <col min="10250" max="10250" width="9" style="859" customWidth="1"/>
    <col min="10251" max="10253" width="0" style="859" hidden="1" customWidth="1"/>
    <col min="10254" max="10254" width="8.7109375" style="859" customWidth="1"/>
    <col min="10255" max="10257" width="0" style="859" hidden="1" customWidth="1"/>
    <col min="10258" max="10258" width="8.7109375" style="859" customWidth="1"/>
    <col min="10259" max="10261" width="0" style="859" hidden="1" customWidth="1"/>
    <col min="10262" max="10262" width="13.140625" style="859" customWidth="1"/>
    <col min="10263" max="10265" width="0" style="859" hidden="1" customWidth="1"/>
    <col min="10266" max="10266" width="11.28515625" style="859" customWidth="1"/>
    <col min="10267" max="10267" width="7.7109375" style="859" customWidth="1"/>
    <col min="10268" max="10270" width="0" style="859" hidden="1" customWidth="1"/>
    <col min="10271" max="10271" width="9.5703125" style="859" customWidth="1"/>
    <col min="10272" max="10274" width="0" style="859" hidden="1" customWidth="1"/>
    <col min="10275" max="10275" width="9.5703125" style="859" customWidth="1"/>
    <col min="10276" max="10278" width="0" style="859" hidden="1" customWidth="1"/>
    <col min="10279" max="10279" width="9.5703125" style="859" customWidth="1"/>
    <col min="10280" max="10282" width="0" style="859" hidden="1" customWidth="1"/>
    <col min="10283" max="10283" width="9.5703125" style="859" customWidth="1"/>
    <col min="10284" max="10284" width="9.140625" style="859" customWidth="1"/>
    <col min="10285" max="10300" width="10.7109375" style="859" customWidth="1"/>
    <col min="10301" max="10301" width="10.28515625" style="859" customWidth="1"/>
    <col min="10302" max="10317" width="11.7109375" style="859" customWidth="1"/>
    <col min="10318" max="10320" width="12" style="859" customWidth="1"/>
    <col min="10321" max="10321" width="16.5703125" style="859" customWidth="1"/>
    <col min="10322" max="10496" width="9.140625" style="859"/>
    <col min="10497" max="10497" width="5" style="859" customWidth="1"/>
    <col min="10498" max="10498" width="51.28515625" style="859" customWidth="1"/>
    <col min="10499" max="10499" width="7" style="859" customWidth="1"/>
    <col min="10500" max="10500" width="6.42578125" style="859" customWidth="1"/>
    <col min="10501" max="10501" width="7" style="859" customWidth="1"/>
    <col min="10502" max="10502" width="8.5703125" style="859" customWidth="1"/>
    <col min="10503" max="10505" width="7.28515625" style="859" customWidth="1"/>
    <col min="10506" max="10506" width="9" style="859" customWidth="1"/>
    <col min="10507" max="10509" width="0" style="859" hidden="1" customWidth="1"/>
    <col min="10510" max="10510" width="8.7109375" style="859" customWidth="1"/>
    <col min="10511" max="10513" width="0" style="859" hidden="1" customWidth="1"/>
    <col min="10514" max="10514" width="8.7109375" style="859" customWidth="1"/>
    <col min="10515" max="10517" width="0" style="859" hidden="1" customWidth="1"/>
    <col min="10518" max="10518" width="13.140625" style="859" customWidth="1"/>
    <col min="10519" max="10521" width="0" style="859" hidden="1" customWidth="1"/>
    <col min="10522" max="10522" width="11.28515625" style="859" customWidth="1"/>
    <col min="10523" max="10523" width="7.7109375" style="859" customWidth="1"/>
    <col min="10524" max="10526" width="0" style="859" hidden="1" customWidth="1"/>
    <col min="10527" max="10527" width="9.5703125" style="859" customWidth="1"/>
    <col min="10528" max="10530" width="0" style="859" hidden="1" customWidth="1"/>
    <col min="10531" max="10531" width="9.5703125" style="859" customWidth="1"/>
    <col min="10532" max="10534" width="0" style="859" hidden="1" customWidth="1"/>
    <col min="10535" max="10535" width="9.5703125" style="859" customWidth="1"/>
    <col min="10536" max="10538" width="0" style="859" hidden="1" customWidth="1"/>
    <col min="10539" max="10539" width="9.5703125" style="859" customWidth="1"/>
    <col min="10540" max="10540" width="9.140625" style="859" customWidth="1"/>
    <col min="10541" max="10556" width="10.7109375" style="859" customWidth="1"/>
    <col min="10557" max="10557" width="10.28515625" style="859" customWidth="1"/>
    <col min="10558" max="10573" width="11.7109375" style="859" customWidth="1"/>
    <col min="10574" max="10576" width="12" style="859" customWidth="1"/>
    <col min="10577" max="10577" width="16.5703125" style="859" customWidth="1"/>
    <col min="10578" max="10752" width="9.140625" style="859"/>
    <col min="10753" max="10753" width="5" style="859" customWidth="1"/>
    <col min="10754" max="10754" width="51.28515625" style="859" customWidth="1"/>
    <col min="10755" max="10755" width="7" style="859" customWidth="1"/>
    <col min="10756" max="10756" width="6.42578125" style="859" customWidth="1"/>
    <col min="10757" max="10757" width="7" style="859" customWidth="1"/>
    <col min="10758" max="10758" width="8.5703125" style="859" customWidth="1"/>
    <col min="10759" max="10761" width="7.28515625" style="859" customWidth="1"/>
    <col min="10762" max="10762" width="9" style="859" customWidth="1"/>
    <col min="10763" max="10765" width="0" style="859" hidden="1" customWidth="1"/>
    <col min="10766" max="10766" width="8.7109375" style="859" customWidth="1"/>
    <col min="10767" max="10769" width="0" style="859" hidden="1" customWidth="1"/>
    <col min="10770" max="10770" width="8.7109375" style="859" customWidth="1"/>
    <col min="10771" max="10773" width="0" style="859" hidden="1" customWidth="1"/>
    <col min="10774" max="10774" width="13.140625" style="859" customWidth="1"/>
    <col min="10775" max="10777" width="0" style="859" hidden="1" customWidth="1"/>
    <col min="10778" max="10778" width="11.28515625" style="859" customWidth="1"/>
    <col min="10779" max="10779" width="7.7109375" style="859" customWidth="1"/>
    <col min="10780" max="10782" width="0" style="859" hidden="1" customWidth="1"/>
    <col min="10783" max="10783" width="9.5703125" style="859" customWidth="1"/>
    <col min="10784" max="10786" width="0" style="859" hidden="1" customWidth="1"/>
    <col min="10787" max="10787" width="9.5703125" style="859" customWidth="1"/>
    <col min="10788" max="10790" width="0" style="859" hidden="1" customWidth="1"/>
    <col min="10791" max="10791" width="9.5703125" style="859" customWidth="1"/>
    <col min="10792" max="10794" width="0" style="859" hidden="1" customWidth="1"/>
    <col min="10795" max="10795" width="9.5703125" style="859" customWidth="1"/>
    <col min="10796" max="10796" width="9.140625" style="859" customWidth="1"/>
    <col min="10797" max="10812" width="10.7109375" style="859" customWidth="1"/>
    <col min="10813" max="10813" width="10.28515625" style="859" customWidth="1"/>
    <col min="10814" max="10829" width="11.7109375" style="859" customWidth="1"/>
    <col min="10830" max="10832" width="12" style="859" customWidth="1"/>
    <col min="10833" max="10833" width="16.5703125" style="859" customWidth="1"/>
    <col min="10834" max="11008" width="9.140625" style="859"/>
    <col min="11009" max="11009" width="5" style="859" customWidth="1"/>
    <col min="11010" max="11010" width="51.28515625" style="859" customWidth="1"/>
    <col min="11011" max="11011" width="7" style="859" customWidth="1"/>
    <col min="11012" max="11012" width="6.42578125" style="859" customWidth="1"/>
    <col min="11013" max="11013" width="7" style="859" customWidth="1"/>
    <col min="11014" max="11014" width="8.5703125" style="859" customWidth="1"/>
    <col min="11015" max="11017" width="7.28515625" style="859" customWidth="1"/>
    <col min="11018" max="11018" width="9" style="859" customWidth="1"/>
    <col min="11019" max="11021" width="0" style="859" hidden="1" customWidth="1"/>
    <col min="11022" max="11022" width="8.7109375" style="859" customWidth="1"/>
    <col min="11023" max="11025" width="0" style="859" hidden="1" customWidth="1"/>
    <col min="11026" max="11026" width="8.7109375" style="859" customWidth="1"/>
    <col min="11027" max="11029" width="0" style="859" hidden="1" customWidth="1"/>
    <col min="11030" max="11030" width="13.140625" style="859" customWidth="1"/>
    <col min="11031" max="11033" width="0" style="859" hidden="1" customWidth="1"/>
    <col min="11034" max="11034" width="11.28515625" style="859" customWidth="1"/>
    <col min="11035" max="11035" width="7.7109375" style="859" customWidth="1"/>
    <col min="11036" max="11038" width="0" style="859" hidden="1" customWidth="1"/>
    <col min="11039" max="11039" width="9.5703125" style="859" customWidth="1"/>
    <col min="11040" max="11042" width="0" style="859" hidden="1" customWidth="1"/>
    <col min="11043" max="11043" width="9.5703125" style="859" customWidth="1"/>
    <col min="11044" max="11046" width="0" style="859" hidden="1" customWidth="1"/>
    <col min="11047" max="11047" width="9.5703125" style="859" customWidth="1"/>
    <col min="11048" max="11050" width="0" style="859" hidden="1" customWidth="1"/>
    <col min="11051" max="11051" width="9.5703125" style="859" customWidth="1"/>
    <col min="11052" max="11052" width="9.140625" style="859" customWidth="1"/>
    <col min="11053" max="11068" width="10.7109375" style="859" customWidth="1"/>
    <col min="11069" max="11069" width="10.28515625" style="859" customWidth="1"/>
    <col min="11070" max="11085" width="11.7109375" style="859" customWidth="1"/>
    <col min="11086" max="11088" width="12" style="859" customWidth="1"/>
    <col min="11089" max="11089" width="16.5703125" style="859" customWidth="1"/>
    <col min="11090" max="11264" width="9.140625" style="859"/>
    <col min="11265" max="11265" width="5" style="859" customWidth="1"/>
    <col min="11266" max="11266" width="51.28515625" style="859" customWidth="1"/>
    <col min="11267" max="11267" width="7" style="859" customWidth="1"/>
    <col min="11268" max="11268" width="6.42578125" style="859" customWidth="1"/>
    <col min="11269" max="11269" width="7" style="859" customWidth="1"/>
    <col min="11270" max="11270" width="8.5703125" style="859" customWidth="1"/>
    <col min="11271" max="11273" width="7.28515625" style="859" customWidth="1"/>
    <col min="11274" max="11274" width="9" style="859" customWidth="1"/>
    <col min="11275" max="11277" width="0" style="859" hidden="1" customWidth="1"/>
    <col min="11278" max="11278" width="8.7109375" style="859" customWidth="1"/>
    <col min="11279" max="11281" width="0" style="859" hidden="1" customWidth="1"/>
    <col min="11282" max="11282" width="8.7109375" style="859" customWidth="1"/>
    <col min="11283" max="11285" width="0" style="859" hidden="1" customWidth="1"/>
    <col min="11286" max="11286" width="13.140625" style="859" customWidth="1"/>
    <col min="11287" max="11289" width="0" style="859" hidden="1" customWidth="1"/>
    <col min="11290" max="11290" width="11.28515625" style="859" customWidth="1"/>
    <col min="11291" max="11291" width="7.7109375" style="859" customWidth="1"/>
    <col min="11292" max="11294" width="0" style="859" hidden="1" customWidth="1"/>
    <col min="11295" max="11295" width="9.5703125" style="859" customWidth="1"/>
    <col min="11296" max="11298" width="0" style="859" hidden="1" customWidth="1"/>
    <col min="11299" max="11299" width="9.5703125" style="859" customWidth="1"/>
    <col min="11300" max="11302" width="0" style="859" hidden="1" customWidth="1"/>
    <col min="11303" max="11303" width="9.5703125" style="859" customWidth="1"/>
    <col min="11304" max="11306" width="0" style="859" hidden="1" customWidth="1"/>
    <col min="11307" max="11307" width="9.5703125" style="859" customWidth="1"/>
    <col min="11308" max="11308" width="9.140625" style="859" customWidth="1"/>
    <col min="11309" max="11324" width="10.7109375" style="859" customWidth="1"/>
    <col min="11325" max="11325" width="10.28515625" style="859" customWidth="1"/>
    <col min="11326" max="11341" width="11.7109375" style="859" customWidth="1"/>
    <col min="11342" max="11344" width="12" style="859" customWidth="1"/>
    <col min="11345" max="11345" width="16.5703125" style="859" customWidth="1"/>
    <col min="11346" max="11520" width="9.140625" style="859"/>
    <col min="11521" max="11521" width="5" style="859" customWidth="1"/>
    <col min="11522" max="11522" width="51.28515625" style="859" customWidth="1"/>
    <col min="11523" max="11523" width="7" style="859" customWidth="1"/>
    <col min="11524" max="11524" width="6.42578125" style="859" customWidth="1"/>
    <col min="11525" max="11525" width="7" style="859" customWidth="1"/>
    <col min="11526" max="11526" width="8.5703125" style="859" customWidth="1"/>
    <col min="11527" max="11529" width="7.28515625" style="859" customWidth="1"/>
    <col min="11530" max="11530" width="9" style="859" customWidth="1"/>
    <col min="11531" max="11533" width="0" style="859" hidden="1" customWidth="1"/>
    <col min="11534" max="11534" width="8.7109375" style="859" customWidth="1"/>
    <col min="11535" max="11537" width="0" style="859" hidden="1" customWidth="1"/>
    <col min="11538" max="11538" width="8.7109375" style="859" customWidth="1"/>
    <col min="11539" max="11541" width="0" style="859" hidden="1" customWidth="1"/>
    <col min="11542" max="11542" width="13.140625" style="859" customWidth="1"/>
    <col min="11543" max="11545" width="0" style="859" hidden="1" customWidth="1"/>
    <col min="11546" max="11546" width="11.28515625" style="859" customWidth="1"/>
    <col min="11547" max="11547" width="7.7109375" style="859" customWidth="1"/>
    <col min="11548" max="11550" width="0" style="859" hidden="1" customWidth="1"/>
    <col min="11551" max="11551" width="9.5703125" style="859" customWidth="1"/>
    <col min="11552" max="11554" width="0" style="859" hidden="1" customWidth="1"/>
    <col min="11555" max="11555" width="9.5703125" style="859" customWidth="1"/>
    <col min="11556" max="11558" width="0" style="859" hidden="1" customWidth="1"/>
    <col min="11559" max="11559" width="9.5703125" style="859" customWidth="1"/>
    <col min="11560" max="11562" width="0" style="859" hidden="1" customWidth="1"/>
    <col min="11563" max="11563" width="9.5703125" style="859" customWidth="1"/>
    <col min="11564" max="11564" width="9.140625" style="859" customWidth="1"/>
    <col min="11565" max="11580" width="10.7109375" style="859" customWidth="1"/>
    <col min="11581" max="11581" width="10.28515625" style="859" customWidth="1"/>
    <col min="11582" max="11597" width="11.7109375" style="859" customWidth="1"/>
    <col min="11598" max="11600" width="12" style="859" customWidth="1"/>
    <col min="11601" max="11601" width="16.5703125" style="859" customWidth="1"/>
    <col min="11602" max="11776" width="9.140625" style="859"/>
    <col min="11777" max="11777" width="5" style="859" customWidth="1"/>
    <col min="11778" max="11778" width="51.28515625" style="859" customWidth="1"/>
    <col min="11779" max="11779" width="7" style="859" customWidth="1"/>
    <col min="11780" max="11780" width="6.42578125" style="859" customWidth="1"/>
    <col min="11781" max="11781" width="7" style="859" customWidth="1"/>
    <col min="11782" max="11782" width="8.5703125" style="859" customWidth="1"/>
    <col min="11783" max="11785" width="7.28515625" style="859" customWidth="1"/>
    <col min="11786" max="11786" width="9" style="859" customWidth="1"/>
    <col min="11787" max="11789" width="0" style="859" hidden="1" customWidth="1"/>
    <col min="11790" max="11790" width="8.7109375" style="859" customWidth="1"/>
    <col min="11791" max="11793" width="0" style="859" hidden="1" customWidth="1"/>
    <col min="11794" max="11794" width="8.7109375" style="859" customWidth="1"/>
    <col min="11795" max="11797" width="0" style="859" hidden="1" customWidth="1"/>
    <col min="11798" max="11798" width="13.140625" style="859" customWidth="1"/>
    <col min="11799" max="11801" width="0" style="859" hidden="1" customWidth="1"/>
    <col min="11802" max="11802" width="11.28515625" style="859" customWidth="1"/>
    <col min="11803" max="11803" width="7.7109375" style="859" customWidth="1"/>
    <col min="11804" max="11806" width="0" style="859" hidden="1" customWidth="1"/>
    <col min="11807" max="11807" width="9.5703125" style="859" customWidth="1"/>
    <col min="11808" max="11810" width="0" style="859" hidden="1" customWidth="1"/>
    <col min="11811" max="11811" width="9.5703125" style="859" customWidth="1"/>
    <col min="11812" max="11814" width="0" style="859" hidden="1" customWidth="1"/>
    <col min="11815" max="11815" width="9.5703125" style="859" customWidth="1"/>
    <col min="11816" max="11818" width="0" style="859" hidden="1" customWidth="1"/>
    <col min="11819" max="11819" width="9.5703125" style="859" customWidth="1"/>
    <col min="11820" max="11820" width="9.140625" style="859" customWidth="1"/>
    <col min="11821" max="11836" width="10.7109375" style="859" customWidth="1"/>
    <col min="11837" max="11837" width="10.28515625" style="859" customWidth="1"/>
    <col min="11838" max="11853" width="11.7109375" style="859" customWidth="1"/>
    <col min="11854" max="11856" width="12" style="859" customWidth="1"/>
    <col min="11857" max="11857" width="16.5703125" style="859" customWidth="1"/>
    <col min="11858" max="12032" width="9.140625" style="859"/>
    <col min="12033" max="12033" width="5" style="859" customWidth="1"/>
    <col min="12034" max="12034" width="51.28515625" style="859" customWidth="1"/>
    <col min="12035" max="12035" width="7" style="859" customWidth="1"/>
    <col min="12036" max="12036" width="6.42578125" style="859" customWidth="1"/>
    <col min="12037" max="12037" width="7" style="859" customWidth="1"/>
    <col min="12038" max="12038" width="8.5703125" style="859" customWidth="1"/>
    <col min="12039" max="12041" width="7.28515625" style="859" customWidth="1"/>
    <col min="12042" max="12042" width="9" style="859" customWidth="1"/>
    <col min="12043" max="12045" width="0" style="859" hidden="1" customWidth="1"/>
    <col min="12046" max="12046" width="8.7109375" style="859" customWidth="1"/>
    <col min="12047" max="12049" width="0" style="859" hidden="1" customWidth="1"/>
    <col min="12050" max="12050" width="8.7109375" style="859" customWidth="1"/>
    <col min="12051" max="12053" width="0" style="859" hidden="1" customWidth="1"/>
    <col min="12054" max="12054" width="13.140625" style="859" customWidth="1"/>
    <col min="12055" max="12057" width="0" style="859" hidden="1" customWidth="1"/>
    <col min="12058" max="12058" width="11.28515625" style="859" customWidth="1"/>
    <col min="12059" max="12059" width="7.7109375" style="859" customWidth="1"/>
    <col min="12060" max="12062" width="0" style="859" hidden="1" customWidth="1"/>
    <col min="12063" max="12063" width="9.5703125" style="859" customWidth="1"/>
    <col min="12064" max="12066" width="0" style="859" hidden="1" customWidth="1"/>
    <col min="12067" max="12067" width="9.5703125" style="859" customWidth="1"/>
    <col min="12068" max="12070" width="0" style="859" hidden="1" customWidth="1"/>
    <col min="12071" max="12071" width="9.5703125" style="859" customWidth="1"/>
    <col min="12072" max="12074" width="0" style="859" hidden="1" customWidth="1"/>
    <col min="12075" max="12075" width="9.5703125" style="859" customWidth="1"/>
    <col min="12076" max="12076" width="9.140625" style="859" customWidth="1"/>
    <col min="12077" max="12092" width="10.7109375" style="859" customWidth="1"/>
    <col min="12093" max="12093" width="10.28515625" style="859" customWidth="1"/>
    <col min="12094" max="12109" width="11.7109375" style="859" customWidth="1"/>
    <col min="12110" max="12112" width="12" style="859" customWidth="1"/>
    <col min="12113" max="12113" width="16.5703125" style="859" customWidth="1"/>
    <col min="12114" max="12288" width="9.140625" style="859"/>
    <col min="12289" max="12289" width="5" style="859" customWidth="1"/>
    <col min="12290" max="12290" width="51.28515625" style="859" customWidth="1"/>
    <col min="12291" max="12291" width="7" style="859" customWidth="1"/>
    <col min="12292" max="12292" width="6.42578125" style="859" customWidth="1"/>
    <col min="12293" max="12293" width="7" style="859" customWidth="1"/>
    <col min="12294" max="12294" width="8.5703125" style="859" customWidth="1"/>
    <col min="12295" max="12297" width="7.28515625" style="859" customWidth="1"/>
    <col min="12298" max="12298" width="9" style="859" customWidth="1"/>
    <col min="12299" max="12301" width="0" style="859" hidden="1" customWidth="1"/>
    <col min="12302" max="12302" width="8.7109375" style="859" customWidth="1"/>
    <col min="12303" max="12305" width="0" style="859" hidden="1" customWidth="1"/>
    <col min="12306" max="12306" width="8.7109375" style="859" customWidth="1"/>
    <col min="12307" max="12309" width="0" style="859" hidden="1" customWidth="1"/>
    <col min="12310" max="12310" width="13.140625" style="859" customWidth="1"/>
    <col min="12311" max="12313" width="0" style="859" hidden="1" customWidth="1"/>
    <col min="12314" max="12314" width="11.28515625" style="859" customWidth="1"/>
    <col min="12315" max="12315" width="7.7109375" style="859" customWidth="1"/>
    <col min="12316" max="12318" width="0" style="859" hidden="1" customWidth="1"/>
    <col min="12319" max="12319" width="9.5703125" style="859" customWidth="1"/>
    <col min="12320" max="12322" width="0" style="859" hidden="1" customWidth="1"/>
    <col min="12323" max="12323" width="9.5703125" style="859" customWidth="1"/>
    <col min="12324" max="12326" width="0" style="859" hidden="1" customWidth="1"/>
    <col min="12327" max="12327" width="9.5703125" style="859" customWidth="1"/>
    <col min="12328" max="12330" width="0" style="859" hidden="1" customWidth="1"/>
    <col min="12331" max="12331" width="9.5703125" style="859" customWidth="1"/>
    <col min="12332" max="12332" width="9.140625" style="859" customWidth="1"/>
    <col min="12333" max="12348" width="10.7109375" style="859" customWidth="1"/>
    <col min="12349" max="12349" width="10.28515625" style="859" customWidth="1"/>
    <col min="12350" max="12365" width="11.7109375" style="859" customWidth="1"/>
    <col min="12366" max="12368" width="12" style="859" customWidth="1"/>
    <col min="12369" max="12369" width="16.5703125" style="859" customWidth="1"/>
    <col min="12370" max="12544" width="9.140625" style="859"/>
    <col min="12545" max="12545" width="5" style="859" customWidth="1"/>
    <col min="12546" max="12546" width="51.28515625" style="859" customWidth="1"/>
    <col min="12547" max="12547" width="7" style="859" customWidth="1"/>
    <col min="12548" max="12548" width="6.42578125" style="859" customWidth="1"/>
    <col min="12549" max="12549" width="7" style="859" customWidth="1"/>
    <col min="12550" max="12550" width="8.5703125" style="859" customWidth="1"/>
    <col min="12551" max="12553" width="7.28515625" style="859" customWidth="1"/>
    <col min="12554" max="12554" width="9" style="859" customWidth="1"/>
    <col min="12555" max="12557" width="0" style="859" hidden="1" customWidth="1"/>
    <col min="12558" max="12558" width="8.7109375" style="859" customWidth="1"/>
    <col min="12559" max="12561" width="0" style="859" hidden="1" customWidth="1"/>
    <col min="12562" max="12562" width="8.7109375" style="859" customWidth="1"/>
    <col min="12563" max="12565" width="0" style="859" hidden="1" customWidth="1"/>
    <col min="12566" max="12566" width="13.140625" style="859" customWidth="1"/>
    <col min="12567" max="12569" width="0" style="859" hidden="1" customWidth="1"/>
    <col min="12570" max="12570" width="11.28515625" style="859" customWidth="1"/>
    <col min="12571" max="12571" width="7.7109375" style="859" customWidth="1"/>
    <col min="12572" max="12574" width="0" style="859" hidden="1" customWidth="1"/>
    <col min="12575" max="12575" width="9.5703125" style="859" customWidth="1"/>
    <col min="12576" max="12578" width="0" style="859" hidden="1" customWidth="1"/>
    <col min="12579" max="12579" width="9.5703125" style="859" customWidth="1"/>
    <col min="12580" max="12582" width="0" style="859" hidden="1" customWidth="1"/>
    <col min="12583" max="12583" width="9.5703125" style="859" customWidth="1"/>
    <col min="12584" max="12586" width="0" style="859" hidden="1" customWidth="1"/>
    <col min="12587" max="12587" width="9.5703125" style="859" customWidth="1"/>
    <col min="12588" max="12588" width="9.140625" style="859" customWidth="1"/>
    <col min="12589" max="12604" width="10.7109375" style="859" customWidth="1"/>
    <col min="12605" max="12605" width="10.28515625" style="859" customWidth="1"/>
    <col min="12606" max="12621" width="11.7109375" style="859" customWidth="1"/>
    <col min="12622" max="12624" width="12" style="859" customWidth="1"/>
    <col min="12625" max="12625" width="16.5703125" style="859" customWidth="1"/>
    <col min="12626" max="12800" width="9.140625" style="859"/>
    <col min="12801" max="12801" width="5" style="859" customWidth="1"/>
    <col min="12802" max="12802" width="51.28515625" style="859" customWidth="1"/>
    <col min="12803" max="12803" width="7" style="859" customWidth="1"/>
    <col min="12804" max="12804" width="6.42578125" style="859" customWidth="1"/>
    <col min="12805" max="12805" width="7" style="859" customWidth="1"/>
    <col min="12806" max="12806" width="8.5703125" style="859" customWidth="1"/>
    <col min="12807" max="12809" width="7.28515625" style="859" customWidth="1"/>
    <col min="12810" max="12810" width="9" style="859" customWidth="1"/>
    <col min="12811" max="12813" width="0" style="859" hidden="1" customWidth="1"/>
    <col min="12814" max="12814" width="8.7109375" style="859" customWidth="1"/>
    <col min="12815" max="12817" width="0" style="859" hidden="1" customWidth="1"/>
    <col min="12818" max="12818" width="8.7109375" style="859" customWidth="1"/>
    <col min="12819" max="12821" width="0" style="859" hidden="1" customWidth="1"/>
    <col min="12822" max="12822" width="13.140625" style="859" customWidth="1"/>
    <col min="12823" max="12825" width="0" style="859" hidden="1" customWidth="1"/>
    <col min="12826" max="12826" width="11.28515625" style="859" customWidth="1"/>
    <col min="12827" max="12827" width="7.7109375" style="859" customWidth="1"/>
    <col min="12828" max="12830" width="0" style="859" hidden="1" customWidth="1"/>
    <col min="12831" max="12831" width="9.5703125" style="859" customWidth="1"/>
    <col min="12832" max="12834" width="0" style="859" hidden="1" customWidth="1"/>
    <col min="12835" max="12835" width="9.5703125" style="859" customWidth="1"/>
    <col min="12836" max="12838" width="0" style="859" hidden="1" customWidth="1"/>
    <col min="12839" max="12839" width="9.5703125" style="859" customWidth="1"/>
    <col min="12840" max="12842" width="0" style="859" hidden="1" customWidth="1"/>
    <col min="12843" max="12843" width="9.5703125" style="859" customWidth="1"/>
    <col min="12844" max="12844" width="9.140625" style="859" customWidth="1"/>
    <col min="12845" max="12860" width="10.7109375" style="859" customWidth="1"/>
    <col min="12861" max="12861" width="10.28515625" style="859" customWidth="1"/>
    <col min="12862" max="12877" width="11.7109375" style="859" customWidth="1"/>
    <col min="12878" max="12880" width="12" style="859" customWidth="1"/>
    <col min="12881" max="12881" width="16.5703125" style="859" customWidth="1"/>
    <col min="12882" max="13056" width="9.140625" style="859"/>
    <col min="13057" max="13057" width="5" style="859" customWidth="1"/>
    <col min="13058" max="13058" width="51.28515625" style="859" customWidth="1"/>
    <col min="13059" max="13059" width="7" style="859" customWidth="1"/>
    <col min="13060" max="13060" width="6.42578125" style="859" customWidth="1"/>
    <col min="13061" max="13061" width="7" style="859" customWidth="1"/>
    <col min="13062" max="13062" width="8.5703125" style="859" customWidth="1"/>
    <col min="13063" max="13065" width="7.28515625" style="859" customWidth="1"/>
    <col min="13066" max="13066" width="9" style="859" customWidth="1"/>
    <col min="13067" max="13069" width="0" style="859" hidden="1" customWidth="1"/>
    <col min="13070" max="13070" width="8.7109375" style="859" customWidth="1"/>
    <col min="13071" max="13073" width="0" style="859" hidden="1" customWidth="1"/>
    <col min="13074" max="13074" width="8.7109375" style="859" customWidth="1"/>
    <col min="13075" max="13077" width="0" style="859" hidden="1" customWidth="1"/>
    <col min="13078" max="13078" width="13.140625" style="859" customWidth="1"/>
    <col min="13079" max="13081" width="0" style="859" hidden="1" customWidth="1"/>
    <col min="13082" max="13082" width="11.28515625" style="859" customWidth="1"/>
    <col min="13083" max="13083" width="7.7109375" style="859" customWidth="1"/>
    <col min="13084" max="13086" width="0" style="859" hidden="1" customWidth="1"/>
    <col min="13087" max="13087" width="9.5703125" style="859" customWidth="1"/>
    <col min="13088" max="13090" width="0" style="859" hidden="1" customWidth="1"/>
    <col min="13091" max="13091" width="9.5703125" style="859" customWidth="1"/>
    <col min="13092" max="13094" width="0" style="859" hidden="1" customWidth="1"/>
    <col min="13095" max="13095" width="9.5703125" style="859" customWidth="1"/>
    <col min="13096" max="13098" width="0" style="859" hidden="1" customWidth="1"/>
    <col min="13099" max="13099" width="9.5703125" style="859" customWidth="1"/>
    <col min="13100" max="13100" width="9.140625" style="859" customWidth="1"/>
    <col min="13101" max="13116" width="10.7109375" style="859" customWidth="1"/>
    <col min="13117" max="13117" width="10.28515625" style="859" customWidth="1"/>
    <col min="13118" max="13133" width="11.7109375" style="859" customWidth="1"/>
    <col min="13134" max="13136" width="12" style="859" customWidth="1"/>
    <col min="13137" max="13137" width="16.5703125" style="859" customWidth="1"/>
    <col min="13138" max="13312" width="9.140625" style="859"/>
    <col min="13313" max="13313" width="5" style="859" customWidth="1"/>
    <col min="13314" max="13314" width="51.28515625" style="859" customWidth="1"/>
    <col min="13315" max="13315" width="7" style="859" customWidth="1"/>
    <col min="13316" max="13316" width="6.42578125" style="859" customWidth="1"/>
    <col min="13317" max="13317" width="7" style="859" customWidth="1"/>
    <col min="13318" max="13318" width="8.5703125" style="859" customWidth="1"/>
    <col min="13319" max="13321" width="7.28515625" style="859" customWidth="1"/>
    <col min="13322" max="13322" width="9" style="859" customWidth="1"/>
    <col min="13323" max="13325" width="0" style="859" hidden="1" customWidth="1"/>
    <col min="13326" max="13326" width="8.7109375" style="859" customWidth="1"/>
    <col min="13327" max="13329" width="0" style="859" hidden="1" customWidth="1"/>
    <col min="13330" max="13330" width="8.7109375" style="859" customWidth="1"/>
    <col min="13331" max="13333" width="0" style="859" hidden="1" customWidth="1"/>
    <col min="13334" max="13334" width="13.140625" style="859" customWidth="1"/>
    <col min="13335" max="13337" width="0" style="859" hidden="1" customWidth="1"/>
    <col min="13338" max="13338" width="11.28515625" style="859" customWidth="1"/>
    <col min="13339" max="13339" width="7.7109375" style="859" customWidth="1"/>
    <col min="13340" max="13342" width="0" style="859" hidden="1" customWidth="1"/>
    <col min="13343" max="13343" width="9.5703125" style="859" customWidth="1"/>
    <col min="13344" max="13346" width="0" style="859" hidden="1" customWidth="1"/>
    <col min="13347" max="13347" width="9.5703125" style="859" customWidth="1"/>
    <col min="13348" max="13350" width="0" style="859" hidden="1" customWidth="1"/>
    <col min="13351" max="13351" width="9.5703125" style="859" customWidth="1"/>
    <col min="13352" max="13354" width="0" style="859" hidden="1" customWidth="1"/>
    <col min="13355" max="13355" width="9.5703125" style="859" customWidth="1"/>
    <col min="13356" max="13356" width="9.140625" style="859" customWidth="1"/>
    <col min="13357" max="13372" width="10.7109375" style="859" customWidth="1"/>
    <col min="13373" max="13373" width="10.28515625" style="859" customWidth="1"/>
    <col min="13374" max="13389" width="11.7109375" style="859" customWidth="1"/>
    <col min="13390" max="13392" width="12" style="859" customWidth="1"/>
    <col min="13393" max="13393" width="16.5703125" style="859" customWidth="1"/>
    <col min="13394" max="13568" width="9.140625" style="859"/>
    <col min="13569" max="13569" width="5" style="859" customWidth="1"/>
    <col min="13570" max="13570" width="51.28515625" style="859" customWidth="1"/>
    <col min="13571" max="13571" width="7" style="859" customWidth="1"/>
    <col min="13572" max="13572" width="6.42578125" style="859" customWidth="1"/>
    <col min="13573" max="13573" width="7" style="859" customWidth="1"/>
    <col min="13574" max="13574" width="8.5703125" style="859" customWidth="1"/>
    <col min="13575" max="13577" width="7.28515625" style="859" customWidth="1"/>
    <col min="13578" max="13578" width="9" style="859" customWidth="1"/>
    <col min="13579" max="13581" width="0" style="859" hidden="1" customWidth="1"/>
    <col min="13582" max="13582" width="8.7109375" style="859" customWidth="1"/>
    <col min="13583" max="13585" width="0" style="859" hidden="1" customWidth="1"/>
    <col min="13586" max="13586" width="8.7109375" style="859" customWidth="1"/>
    <col min="13587" max="13589" width="0" style="859" hidden="1" customWidth="1"/>
    <col min="13590" max="13590" width="13.140625" style="859" customWidth="1"/>
    <col min="13591" max="13593" width="0" style="859" hidden="1" customWidth="1"/>
    <col min="13594" max="13594" width="11.28515625" style="859" customWidth="1"/>
    <col min="13595" max="13595" width="7.7109375" style="859" customWidth="1"/>
    <col min="13596" max="13598" width="0" style="859" hidden="1" customWidth="1"/>
    <col min="13599" max="13599" width="9.5703125" style="859" customWidth="1"/>
    <col min="13600" max="13602" width="0" style="859" hidden="1" customWidth="1"/>
    <col min="13603" max="13603" width="9.5703125" style="859" customWidth="1"/>
    <col min="13604" max="13606" width="0" style="859" hidden="1" customWidth="1"/>
    <col min="13607" max="13607" width="9.5703125" style="859" customWidth="1"/>
    <col min="13608" max="13610" width="0" style="859" hidden="1" customWidth="1"/>
    <col min="13611" max="13611" width="9.5703125" style="859" customWidth="1"/>
    <col min="13612" max="13612" width="9.140625" style="859" customWidth="1"/>
    <col min="13613" max="13628" width="10.7109375" style="859" customWidth="1"/>
    <col min="13629" max="13629" width="10.28515625" style="859" customWidth="1"/>
    <col min="13630" max="13645" width="11.7109375" style="859" customWidth="1"/>
    <col min="13646" max="13648" width="12" style="859" customWidth="1"/>
    <col min="13649" max="13649" width="16.5703125" style="859" customWidth="1"/>
    <col min="13650" max="13824" width="9.140625" style="859"/>
    <col min="13825" max="13825" width="5" style="859" customWidth="1"/>
    <col min="13826" max="13826" width="51.28515625" style="859" customWidth="1"/>
    <col min="13827" max="13827" width="7" style="859" customWidth="1"/>
    <col min="13828" max="13828" width="6.42578125" style="859" customWidth="1"/>
    <col min="13829" max="13829" width="7" style="859" customWidth="1"/>
    <col min="13830" max="13830" width="8.5703125" style="859" customWidth="1"/>
    <col min="13831" max="13833" width="7.28515625" style="859" customWidth="1"/>
    <col min="13834" max="13834" width="9" style="859" customWidth="1"/>
    <col min="13835" max="13837" width="0" style="859" hidden="1" customWidth="1"/>
    <col min="13838" max="13838" width="8.7109375" style="859" customWidth="1"/>
    <col min="13839" max="13841" width="0" style="859" hidden="1" customWidth="1"/>
    <col min="13842" max="13842" width="8.7109375" style="859" customWidth="1"/>
    <col min="13843" max="13845" width="0" style="859" hidden="1" customWidth="1"/>
    <col min="13846" max="13846" width="13.140625" style="859" customWidth="1"/>
    <col min="13847" max="13849" width="0" style="859" hidden="1" customWidth="1"/>
    <col min="13850" max="13850" width="11.28515625" style="859" customWidth="1"/>
    <col min="13851" max="13851" width="7.7109375" style="859" customWidth="1"/>
    <col min="13852" max="13854" width="0" style="859" hidden="1" customWidth="1"/>
    <col min="13855" max="13855" width="9.5703125" style="859" customWidth="1"/>
    <col min="13856" max="13858" width="0" style="859" hidden="1" customWidth="1"/>
    <col min="13859" max="13859" width="9.5703125" style="859" customWidth="1"/>
    <col min="13860" max="13862" width="0" style="859" hidden="1" customWidth="1"/>
    <col min="13863" max="13863" width="9.5703125" style="859" customWidth="1"/>
    <col min="13864" max="13866" width="0" style="859" hidden="1" customWidth="1"/>
    <col min="13867" max="13867" width="9.5703125" style="859" customWidth="1"/>
    <col min="13868" max="13868" width="9.140625" style="859" customWidth="1"/>
    <col min="13869" max="13884" width="10.7109375" style="859" customWidth="1"/>
    <col min="13885" max="13885" width="10.28515625" style="859" customWidth="1"/>
    <col min="13886" max="13901" width="11.7109375" style="859" customWidth="1"/>
    <col min="13902" max="13904" width="12" style="859" customWidth="1"/>
    <col min="13905" max="13905" width="16.5703125" style="859" customWidth="1"/>
    <col min="13906" max="14080" width="9.140625" style="859"/>
    <col min="14081" max="14081" width="5" style="859" customWidth="1"/>
    <col min="14082" max="14082" width="51.28515625" style="859" customWidth="1"/>
    <col min="14083" max="14083" width="7" style="859" customWidth="1"/>
    <col min="14084" max="14084" width="6.42578125" style="859" customWidth="1"/>
    <col min="14085" max="14085" width="7" style="859" customWidth="1"/>
    <col min="14086" max="14086" width="8.5703125" style="859" customWidth="1"/>
    <col min="14087" max="14089" width="7.28515625" style="859" customWidth="1"/>
    <col min="14090" max="14090" width="9" style="859" customWidth="1"/>
    <col min="14091" max="14093" width="0" style="859" hidden="1" customWidth="1"/>
    <col min="14094" max="14094" width="8.7109375" style="859" customWidth="1"/>
    <col min="14095" max="14097" width="0" style="859" hidden="1" customWidth="1"/>
    <col min="14098" max="14098" width="8.7109375" style="859" customWidth="1"/>
    <col min="14099" max="14101" width="0" style="859" hidden="1" customWidth="1"/>
    <col min="14102" max="14102" width="13.140625" style="859" customWidth="1"/>
    <col min="14103" max="14105" width="0" style="859" hidden="1" customWidth="1"/>
    <col min="14106" max="14106" width="11.28515625" style="859" customWidth="1"/>
    <col min="14107" max="14107" width="7.7109375" style="859" customWidth="1"/>
    <col min="14108" max="14110" width="0" style="859" hidden="1" customWidth="1"/>
    <col min="14111" max="14111" width="9.5703125" style="859" customWidth="1"/>
    <col min="14112" max="14114" width="0" style="859" hidden="1" customWidth="1"/>
    <col min="14115" max="14115" width="9.5703125" style="859" customWidth="1"/>
    <col min="14116" max="14118" width="0" style="859" hidden="1" customWidth="1"/>
    <col min="14119" max="14119" width="9.5703125" style="859" customWidth="1"/>
    <col min="14120" max="14122" width="0" style="859" hidden="1" customWidth="1"/>
    <col min="14123" max="14123" width="9.5703125" style="859" customWidth="1"/>
    <col min="14124" max="14124" width="9.140625" style="859" customWidth="1"/>
    <col min="14125" max="14140" width="10.7109375" style="859" customWidth="1"/>
    <col min="14141" max="14141" width="10.28515625" style="859" customWidth="1"/>
    <col min="14142" max="14157" width="11.7109375" style="859" customWidth="1"/>
    <col min="14158" max="14160" width="12" style="859" customWidth="1"/>
    <col min="14161" max="14161" width="16.5703125" style="859" customWidth="1"/>
    <col min="14162" max="14336" width="9.140625" style="859"/>
    <col min="14337" max="14337" width="5" style="859" customWidth="1"/>
    <col min="14338" max="14338" width="51.28515625" style="859" customWidth="1"/>
    <col min="14339" max="14339" width="7" style="859" customWidth="1"/>
    <col min="14340" max="14340" width="6.42578125" style="859" customWidth="1"/>
    <col min="14341" max="14341" width="7" style="859" customWidth="1"/>
    <col min="14342" max="14342" width="8.5703125" style="859" customWidth="1"/>
    <col min="14343" max="14345" width="7.28515625" style="859" customWidth="1"/>
    <col min="14346" max="14346" width="9" style="859" customWidth="1"/>
    <col min="14347" max="14349" width="0" style="859" hidden="1" customWidth="1"/>
    <col min="14350" max="14350" width="8.7109375" style="859" customWidth="1"/>
    <col min="14351" max="14353" width="0" style="859" hidden="1" customWidth="1"/>
    <col min="14354" max="14354" width="8.7109375" style="859" customWidth="1"/>
    <col min="14355" max="14357" width="0" style="859" hidden="1" customWidth="1"/>
    <col min="14358" max="14358" width="13.140625" style="859" customWidth="1"/>
    <col min="14359" max="14361" width="0" style="859" hidden="1" customWidth="1"/>
    <col min="14362" max="14362" width="11.28515625" style="859" customWidth="1"/>
    <col min="14363" max="14363" width="7.7109375" style="859" customWidth="1"/>
    <col min="14364" max="14366" width="0" style="859" hidden="1" customWidth="1"/>
    <col min="14367" max="14367" width="9.5703125" style="859" customWidth="1"/>
    <col min="14368" max="14370" width="0" style="859" hidden="1" customWidth="1"/>
    <col min="14371" max="14371" width="9.5703125" style="859" customWidth="1"/>
    <col min="14372" max="14374" width="0" style="859" hidden="1" customWidth="1"/>
    <col min="14375" max="14375" width="9.5703125" style="859" customWidth="1"/>
    <col min="14376" max="14378" width="0" style="859" hidden="1" customWidth="1"/>
    <col min="14379" max="14379" width="9.5703125" style="859" customWidth="1"/>
    <col min="14380" max="14380" width="9.140625" style="859" customWidth="1"/>
    <col min="14381" max="14396" width="10.7109375" style="859" customWidth="1"/>
    <col min="14397" max="14397" width="10.28515625" style="859" customWidth="1"/>
    <col min="14398" max="14413" width="11.7109375" style="859" customWidth="1"/>
    <col min="14414" max="14416" width="12" style="859" customWidth="1"/>
    <col min="14417" max="14417" width="16.5703125" style="859" customWidth="1"/>
    <col min="14418" max="14592" width="9.140625" style="859"/>
    <col min="14593" max="14593" width="5" style="859" customWidth="1"/>
    <col min="14594" max="14594" width="51.28515625" style="859" customWidth="1"/>
    <col min="14595" max="14595" width="7" style="859" customWidth="1"/>
    <col min="14596" max="14596" width="6.42578125" style="859" customWidth="1"/>
    <col min="14597" max="14597" width="7" style="859" customWidth="1"/>
    <col min="14598" max="14598" width="8.5703125" style="859" customWidth="1"/>
    <col min="14599" max="14601" width="7.28515625" style="859" customWidth="1"/>
    <col min="14602" max="14602" width="9" style="859" customWidth="1"/>
    <col min="14603" max="14605" width="0" style="859" hidden="1" customWidth="1"/>
    <col min="14606" max="14606" width="8.7109375" style="859" customWidth="1"/>
    <col min="14607" max="14609" width="0" style="859" hidden="1" customWidth="1"/>
    <col min="14610" max="14610" width="8.7109375" style="859" customWidth="1"/>
    <col min="14611" max="14613" width="0" style="859" hidden="1" customWidth="1"/>
    <col min="14614" max="14614" width="13.140625" style="859" customWidth="1"/>
    <col min="14615" max="14617" width="0" style="859" hidden="1" customWidth="1"/>
    <col min="14618" max="14618" width="11.28515625" style="859" customWidth="1"/>
    <col min="14619" max="14619" width="7.7109375" style="859" customWidth="1"/>
    <col min="14620" max="14622" width="0" style="859" hidden="1" customWidth="1"/>
    <col min="14623" max="14623" width="9.5703125" style="859" customWidth="1"/>
    <col min="14624" max="14626" width="0" style="859" hidden="1" customWidth="1"/>
    <col min="14627" max="14627" width="9.5703125" style="859" customWidth="1"/>
    <col min="14628" max="14630" width="0" style="859" hidden="1" customWidth="1"/>
    <col min="14631" max="14631" width="9.5703125" style="859" customWidth="1"/>
    <col min="14632" max="14634" width="0" style="859" hidden="1" customWidth="1"/>
    <col min="14635" max="14635" width="9.5703125" style="859" customWidth="1"/>
    <col min="14636" max="14636" width="9.140625" style="859" customWidth="1"/>
    <col min="14637" max="14652" width="10.7109375" style="859" customWidth="1"/>
    <col min="14653" max="14653" width="10.28515625" style="859" customWidth="1"/>
    <col min="14654" max="14669" width="11.7109375" style="859" customWidth="1"/>
    <col min="14670" max="14672" width="12" style="859" customWidth="1"/>
    <col min="14673" max="14673" width="16.5703125" style="859" customWidth="1"/>
    <col min="14674" max="14848" width="9.140625" style="859"/>
    <col min="14849" max="14849" width="5" style="859" customWidth="1"/>
    <col min="14850" max="14850" width="51.28515625" style="859" customWidth="1"/>
    <col min="14851" max="14851" width="7" style="859" customWidth="1"/>
    <col min="14852" max="14852" width="6.42578125" style="859" customWidth="1"/>
    <col min="14853" max="14853" width="7" style="859" customWidth="1"/>
    <col min="14854" max="14854" width="8.5703125" style="859" customWidth="1"/>
    <col min="14855" max="14857" width="7.28515625" style="859" customWidth="1"/>
    <col min="14858" max="14858" width="9" style="859" customWidth="1"/>
    <col min="14859" max="14861" width="0" style="859" hidden="1" customWidth="1"/>
    <col min="14862" max="14862" width="8.7109375" style="859" customWidth="1"/>
    <col min="14863" max="14865" width="0" style="859" hidden="1" customWidth="1"/>
    <col min="14866" max="14866" width="8.7109375" style="859" customWidth="1"/>
    <col min="14867" max="14869" width="0" style="859" hidden="1" customWidth="1"/>
    <col min="14870" max="14870" width="13.140625" style="859" customWidth="1"/>
    <col min="14871" max="14873" width="0" style="859" hidden="1" customWidth="1"/>
    <col min="14874" max="14874" width="11.28515625" style="859" customWidth="1"/>
    <col min="14875" max="14875" width="7.7109375" style="859" customWidth="1"/>
    <col min="14876" max="14878" width="0" style="859" hidden="1" customWidth="1"/>
    <col min="14879" max="14879" width="9.5703125" style="859" customWidth="1"/>
    <col min="14880" max="14882" width="0" style="859" hidden="1" customWidth="1"/>
    <col min="14883" max="14883" width="9.5703125" style="859" customWidth="1"/>
    <col min="14884" max="14886" width="0" style="859" hidden="1" customWidth="1"/>
    <col min="14887" max="14887" width="9.5703125" style="859" customWidth="1"/>
    <col min="14888" max="14890" width="0" style="859" hidden="1" customWidth="1"/>
    <col min="14891" max="14891" width="9.5703125" style="859" customWidth="1"/>
    <col min="14892" max="14892" width="9.140625" style="859" customWidth="1"/>
    <col min="14893" max="14908" width="10.7109375" style="859" customWidth="1"/>
    <col min="14909" max="14909" width="10.28515625" style="859" customWidth="1"/>
    <col min="14910" max="14925" width="11.7109375" style="859" customWidth="1"/>
    <col min="14926" max="14928" width="12" style="859" customWidth="1"/>
    <col min="14929" max="14929" width="16.5703125" style="859" customWidth="1"/>
    <col min="14930" max="15104" width="9.140625" style="859"/>
    <col min="15105" max="15105" width="5" style="859" customWidth="1"/>
    <col min="15106" max="15106" width="51.28515625" style="859" customWidth="1"/>
    <col min="15107" max="15107" width="7" style="859" customWidth="1"/>
    <col min="15108" max="15108" width="6.42578125" style="859" customWidth="1"/>
    <col min="15109" max="15109" width="7" style="859" customWidth="1"/>
    <col min="15110" max="15110" width="8.5703125" style="859" customWidth="1"/>
    <col min="15111" max="15113" width="7.28515625" style="859" customWidth="1"/>
    <col min="15114" max="15114" width="9" style="859" customWidth="1"/>
    <col min="15115" max="15117" width="0" style="859" hidden="1" customWidth="1"/>
    <col min="15118" max="15118" width="8.7109375" style="859" customWidth="1"/>
    <col min="15119" max="15121" width="0" style="859" hidden="1" customWidth="1"/>
    <col min="15122" max="15122" width="8.7109375" style="859" customWidth="1"/>
    <col min="15123" max="15125" width="0" style="859" hidden="1" customWidth="1"/>
    <col min="15126" max="15126" width="13.140625" style="859" customWidth="1"/>
    <col min="15127" max="15129" width="0" style="859" hidden="1" customWidth="1"/>
    <col min="15130" max="15130" width="11.28515625" style="859" customWidth="1"/>
    <col min="15131" max="15131" width="7.7109375" style="859" customWidth="1"/>
    <col min="15132" max="15134" width="0" style="859" hidden="1" customWidth="1"/>
    <col min="15135" max="15135" width="9.5703125" style="859" customWidth="1"/>
    <col min="15136" max="15138" width="0" style="859" hidden="1" customWidth="1"/>
    <col min="15139" max="15139" width="9.5703125" style="859" customWidth="1"/>
    <col min="15140" max="15142" width="0" style="859" hidden="1" customWidth="1"/>
    <col min="15143" max="15143" width="9.5703125" style="859" customWidth="1"/>
    <col min="15144" max="15146" width="0" style="859" hidden="1" customWidth="1"/>
    <col min="15147" max="15147" width="9.5703125" style="859" customWidth="1"/>
    <col min="15148" max="15148" width="9.140625" style="859" customWidth="1"/>
    <col min="15149" max="15164" width="10.7109375" style="859" customWidth="1"/>
    <col min="15165" max="15165" width="10.28515625" style="859" customWidth="1"/>
    <col min="15166" max="15181" width="11.7109375" style="859" customWidth="1"/>
    <col min="15182" max="15184" width="12" style="859" customWidth="1"/>
    <col min="15185" max="15185" width="16.5703125" style="859" customWidth="1"/>
    <col min="15186" max="15360" width="9.140625" style="859"/>
    <col min="15361" max="15361" width="5" style="859" customWidth="1"/>
    <col min="15362" max="15362" width="51.28515625" style="859" customWidth="1"/>
    <col min="15363" max="15363" width="7" style="859" customWidth="1"/>
    <col min="15364" max="15364" width="6.42578125" style="859" customWidth="1"/>
    <col min="15365" max="15365" width="7" style="859" customWidth="1"/>
    <col min="15366" max="15366" width="8.5703125" style="859" customWidth="1"/>
    <col min="15367" max="15369" width="7.28515625" style="859" customWidth="1"/>
    <col min="15370" max="15370" width="9" style="859" customWidth="1"/>
    <col min="15371" max="15373" width="0" style="859" hidden="1" customWidth="1"/>
    <col min="15374" max="15374" width="8.7109375" style="859" customWidth="1"/>
    <col min="15375" max="15377" width="0" style="859" hidden="1" customWidth="1"/>
    <col min="15378" max="15378" width="8.7109375" style="859" customWidth="1"/>
    <col min="15379" max="15381" width="0" style="859" hidden="1" customWidth="1"/>
    <col min="15382" max="15382" width="13.140625" style="859" customWidth="1"/>
    <col min="15383" max="15385" width="0" style="859" hidden="1" customWidth="1"/>
    <col min="15386" max="15386" width="11.28515625" style="859" customWidth="1"/>
    <col min="15387" max="15387" width="7.7109375" style="859" customWidth="1"/>
    <col min="15388" max="15390" width="0" style="859" hidden="1" customWidth="1"/>
    <col min="15391" max="15391" width="9.5703125" style="859" customWidth="1"/>
    <col min="15392" max="15394" width="0" style="859" hidden="1" customWidth="1"/>
    <col min="15395" max="15395" width="9.5703125" style="859" customWidth="1"/>
    <col min="15396" max="15398" width="0" style="859" hidden="1" customWidth="1"/>
    <col min="15399" max="15399" width="9.5703125" style="859" customWidth="1"/>
    <col min="15400" max="15402" width="0" style="859" hidden="1" customWidth="1"/>
    <col min="15403" max="15403" width="9.5703125" style="859" customWidth="1"/>
    <col min="15404" max="15404" width="9.140625" style="859" customWidth="1"/>
    <col min="15405" max="15420" width="10.7109375" style="859" customWidth="1"/>
    <col min="15421" max="15421" width="10.28515625" style="859" customWidth="1"/>
    <col min="15422" max="15437" width="11.7109375" style="859" customWidth="1"/>
    <col min="15438" max="15440" width="12" style="859" customWidth="1"/>
    <col min="15441" max="15441" width="16.5703125" style="859" customWidth="1"/>
    <col min="15442" max="15616" width="9.140625" style="859"/>
    <col min="15617" max="15617" width="5" style="859" customWidth="1"/>
    <col min="15618" max="15618" width="51.28515625" style="859" customWidth="1"/>
    <col min="15619" max="15619" width="7" style="859" customWidth="1"/>
    <col min="15620" max="15620" width="6.42578125" style="859" customWidth="1"/>
    <col min="15621" max="15621" width="7" style="859" customWidth="1"/>
    <col min="15622" max="15622" width="8.5703125" style="859" customWidth="1"/>
    <col min="15623" max="15625" width="7.28515625" style="859" customWidth="1"/>
    <col min="15626" max="15626" width="9" style="859" customWidth="1"/>
    <col min="15627" max="15629" width="0" style="859" hidden="1" customWidth="1"/>
    <col min="15630" max="15630" width="8.7109375" style="859" customWidth="1"/>
    <col min="15631" max="15633" width="0" style="859" hidden="1" customWidth="1"/>
    <col min="15634" max="15634" width="8.7109375" style="859" customWidth="1"/>
    <col min="15635" max="15637" width="0" style="859" hidden="1" customWidth="1"/>
    <col min="15638" max="15638" width="13.140625" style="859" customWidth="1"/>
    <col min="15639" max="15641" width="0" style="859" hidden="1" customWidth="1"/>
    <col min="15642" max="15642" width="11.28515625" style="859" customWidth="1"/>
    <col min="15643" max="15643" width="7.7109375" style="859" customWidth="1"/>
    <col min="15644" max="15646" width="0" style="859" hidden="1" customWidth="1"/>
    <col min="15647" max="15647" width="9.5703125" style="859" customWidth="1"/>
    <col min="15648" max="15650" width="0" style="859" hidden="1" customWidth="1"/>
    <col min="15651" max="15651" width="9.5703125" style="859" customWidth="1"/>
    <col min="15652" max="15654" width="0" style="859" hidden="1" customWidth="1"/>
    <col min="15655" max="15655" width="9.5703125" style="859" customWidth="1"/>
    <col min="15656" max="15658" width="0" style="859" hidden="1" customWidth="1"/>
    <col min="15659" max="15659" width="9.5703125" style="859" customWidth="1"/>
    <col min="15660" max="15660" width="9.140625" style="859" customWidth="1"/>
    <col min="15661" max="15676" width="10.7109375" style="859" customWidth="1"/>
    <col min="15677" max="15677" width="10.28515625" style="859" customWidth="1"/>
    <col min="15678" max="15693" width="11.7109375" style="859" customWidth="1"/>
    <col min="15694" max="15696" width="12" style="859" customWidth="1"/>
    <col min="15697" max="15697" width="16.5703125" style="859" customWidth="1"/>
    <col min="15698" max="15872" width="9.140625" style="859"/>
    <col min="15873" max="15873" width="5" style="859" customWidth="1"/>
    <col min="15874" max="15874" width="51.28515625" style="859" customWidth="1"/>
    <col min="15875" max="15875" width="7" style="859" customWidth="1"/>
    <col min="15876" max="15876" width="6.42578125" style="859" customWidth="1"/>
    <col min="15877" max="15877" width="7" style="859" customWidth="1"/>
    <col min="15878" max="15878" width="8.5703125" style="859" customWidth="1"/>
    <col min="15879" max="15881" width="7.28515625" style="859" customWidth="1"/>
    <col min="15882" max="15882" width="9" style="859" customWidth="1"/>
    <col min="15883" max="15885" width="0" style="859" hidden="1" customWidth="1"/>
    <col min="15886" max="15886" width="8.7109375" style="859" customWidth="1"/>
    <col min="15887" max="15889" width="0" style="859" hidden="1" customWidth="1"/>
    <col min="15890" max="15890" width="8.7109375" style="859" customWidth="1"/>
    <col min="15891" max="15893" width="0" style="859" hidden="1" customWidth="1"/>
    <col min="15894" max="15894" width="13.140625" style="859" customWidth="1"/>
    <col min="15895" max="15897" width="0" style="859" hidden="1" customWidth="1"/>
    <col min="15898" max="15898" width="11.28515625" style="859" customWidth="1"/>
    <col min="15899" max="15899" width="7.7109375" style="859" customWidth="1"/>
    <col min="15900" max="15902" width="0" style="859" hidden="1" customWidth="1"/>
    <col min="15903" max="15903" width="9.5703125" style="859" customWidth="1"/>
    <col min="15904" max="15906" width="0" style="859" hidden="1" customWidth="1"/>
    <col min="15907" max="15907" width="9.5703125" style="859" customWidth="1"/>
    <col min="15908" max="15910" width="0" style="859" hidden="1" customWidth="1"/>
    <col min="15911" max="15911" width="9.5703125" style="859" customWidth="1"/>
    <col min="15912" max="15914" width="0" style="859" hidden="1" customWidth="1"/>
    <col min="15915" max="15915" width="9.5703125" style="859" customWidth="1"/>
    <col min="15916" max="15916" width="9.140625" style="859" customWidth="1"/>
    <col min="15917" max="15932" width="10.7109375" style="859" customWidth="1"/>
    <col min="15933" max="15933" width="10.28515625" style="859" customWidth="1"/>
    <col min="15934" max="15949" width="11.7109375" style="859" customWidth="1"/>
    <col min="15950" max="15952" width="12" style="859" customWidth="1"/>
    <col min="15953" max="15953" width="16.5703125" style="859" customWidth="1"/>
    <col min="15954" max="16128" width="9.140625" style="859"/>
    <col min="16129" max="16129" width="5" style="859" customWidth="1"/>
    <col min="16130" max="16130" width="51.28515625" style="859" customWidth="1"/>
    <col min="16131" max="16131" width="7" style="859" customWidth="1"/>
    <col min="16132" max="16132" width="6.42578125" style="859" customWidth="1"/>
    <col min="16133" max="16133" width="7" style="859" customWidth="1"/>
    <col min="16134" max="16134" width="8.5703125" style="859" customWidth="1"/>
    <col min="16135" max="16137" width="7.28515625" style="859" customWidth="1"/>
    <col min="16138" max="16138" width="9" style="859" customWidth="1"/>
    <col min="16139" max="16141" width="0" style="859" hidden="1" customWidth="1"/>
    <col min="16142" max="16142" width="8.7109375" style="859" customWidth="1"/>
    <col min="16143" max="16145" width="0" style="859" hidden="1" customWidth="1"/>
    <col min="16146" max="16146" width="8.7109375" style="859" customWidth="1"/>
    <col min="16147" max="16149" width="0" style="859" hidden="1" customWidth="1"/>
    <col min="16150" max="16150" width="13.140625" style="859" customWidth="1"/>
    <col min="16151" max="16153" width="0" style="859" hidden="1" customWidth="1"/>
    <col min="16154" max="16154" width="11.28515625" style="859" customWidth="1"/>
    <col min="16155" max="16155" width="7.7109375" style="859" customWidth="1"/>
    <col min="16156" max="16158" width="0" style="859" hidden="1" customWidth="1"/>
    <col min="16159" max="16159" width="9.5703125" style="859" customWidth="1"/>
    <col min="16160" max="16162" width="0" style="859" hidden="1" customWidth="1"/>
    <col min="16163" max="16163" width="9.5703125" style="859" customWidth="1"/>
    <col min="16164" max="16166" width="0" style="859" hidden="1" customWidth="1"/>
    <col min="16167" max="16167" width="9.5703125" style="859" customWidth="1"/>
    <col min="16168" max="16170" width="0" style="859" hidden="1" customWidth="1"/>
    <col min="16171" max="16171" width="9.5703125" style="859" customWidth="1"/>
    <col min="16172" max="16172" width="9.140625" style="859" customWidth="1"/>
    <col min="16173" max="16188" width="10.7109375" style="859" customWidth="1"/>
    <col min="16189" max="16189" width="10.28515625" style="859" customWidth="1"/>
    <col min="16190" max="16205" width="11.7109375" style="859" customWidth="1"/>
    <col min="16206" max="16208" width="12" style="859" customWidth="1"/>
    <col min="16209" max="16209" width="16.5703125" style="859" customWidth="1"/>
    <col min="16210" max="16384" width="9.140625" style="859"/>
  </cols>
  <sheetData>
    <row r="1" spans="1:83" s="854" customFormat="1" ht="62.25" customHeight="1" thickBot="1">
      <c r="A1" s="1094" t="s">
        <v>220</v>
      </c>
      <c r="B1" s="1095"/>
      <c r="C1" s="845" t="s">
        <v>88</v>
      </c>
      <c r="D1" s="845" t="s">
        <v>89</v>
      </c>
      <c r="E1" s="846" t="s">
        <v>90</v>
      </c>
      <c r="F1" s="847" t="s">
        <v>92</v>
      </c>
      <c r="G1" s="847" t="s">
        <v>93</v>
      </c>
      <c r="H1" s="848" t="s">
        <v>168</v>
      </c>
      <c r="I1" s="848" t="s">
        <v>196</v>
      </c>
      <c r="J1" s="846" t="s">
        <v>94</v>
      </c>
      <c r="K1" s="849" t="s">
        <v>91</v>
      </c>
      <c r="L1" s="850" t="s">
        <v>19</v>
      </c>
      <c r="M1" s="850" t="s">
        <v>20</v>
      </c>
      <c r="N1" s="847" t="s">
        <v>221</v>
      </c>
      <c r="O1" s="851" t="s">
        <v>21</v>
      </c>
      <c r="P1" s="851" t="s">
        <v>229</v>
      </c>
      <c r="Q1" s="851" t="s">
        <v>231</v>
      </c>
      <c r="R1" s="847" t="s">
        <v>232</v>
      </c>
      <c r="S1" s="851" t="s">
        <v>233</v>
      </c>
      <c r="T1" s="851" t="s">
        <v>236</v>
      </c>
      <c r="U1" s="851" t="s">
        <v>238</v>
      </c>
      <c r="V1" s="847" t="s">
        <v>239</v>
      </c>
      <c r="W1" s="851" t="s">
        <v>240</v>
      </c>
      <c r="X1" s="851" t="s">
        <v>243</v>
      </c>
      <c r="Y1" s="851" t="s">
        <v>244</v>
      </c>
      <c r="Z1" s="847" t="s">
        <v>245</v>
      </c>
      <c r="AA1" s="846" t="s">
        <v>222</v>
      </c>
      <c r="AB1" s="852" t="s">
        <v>18</v>
      </c>
      <c r="AC1" s="852" t="s">
        <v>19</v>
      </c>
      <c r="AD1" s="852" t="s">
        <v>20</v>
      </c>
      <c r="AE1" s="847" t="s">
        <v>265</v>
      </c>
      <c r="AF1" s="852" t="s">
        <v>21</v>
      </c>
      <c r="AG1" s="852" t="s">
        <v>229</v>
      </c>
      <c r="AH1" s="852" t="s">
        <v>23</v>
      </c>
      <c r="AI1" s="847" t="s">
        <v>276</v>
      </c>
      <c r="AJ1" s="852" t="s">
        <v>24</v>
      </c>
      <c r="AK1" s="852" t="s">
        <v>25</v>
      </c>
      <c r="AL1" s="852" t="s">
        <v>297</v>
      </c>
      <c r="AM1" s="847" t="s">
        <v>298</v>
      </c>
      <c r="AN1" s="852" t="s">
        <v>27</v>
      </c>
      <c r="AO1" s="852" t="s">
        <v>28</v>
      </c>
      <c r="AP1" s="852" t="s">
        <v>29</v>
      </c>
      <c r="AQ1" s="847" t="s">
        <v>299</v>
      </c>
      <c r="AR1" s="846" t="s">
        <v>247</v>
      </c>
      <c r="AS1" s="852" t="s">
        <v>18</v>
      </c>
      <c r="AT1" s="852" t="s">
        <v>19</v>
      </c>
      <c r="AU1" s="852" t="s">
        <v>20</v>
      </c>
      <c r="AV1" s="847" t="s">
        <v>346</v>
      </c>
      <c r="AW1" s="852" t="s">
        <v>21</v>
      </c>
      <c r="AX1" s="852" t="s">
        <v>229</v>
      </c>
      <c r="AY1" s="852" t="s">
        <v>23</v>
      </c>
      <c r="AZ1" s="847" t="s">
        <v>347</v>
      </c>
      <c r="BA1" s="852" t="s">
        <v>24</v>
      </c>
      <c r="BB1" s="852" t="s">
        <v>25</v>
      </c>
      <c r="BC1" s="852" t="s">
        <v>26</v>
      </c>
      <c r="BD1" s="847" t="s">
        <v>348</v>
      </c>
      <c r="BE1" s="852" t="s">
        <v>27</v>
      </c>
      <c r="BF1" s="852" t="s">
        <v>28</v>
      </c>
      <c r="BG1" s="852" t="s">
        <v>29</v>
      </c>
      <c r="BH1" s="847" t="s">
        <v>400</v>
      </c>
      <c r="BI1" s="846" t="s">
        <v>300</v>
      </c>
      <c r="BJ1" s="852" t="s">
        <v>18</v>
      </c>
      <c r="BK1" s="852" t="s">
        <v>19</v>
      </c>
      <c r="BL1" s="852" t="s">
        <v>20</v>
      </c>
      <c r="BM1" s="847" t="s">
        <v>407</v>
      </c>
      <c r="BN1" s="852" t="s">
        <v>21</v>
      </c>
      <c r="BO1" s="852" t="s">
        <v>229</v>
      </c>
      <c r="BP1" s="852" t="s">
        <v>23</v>
      </c>
      <c r="BQ1" s="847" t="s">
        <v>418</v>
      </c>
      <c r="BR1" s="852" t="s">
        <v>24</v>
      </c>
      <c r="BS1" s="852" t="s">
        <v>25</v>
      </c>
      <c r="BT1" s="852" t="s">
        <v>297</v>
      </c>
      <c r="BU1" s="847" t="s">
        <v>440</v>
      </c>
      <c r="BV1" s="852" t="s">
        <v>27</v>
      </c>
      <c r="BW1" s="852" t="s">
        <v>28</v>
      </c>
      <c r="BX1" s="852" t="s">
        <v>29</v>
      </c>
      <c r="BY1" s="847" t="s">
        <v>449</v>
      </c>
      <c r="BZ1" s="846" t="s">
        <v>381</v>
      </c>
      <c r="CA1" s="852" t="s">
        <v>18</v>
      </c>
      <c r="CB1" s="846" t="s">
        <v>450</v>
      </c>
      <c r="CC1" s="853" t="s">
        <v>95</v>
      </c>
    </row>
    <row r="2" spans="1:83" ht="12.75" thickBot="1">
      <c r="A2" s="1093" t="s">
        <v>96</v>
      </c>
      <c r="B2" s="1093"/>
      <c r="C2" s="662">
        <v>0</v>
      </c>
      <c r="D2" s="662">
        <v>721</v>
      </c>
      <c r="E2" s="663">
        <v>1947</v>
      </c>
      <c r="F2" s="664">
        <v>2795</v>
      </c>
      <c r="G2" s="664">
        <v>2032</v>
      </c>
      <c r="H2" s="665">
        <v>2139</v>
      </c>
      <c r="I2" s="666">
        <v>2952</v>
      </c>
      <c r="J2" s="667">
        <v>2795</v>
      </c>
      <c r="K2" s="668">
        <f>[1]ΑΘΗΝΑ!BL2+[1]ΘΕΣΣΑΛΟΝΙΚΗ!U2</f>
        <v>4107</v>
      </c>
      <c r="L2" s="668">
        <f>L3+L4</f>
        <v>3389</v>
      </c>
      <c r="M2" s="668">
        <f>M3+M4</f>
        <v>2789</v>
      </c>
      <c r="N2" s="669">
        <v>4107</v>
      </c>
      <c r="O2" s="670">
        <f t="shared" ref="O2:Z2" si="0">O3+O4</f>
        <v>2598</v>
      </c>
      <c r="P2" s="670">
        <f t="shared" si="0"/>
        <v>2808</v>
      </c>
      <c r="Q2" s="671">
        <f t="shared" si="0"/>
        <v>3534</v>
      </c>
      <c r="R2" s="669">
        <f t="shared" si="0"/>
        <v>2598</v>
      </c>
      <c r="S2" s="671">
        <f t="shared" si="0"/>
        <v>3647</v>
      </c>
      <c r="T2" s="671">
        <f t="shared" si="0"/>
        <v>3308</v>
      </c>
      <c r="U2" s="671">
        <f t="shared" si="0"/>
        <v>3308</v>
      </c>
      <c r="V2" s="855">
        <f t="shared" si="0"/>
        <v>3647</v>
      </c>
      <c r="W2" s="671">
        <f t="shared" si="0"/>
        <v>2714</v>
      </c>
      <c r="X2" s="671">
        <f t="shared" si="0"/>
        <v>3597</v>
      </c>
      <c r="Y2" s="671">
        <f t="shared" si="0"/>
        <v>3815</v>
      </c>
      <c r="Z2" s="855">
        <f t="shared" si="0"/>
        <v>2714</v>
      </c>
      <c r="AA2" s="672">
        <v>4107</v>
      </c>
      <c r="AB2" s="673">
        <f>AB3+AB4</f>
        <v>3451</v>
      </c>
      <c r="AC2" s="673">
        <f>SUM(AC3:AC4)</f>
        <v>2516</v>
      </c>
      <c r="AD2" s="673">
        <f>SUM(AD3:AD4)</f>
        <v>2938</v>
      </c>
      <c r="AE2" s="856">
        <v>3451</v>
      </c>
      <c r="AF2" s="673">
        <f t="shared" ref="AF2:CB2" si="1">SUM(AF3:AF4)</f>
        <v>3170</v>
      </c>
      <c r="AG2" s="673">
        <f t="shared" si="1"/>
        <v>3429</v>
      </c>
      <c r="AH2" s="673">
        <f t="shared" si="1"/>
        <v>2850</v>
      </c>
      <c r="AI2" s="856">
        <f t="shared" si="1"/>
        <v>3170</v>
      </c>
      <c r="AJ2" s="673">
        <f t="shared" si="1"/>
        <v>2660</v>
      </c>
      <c r="AK2" s="673">
        <f t="shared" si="1"/>
        <v>2588</v>
      </c>
      <c r="AL2" s="673">
        <f t="shared" si="1"/>
        <v>2588</v>
      </c>
      <c r="AM2" s="857">
        <f t="shared" si="1"/>
        <v>2660</v>
      </c>
      <c r="AN2" s="673">
        <f t="shared" si="1"/>
        <v>2479</v>
      </c>
      <c r="AO2" s="673">
        <f t="shared" si="1"/>
        <v>2763</v>
      </c>
      <c r="AP2" s="673">
        <f t="shared" si="1"/>
        <v>2902</v>
      </c>
      <c r="AQ2" s="857">
        <f t="shared" si="1"/>
        <v>2479</v>
      </c>
      <c r="AR2" s="672">
        <f t="shared" si="1"/>
        <v>3451</v>
      </c>
      <c r="AS2" s="673">
        <f t="shared" si="1"/>
        <v>2874</v>
      </c>
      <c r="AT2" s="673">
        <f t="shared" si="1"/>
        <v>2781</v>
      </c>
      <c r="AU2" s="673">
        <f t="shared" si="1"/>
        <v>3578</v>
      </c>
      <c r="AV2" s="857">
        <f t="shared" si="1"/>
        <v>2874</v>
      </c>
      <c r="AW2" s="673">
        <f t="shared" si="1"/>
        <v>3640</v>
      </c>
      <c r="AX2" s="673">
        <f t="shared" si="1"/>
        <v>3593</v>
      </c>
      <c r="AY2" s="673">
        <f t="shared" si="1"/>
        <v>2771</v>
      </c>
      <c r="AZ2" s="857">
        <f t="shared" si="1"/>
        <v>3640</v>
      </c>
      <c r="BA2" s="673">
        <f t="shared" si="1"/>
        <v>2425</v>
      </c>
      <c r="BB2" s="673">
        <f t="shared" si="1"/>
        <v>1834</v>
      </c>
      <c r="BC2" s="673">
        <f t="shared" si="1"/>
        <v>1834</v>
      </c>
      <c r="BD2" s="857">
        <f t="shared" si="1"/>
        <v>2425</v>
      </c>
      <c r="BE2" s="673">
        <f t="shared" si="1"/>
        <v>2097</v>
      </c>
      <c r="BF2" s="673">
        <f t="shared" si="1"/>
        <v>2411</v>
      </c>
      <c r="BG2" s="673">
        <f t="shared" si="1"/>
        <v>2276</v>
      </c>
      <c r="BH2" s="857">
        <f t="shared" si="1"/>
        <v>2097</v>
      </c>
      <c r="BI2" s="672">
        <f t="shared" si="1"/>
        <v>2874</v>
      </c>
      <c r="BJ2" s="673">
        <f t="shared" si="1"/>
        <v>2079</v>
      </c>
      <c r="BK2" s="673">
        <f t="shared" si="1"/>
        <v>2359</v>
      </c>
      <c r="BL2" s="673">
        <f t="shared" si="1"/>
        <v>4614</v>
      </c>
      <c r="BM2" s="857">
        <f t="shared" si="1"/>
        <v>2079</v>
      </c>
      <c r="BN2" s="673">
        <f t="shared" si="1"/>
        <v>5653</v>
      </c>
      <c r="BO2" s="673">
        <f t="shared" si="1"/>
        <v>5824</v>
      </c>
      <c r="BP2" s="673">
        <f t="shared" si="1"/>
        <v>5868</v>
      </c>
      <c r="BQ2" s="857">
        <f t="shared" si="1"/>
        <v>5653</v>
      </c>
      <c r="BR2" s="673">
        <f t="shared" si="1"/>
        <v>5522</v>
      </c>
      <c r="BS2" s="673">
        <f t="shared" si="1"/>
        <v>5705</v>
      </c>
      <c r="BT2" s="673">
        <f t="shared" si="1"/>
        <v>5705</v>
      </c>
      <c r="BU2" s="857">
        <f t="shared" si="1"/>
        <v>5705</v>
      </c>
      <c r="BV2" s="673">
        <f t="shared" si="1"/>
        <v>5384</v>
      </c>
      <c r="BW2" s="673">
        <f t="shared" si="1"/>
        <v>5757</v>
      </c>
      <c r="BX2" s="673">
        <f t="shared" si="1"/>
        <v>6278</v>
      </c>
      <c r="BY2" s="857">
        <f t="shared" si="1"/>
        <v>5384</v>
      </c>
      <c r="BZ2" s="672">
        <f t="shared" si="1"/>
        <v>2079</v>
      </c>
      <c r="CA2" s="673">
        <f t="shared" si="1"/>
        <v>7209</v>
      </c>
      <c r="CB2" s="672">
        <f t="shared" si="1"/>
        <v>7209</v>
      </c>
      <c r="CC2" s="858">
        <v>0</v>
      </c>
    </row>
    <row r="3" spans="1:83" ht="12.75" thickBot="1">
      <c r="A3" s="860"/>
      <c r="B3" s="861" t="s">
        <v>97</v>
      </c>
      <c r="C3" s="674">
        <v>0</v>
      </c>
      <c r="D3" s="674">
        <v>717</v>
      </c>
      <c r="E3" s="663">
        <v>1789</v>
      </c>
      <c r="F3" s="664">
        <v>2514</v>
      </c>
      <c r="G3" s="664">
        <v>1749</v>
      </c>
      <c r="H3" s="665">
        <v>1818</v>
      </c>
      <c r="I3" s="666">
        <v>2557</v>
      </c>
      <c r="J3" s="667">
        <v>2514</v>
      </c>
      <c r="K3" s="668">
        <f>[1]ΑΘΗΝΑ!BL3+[1]ΘΕΣΣΑΛΟΝΙΚΗ!U3</f>
        <v>3754</v>
      </c>
      <c r="L3" s="675">
        <f>K27</f>
        <v>3003</v>
      </c>
      <c r="M3" s="675">
        <f>L27</f>
        <v>2423</v>
      </c>
      <c r="N3" s="676">
        <v>3754</v>
      </c>
      <c r="O3" s="677">
        <f>M27</f>
        <v>2206</v>
      </c>
      <c r="P3" s="678">
        <f>O27</f>
        <v>2402</v>
      </c>
      <c r="Q3" s="677">
        <f>P27</f>
        <v>3140</v>
      </c>
      <c r="R3" s="676">
        <f>M27</f>
        <v>2206</v>
      </c>
      <c r="S3" s="678">
        <f>Q27</f>
        <v>3269</v>
      </c>
      <c r="T3" s="678">
        <f>S27</f>
        <v>2929</v>
      </c>
      <c r="U3" s="678">
        <f>T27</f>
        <v>2929</v>
      </c>
      <c r="V3" s="855">
        <f>Q27</f>
        <v>3269</v>
      </c>
      <c r="W3" s="678">
        <f>U27</f>
        <v>2315</v>
      </c>
      <c r="X3" s="678">
        <f>W27</f>
        <v>3194</v>
      </c>
      <c r="Y3" s="678">
        <f>X27</f>
        <v>3417</v>
      </c>
      <c r="Z3" s="862">
        <f>U27</f>
        <v>2315</v>
      </c>
      <c r="AA3" s="679">
        <v>3754</v>
      </c>
      <c r="AB3" s="680">
        <f>Y27</f>
        <v>3017</v>
      </c>
      <c r="AC3" s="680">
        <f>AB27</f>
        <v>2043</v>
      </c>
      <c r="AD3" s="680">
        <f>AC27</f>
        <v>2488</v>
      </c>
      <c r="AE3" s="863">
        <v>3017</v>
      </c>
      <c r="AF3" s="680">
        <f>AD27</f>
        <v>2749</v>
      </c>
      <c r="AG3" s="680">
        <f>AF27</f>
        <v>3005</v>
      </c>
      <c r="AH3" s="680">
        <f>AG27</f>
        <v>2412</v>
      </c>
      <c r="AI3" s="864">
        <f>AF3</f>
        <v>2749</v>
      </c>
      <c r="AJ3" s="680">
        <f>AH27</f>
        <v>2230</v>
      </c>
      <c r="AK3" s="680">
        <f>AJ27</f>
        <v>2123</v>
      </c>
      <c r="AL3" s="680">
        <f>AK27</f>
        <v>2123</v>
      </c>
      <c r="AM3" s="863">
        <f>AJ3</f>
        <v>2230</v>
      </c>
      <c r="AN3" s="680">
        <f>AL27</f>
        <v>2008</v>
      </c>
      <c r="AO3" s="680">
        <f>AN27</f>
        <v>2304</v>
      </c>
      <c r="AP3" s="680">
        <f>AO27</f>
        <v>2432</v>
      </c>
      <c r="AQ3" s="863">
        <f>AN3</f>
        <v>2008</v>
      </c>
      <c r="AR3" s="681">
        <f>AB3</f>
        <v>3017</v>
      </c>
      <c r="AS3" s="682">
        <f>AP27</f>
        <v>2399</v>
      </c>
      <c r="AT3" s="682">
        <f>AS27</f>
        <v>2255</v>
      </c>
      <c r="AU3" s="682">
        <f>AT27</f>
        <v>3046</v>
      </c>
      <c r="AV3" s="863">
        <f>AS3</f>
        <v>2399</v>
      </c>
      <c r="AW3" s="682">
        <f>AU27</f>
        <v>3167</v>
      </c>
      <c r="AX3" s="682">
        <f>AW27</f>
        <v>3101</v>
      </c>
      <c r="AY3" s="682">
        <f>AX27</f>
        <v>2291</v>
      </c>
      <c r="AZ3" s="863">
        <f>AW3</f>
        <v>3167</v>
      </c>
      <c r="BA3" s="682">
        <f>AY27</f>
        <v>1942</v>
      </c>
      <c r="BB3" s="682">
        <f>BA27</f>
        <v>1823</v>
      </c>
      <c r="BC3" s="682">
        <f>BB27</f>
        <v>1823</v>
      </c>
      <c r="BD3" s="863">
        <f>BA3</f>
        <v>1942</v>
      </c>
      <c r="BE3" s="682">
        <f>BC27</f>
        <v>2082</v>
      </c>
      <c r="BF3" s="682">
        <f>BE27</f>
        <v>2397</v>
      </c>
      <c r="BG3" s="682">
        <f>BF27</f>
        <v>2266</v>
      </c>
      <c r="BH3" s="863">
        <f>BE3</f>
        <v>2082</v>
      </c>
      <c r="BI3" s="681">
        <f>AR27</f>
        <v>2399</v>
      </c>
      <c r="BJ3" s="682">
        <f>BG27</f>
        <v>2050</v>
      </c>
      <c r="BK3" s="683">
        <f>BJ27</f>
        <v>2259</v>
      </c>
      <c r="BL3" s="683">
        <f>BK27</f>
        <v>4361</v>
      </c>
      <c r="BM3" s="863">
        <f>BJ3</f>
        <v>2050</v>
      </c>
      <c r="BN3" s="683">
        <f>BL27</f>
        <v>5407</v>
      </c>
      <c r="BO3" s="683">
        <f>BN27</f>
        <v>5562</v>
      </c>
      <c r="BP3" s="683">
        <f>BO27</f>
        <v>5845</v>
      </c>
      <c r="BQ3" s="863">
        <f>BN3</f>
        <v>5407</v>
      </c>
      <c r="BR3" s="683">
        <f>BP27</f>
        <v>5479</v>
      </c>
      <c r="BS3" s="683">
        <f>BR27</f>
        <v>5661</v>
      </c>
      <c r="BT3" s="683">
        <f>BS27</f>
        <v>5661</v>
      </c>
      <c r="BU3" s="863">
        <f>BR27</f>
        <v>5661</v>
      </c>
      <c r="BV3" s="683">
        <f>BT27</f>
        <v>5342</v>
      </c>
      <c r="BW3" s="682">
        <f>BV27</f>
        <v>5713</v>
      </c>
      <c r="BX3" s="683">
        <f>BW27</f>
        <v>6220</v>
      </c>
      <c r="BY3" s="863">
        <f>BV3</f>
        <v>5342</v>
      </c>
      <c r="BZ3" s="684">
        <f>BI27</f>
        <v>2050</v>
      </c>
      <c r="CA3" s="682">
        <f>BX27</f>
        <v>7127</v>
      </c>
      <c r="CB3" s="684">
        <f>BZ27</f>
        <v>7127</v>
      </c>
      <c r="CC3" s="865">
        <v>0</v>
      </c>
    </row>
    <row r="4" spans="1:83" ht="12.75" thickBot="1">
      <c r="A4" s="866"/>
      <c r="B4" s="685" t="s">
        <v>98</v>
      </c>
      <c r="C4" s="686">
        <v>0</v>
      </c>
      <c r="D4" s="686">
        <v>4</v>
      </c>
      <c r="E4" s="663">
        <v>158</v>
      </c>
      <c r="F4" s="664">
        <v>281</v>
      </c>
      <c r="G4" s="664">
        <v>283</v>
      </c>
      <c r="H4" s="665">
        <v>321</v>
      </c>
      <c r="I4" s="666">
        <v>395</v>
      </c>
      <c r="J4" s="667">
        <v>281</v>
      </c>
      <c r="K4" s="668">
        <f>[1]ΑΘΗΝΑ!BL4+[1]ΘΕΣΣΑΛΟΝΙΚΗ!U4</f>
        <v>353</v>
      </c>
      <c r="L4" s="675">
        <f>K28</f>
        <v>386</v>
      </c>
      <c r="M4" s="687">
        <f>L28</f>
        <v>366</v>
      </c>
      <c r="N4" s="669">
        <v>353</v>
      </c>
      <c r="O4" s="688">
        <f>M28</f>
        <v>392</v>
      </c>
      <c r="P4" s="688">
        <f>O28</f>
        <v>406</v>
      </c>
      <c r="Q4" s="689">
        <f>P28</f>
        <v>394</v>
      </c>
      <c r="R4" s="669">
        <f>M28</f>
        <v>392</v>
      </c>
      <c r="S4" s="678">
        <f>Q28</f>
        <v>378</v>
      </c>
      <c r="T4" s="678">
        <f>S28</f>
        <v>379</v>
      </c>
      <c r="U4" s="678">
        <f>T28</f>
        <v>379</v>
      </c>
      <c r="V4" s="855">
        <f>Q28</f>
        <v>378</v>
      </c>
      <c r="W4" s="678">
        <f>U28</f>
        <v>399</v>
      </c>
      <c r="X4" s="678">
        <f>W28</f>
        <v>403</v>
      </c>
      <c r="Y4" s="678">
        <f>X28</f>
        <v>398</v>
      </c>
      <c r="Z4" s="867">
        <f>U28</f>
        <v>399</v>
      </c>
      <c r="AA4" s="679">
        <v>353</v>
      </c>
      <c r="AB4" s="690">
        <f>Y28</f>
        <v>434</v>
      </c>
      <c r="AC4" s="680">
        <f>AB28</f>
        <v>473</v>
      </c>
      <c r="AD4" s="680">
        <f>AC28</f>
        <v>450</v>
      </c>
      <c r="AE4" s="868">
        <v>434</v>
      </c>
      <c r="AF4" s="680">
        <f>AD28</f>
        <v>421</v>
      </c>
      <c r="AG4" s="680">
        <f>AF28</f>
        <v>424</v>
      </c>
      <c r="AH4" s="680">
        <f>AG28</f>
        <v>438</v>
      </c>
      <c r="AI4" s="864">
        <f>AF4</f>
        <v>421</v>
      </c>
      <c r="AJ4" s="690">
        <f>AH28</f>
        <v>430</v>
      </c>
      <c r="AK4" s="690">
        <f>AJ28</f>
        <v>465</v>
      </c>
      <c r="AL4" s="690">
        <f>AK28</f>
        <v>465</v>
      </c>
      <c r="AM4" s="868">
        <f>AJ4</f>
        <v>430</v>
      </c>
      <c r="AN4" s="690">
        <f>AL28</f>
        <v>471</v>
      </c>
      <c r="AO4" s="690">
        <f>AN28</f>
        <v>459</v>
      </c>
      <c r="AP4" s="690">
        <f>AO28</f>
        <v>470</v>
      </c>
      <c r="AQ4" s="868">
        <f>AN4</f>
        <v>471</v>
      </c>
      <c r="AR4" s="691">
        <f>AB4</f>
        <v>434</v>
      </c>
      <c r="AS4" s="673">
        <f>AP28</f>
        <v>475</v>
      </c>
      <c r="AT4" s="690">
        <f>AS28</f>
        <v>526</v>
      </c>
      <c r="AU4" s="690">
        <f>AT28</f>
        <v>532</v>
      </c>
      <c r="AV4" s="864">
        <f>AS4</f>
        <v>475</v>
      </c>
      <c r="AW4" s="692">
        <f>AU28</f>
        <v>473</v>
      </c>
      <c r="AX4" s="692">
        <f>AW28</f>
        <v>492</v>
      </c>
      <c r="AY4" s="692">
        <f>AX28</f>
        <v>480</v>
      </c>
      <c r="AZ4" s="864">
        <f>AW4</f>
        <v>473</v>
      </c>
      <c r="BA4" s="692">
        <f>AY28</f>
        <v>483</v>
      </c>
      <c r="BB4" s="692">
        <f>BA28</f>
        <v>11</v>
      </c>
      <c r="BC4" s="692">
        <f>BB28</f>
        <v>11</v>
      </c>
      <c r="BD4" s="864">
        <f>BA4</f>
        <v>483</v>
      </c>
      <c r="BE4" s="692">
        <f>BC28</f>
        <v>15</v>
      </c>
      <c r="BF4" s="692">
        <f>BE28</f>
        <v>14</v>
      </c>
      <c r="BG4" s="692">
        <f>BF28</f>
        <v>10</v>
      </c>
      <c r="BH4" s="864">
        <f>BE4</f>
        <v>15</v>
      </c>
      <c r="BI4" s="674">
        <f>AR28</f>
        <v>475</v>
      </c>
      <c r="BJ4" s="692">
        <f>BG28</f>
        <v>29</v>
      </c>
      <c r="BK4" s="690">
        <f>BJ28</f>
        <v>100</v>
      </c>
      <c r="BL4" s="690">
        <f>BK28</f>
        <v>253</v>
      </c>
      <c r="BM4" s="864">
        <f>BJ4</f>
        <v>29</v>
      </c>
      <c r="BN4" s="690">
        <f>BL28</f>
        <v>246</v>
      </c>
      <c r="BO4" s="690">
        <f>BN28</f>
        <v>262</v>
      </c>
      <c r="BP4" s="690">
        <f>BO28</f>
        <v>23</v>
      </c>
      <c r="BQ4" s="884">
        <f>BN4</f>
        <v>246</v>
      </c>
      <c r="BR4" s="690">
        <f>BP28</f>
        <v>43</v>
      </c>
      <c r="BS4" s="690">
        <f>BR28</f>
        <v>44</v>
      </c>
      <c r="BT4" s="690">
        <f>BS28</f>
        <v>44</v>
      </c>
      <c r="BU4" s="884">
        <f>BR28</f>
        <v>44</v>
      </c>
      <c r="BV4" s="690">
        <f>BT28</f>
        <v>42</v>
      </c>
      <c r="BW4" s="680">
        <f>BV28</f>
        <v>44</v>
      </c>
      <c r="BX4" s="690">
        <f>BW28</f>
        <v>58</v>
      </c>
      <c r="BY4" s="864">
        <f>BV4</f>
        <v>42</v>
      </c>
      <c r="BZ4" s="693">
        <f>BI28</f>
        <v>29</v>
      </c>
      <c r="CA4" s="673">
        <f>BX28</f>
        <v>82</v>
      </c>
      <c r="CB4" s="693">
        <f>BZ28</f>
        <v>82</v>
      </c>
      <c r="CC4" s="869">
        <v>0</v>
      </c>
    </row>
    <row r="5" spans="1:83" s="872" customFormat="1" ht="21" customHeight="1" thickBot="1">
      <c r="A5" s="870"/>
      <c r="B5" s="694"/>
      <c r="C5" s="695"/>
      <c r="D5" s="695"/>
      <c r="E5" s="695"/>
      <c r="F5" s="695"/>
      <c r="G5" s="695"/>
      <c r="H5" s="695"/>
      <c r="I5" s="695"/>
      <c r="J5" s="696"/>
      <c r="K5" s="695"/>
      <c r="L5" s="695"/>
      <c r="M5" s="695"/>
      <c r="N5" s="695"/>
      <c r="O5" s="697"/>
      <c r="P5" s="697"/>
      <c r="Q5" s="697"/>
      <c r="R5" s="697"/>
      <c r="S5" s="697"/>
      <c r="T5" s="697"/>
      <c r="U5" s="697"/>
      <c r="V5" s="697"/>
      <c r="W5" s="697"/>
      <c r="X5" s="697"/>
      <c r="Y5" s="697"/>
      <c r="Z5" s="697"/>
      <c r="AA5" s="697"/>
      <c r="AB5" s="697"/>
      <c r="AC5" s="697"/>
      <c r="AD5" s="697"/>
      <c r="AE5" s="697"/>
      <c r="AF5" s="697"/>
      <c r="AG5" s="697"/>
      <c r="AH5" s="697"/>
      <c r="AI5" s="697"/>
      <c r="AJ5" s="697"/>
      <c r="AK5" s="697"/>
      <c r="AL5" s="697"/>
      <c r="AM5" s="697"/>
      <c r="AN5" s="697"/>
      <c r="AO5" s="697"/>
      <c r="AP5" s="697"/>
      <c r="AQ5" s="697"/>
      <c r="AR5" s="697"/>
      <c r="AS5" s="697"/>
      <c r="AT5" s="697"/>
      <c r="AU5" s="697"/>
      <c r="AV5" s="697"/>
      <c r="AW5" s="697"/>
      <c r="AX5" s="697"/>
      <c r="AY5" s="697"/>
      <c r="AZ5" s="697"/>
      <c r="BA5" s="697"/>
      <c r="BB5" s="697"/>
      <c r="BC5" s="697"/>
      <c r="BD5" s="697"/>
      <c r="BE5" s="697"/>
      <c r="BF5" s="697"/>
      <c r="BG5" s="697"/>
      <c r="BH5" s="697"/>
      <c r="BI5" s="697"/>
      <c r="BJ5" s="682"/>
      <c r="BK5" s="698"/>
      <c r="BL5" s="698"/>
      <c r="BM5" s="698"/>
      <c r="BN5" s="698"/>
      <c r="BO5" s="698"/>
      <c r="BP5" s="698"/>
      <c r="BQ5" s="698"/>
      <c r="BR5" s="698"/>
      <c r="BS5" s="698"/>
      <c r="BT5" s="698"/>
      <c r="BU5" s="698"/>
      <c r="BV5" s="698"/>
      <c r="BW5" s="698"/>
      <c r="BX5" s="698"/>
      <c r="BY5" s="698"/>
      <c r="BZ5" s="697"/>
      <c r="CA5" s="697"/>
      <c r="CB5" s="697"/>
      <c r="CC5" s="871"/>
    </row>
    <row r="6" spans="1:83" ht="12.75" thickBot="1">
      <c r="A6" s="1086" t="s">
        <v>99</v>
      </c>
      <c r="B6" s="1086"/>
      <c r="C6" s="699">
        <v>1503</v>
      </c>
      <c r="D6" s="699">
        <v>10817</v>
      </c>
      <c r="E6" s="699">
        <v>13119</v>
      </c>
      <c r="F6" s="669">
        <v>2672</v>
      </c>
      <c r="G6" s="669">
        <v>2695</v>
      </c>
      <c r="H6" s="669">
        <v>2535</v>
      </c>
      <c r="I6" s="669">
        <v>4351</v>
      </c>
      <c r="J6" s="699">
        <v>12253</v>
      </c>
      <c r="K6" s="668">
        <f>[1]ΑΘΗΝΑ!BL6+[1]ΘΕΣΣΑΛΟΝΙΚΗ!U6</f>
        <v>1024</v>
      </c>
      <c r="L6" s="700">
        <f>[1]ΑΘΗΝΑ!BM6+[1]ΘΕΣΣΑΛΟΝΙΚΗ!V6</f>
        <v>529</v>
      </c>
      <c r="M6" s="700">
        <f>[1]ΑΘΗΝΑ!BN6+[1]ΘΕΣΣΑΛΟΝΙΚΗ!W6</f>
        <v>804</v>
      </c>
      <c r="N6" s="669">
        <f>[1]ΑΘΗΝΑ!BO6+[1]ΘΕΣΣΑΛΟΝΙΚΗ!X6</f>
        <v>2357</v>
      </c>
      <c r="O6" s="700">
        <f t="shared" ref="O6:CB6" si="2">SUM(O7:O9)</f>
        <v>1022</v>
      </c>
      <c r="P6" s="700">
        <f t="shared" si="2"/>
        <v>1529</v>
      </c>
      <c r="Q6" s="700">
        <f t="shared" si="2"/>
        <v>790</v>
      </c>
      <c r="R6" s="669">
        <f t="shared" si="2"/>
        <v>3341</v>
      </c>
      <c r="S6" s="700">
        <f t="shared" si="2"/>
        <v>635</v>
      </c>
      <c r="T6" s="700">
        <f t="shared" si="2"/>
        <v>0</v>
      </c>
      <c r="U6" s="700">
        <f t="shared" si="2"/>
        <v>1243</v>
      </c>
      <c r="V6" s="855">
        <f t="shared" si="2"/>
        <v>1878</v>
      </c>
      <c r="W6" s="700">
        <f t="shared" si="2"/>
        <v>1604</v>
      </c>
      <c r="X6" s="700">
        <f t="shared" si="2"/>
        <v>948</v>
      </c>
      <c r="Y6" s="700">
        <f t="shared" si="2"/>
        <v>557</v>
      </c>
      <c r="Z6" s="855">
        <f t="shared" si="2"/>
        <v>3109</v>
      </c>
      <c r="AA6" s="701">
        <f t="shared" si="2"/>
        <v>10685</v>
      </c>
      <c r="AB6" s="700">
        <f t="shared" si="2"/>
        <v>749</v>
      </c>
      <c r="AC6" s="700">
        <f t="shared" si="2"/>
        <v>1418</v>
      </c>
      <c r="AD6" s="700">
        <f t="shared" si="2"/>
        <v>893</v>
      </c>
      <c r="AE6" s="857">
        <f t="shared" si="2"/>
        <v>3060</v>
      </c>
      <c r="AF6" s="700">
        <f t="shared" si="2"/>
        <v>782</v>
      </c>
      <c r="AG6" s="700">
        <f t="shared" si="2"/>
        <v>682</v>
      </c>
      <c r="AH6" s="700">
        <f t="shared" si="2"/>
        <v>525</v>
      </c>
      <c r="AI6" s="857">
        <f t="shared" si="2"/>
        <v>1989</v>
      </c>
      <c r="AJ6" s="873">
        <f t="shared" si="2"/>
        <v>607</v>
      </c>
      <c r="AK6" s="873"/>
      <c r="AL6" s="873">
        <f t="shared" si="2"/>
        <v>702</v>
      </c>
      <c r="AM6" s="857">
        <f t="shared" si="2"/>
        <v>1309</v>
      </c>
      <c r="AN6" s="873">
        <f t="shared" si="2"/>
        <v>869</v>
      </c>
      <c r="AO6" s="873">
        <f t="shared" si="2"/>
        <v>683</v>
      </c>
      <c r="AP6" s="873">
        <f>SUM(AP7:AP9)</f>
        <v>564</v>
      </c>
      <c r="AQ6" s="857">
        <f t="shared" si="2"/>
        <v>2116</v>
      </c>
      <c r="AR6" s="701">
        <f t="shared" si="2"/>
        <v>8474</v>
      </c>
      <c r="AS6" s="873">
        <f t="shared" si="2"/>
        <v>816</v>
      </c>
      <c r="AT6" s="873">
        <f t="shared" si="2"/>
        <v>1544</v>
      </c>
      <c r="AU6" s="873">
        <f t="shared" si="2"/>
        <v>716</v>
      </c>
      <c r="AV6" s="857">
        <f t="shared" si="2"/>
        <v>3076</v>
      </c>
      <c r="AW6" s="873">
        <f t="shared" si="2"/>
        <v>537</v>
      </c>
      <c r="AX6" s="873">
        <f t="shared" si="2"/>
        <v>657</v>
      </c>
      <c r="AY6" s="873">
        <f t="shared" si="2"/>
        <v>249</v>
      </c>
      <c r="AZ6" s="857">
        <f t="shared" si="2"/>
        <v>1443</v>
      </c>
      <c r="BA6" s="873">
        <f t="shared" si="2"/>
        <v>430</v>
      </c>
      <c r="BB6" s="874"/>
      <c r="BC6" s="873">
        <f t="shared" si="2"/>
        <v>859</v>
      </c>
      <c r="BD6" s="857">
        <f t="shared" si="2"/>
        <v>1289</v>
      </c>
      <c r="BE6" s="873">
        <f t="shared" si="2"/>
        <v>723</v>
      </c>
      <c r="BF6" s="873">
        <f t="shared" si="2"/>
        <v>469</v>
      </c>
      <c r="BG6" s="873">
        <f t="shared" si="2"/>
        <v>488</v>
      </c>
      <c r="BH6" s="857">
        <f t="shared" si="2"/>
        <v>1680</v>
      </c>
      <c r="BI6" s="701">
        <f t="shared" si="2"/>
        <v>7488</v>
      </c>
      <c r="BJ6" s="873">
        <f t="shared" si="2"/>
        <v>855</v>
      </c>
      <c r="BK6" s="873">
        <f t="shared" si="2"/>
        <v>2911</v>
      </c>
      <c r="BL6" s="873">
        <f t="shared" si="2"/>
        <v>1626</v>
      </c>
      <c r="BM6" s="857">
        <f t="shared" si="2"/>
        <v>5392</v>
      </c>
      <c r="BN6" s="873">
        <f t="shared" si="2"/>
        <v>515</v>
      </c>
      <c r="BO6" s="873">
        <f t="shared" si="2"/>
        <v>656</v>
      </c>
      <c r="BP6" s="873">
        <f t="shared" si="2"/>
        <v>259</v>
      </c>
      <c r="BQ6" s="857">
        <f t="shared" si="2"/>
        <v>1430</v>
      </c>
      <c r="BR6" s="873">
        <f t="shared" si="2"/>
        <v>626</v>
      </c>
      <c r="BS6" s="874"/>
      <c r="BT6" s="873">
        <f t="shared" si="2"/>
        <v>672</v>
      </c>
      <c r="BU6" s="857">
        <f t="shared" si="2"/>
        <v>1298</v>
      </c>
      <c r="BV6" s="873">
        <f t="shared" si="2"/>
        <v>637</v>
      </c>
      <c r="BW6" s="873">
        <f t="shared" si="2"/>
        <v>937</v>
      </c>
      <c r="BX6" s="873">
        <f t="shared" si="2"/>
        <v>1326</v>
      </c>
      <c r="BY6" s="857">
        <f t="shared" si="2"/>
        <v>2900</v>
      </c>
      <c r="BZ6" s="701">
        <f t="shared" si="2"/>
        <v>11020</v>
      </c>
      <c r="CA6" s="873"/>
      <c r="CB6" s="701">
        <f t="shared" si="2"/>
        <v>0</v>
      </c>
      <c r="CC6" s="702">
        <f>CC7+CC8+CC9</f>
        <v>75359</v>
      </c>
    </row>
    <row r="7" spans="1:83" ht="12.75" thickBot="1">
      <c r="A7" s="866"/>
      <c r="B7" s="875" t="s">
        <v>241</v>
      </c>
      <c r="C7" s="674">
        <v>978</v>
      </c>
      <c r="D7" s="674">
        <v>8904</v>
      </c>
      <c r="E7" s="699">
        <v>10947</v>
      </c>
      <c r="F7" s="669">
        <v>2102</v>
      </c>
      <c r="G7" s="669">
        <v>2232</v>
      </c>
      <c r="H7" s="669">
        <v>2101</v>
      </c>
      <c r="I7" s="669">
        <v>3516</v>
      </c>
      <c r="J7" s="699">
        <v>9951</v>
      </c>
      <c r="K7" s="668">
        <f>[1]ΑΘΗΝΑ!BL7+[1]ΘΕΣΣΑΛΟΝΙΚΗ!U7</f>
        <v>834</v>
      </c>
      <c r="L7" s="700">
        <f>[1]ΑΘΗΝΑ!BM7+[1]ΘΕΣΣΑΛΟΝΙΚΗ!V7</f>
        <v>469</v>
      </c>
      <c r="M7" s="700">
        <f>[1]ΑΘΗΝΑ!BN7+[1]ΘΕΣΣΑΛΟΝΙΚΗ!W7</f>
        <v>719</v>
      </c>
      <c r="N7" s="669">
        <f>[1]ΑΘΗΝΑ!BO7+[1]ΘΕΣΣΑΛΟΝΙΚΗ!X7</f>
        <v>2022</v>
      </c>
      <c r="O7" s="689">
        <f>[1]ΑΘΗΝΑ!BP7+[1]ΘΕΣΣΑΛΟΝΙΚΗ!Y7</f>
        <v>902</v>
      </c>
      <c r="P7" s="689">
        <f>[1]ΑΘΗΝΑ!BQ7+[1]ΘΕΣΣΑΛΟΝΙΚΗ!Z7</f>
        <v>1420</v>
      </c>
      <c r="Q7" s="678">
        <f>[1]ΑΘΗΝΑ!BR7+[1]ΘΕΣΣΑΛΟΝΙΚΗ!AA7</f>
        <v>727</v>
      </c>
      <c r="R7" s="703">
        <f>SUM(O7:Q7)</f>
        <v>3049</v>
      </c>
      <c r="S7" s="678">
        <f>[1]ΑΘΗΝΑ!BT7+[1]ΘΕΣΣΑΛΟΝΙΚΗ!AC7</f>
        <v>573</v>
      </c>
      <c r="T7" s="678"/>
      <c r="U7" s="678">
        <f>[1]ΑΘΗΝΑ!BV7+[1]ΘΕΣΣΑΛΟΝΙΚΗ!AE7</f>
        <v>1126</v>
      </c>
      <c r="V7" s="855">
        <f>SUM(S7:U7)</f>
        <v>1699</v>
      </c>
      <c r="W7" s="678">
        <f>[1]ΑΘΗΝΑ!BX7+[1]ΘΕΣΣΑΛΟΝΙΚΗ!AG7</f>
        <v>1433</v>
      </c>
      <c r="X7" s="678">
        <f>[1]ΑΘΗΝΑ!BY7+[1]ΘΕΣΣΑΛΟΝΙΚΗ!AH7</f>
        <v>886</v>
      </c>
      <c r="Y7" s="678">
        <f>[1]ΑΘΗΝΑ!BZ7+[1]ΘΕΣΣΑΛΟΝΙΚΗ!AI7</f>
        <v>465</v>
      </c>
      <c r="Z7" s="862">
        <f>W7+X7+Y7</f>
        <v>2784</v>
      </c>
      <c r="AA7" s="681">
        <f>K7+L7+M7+O7+P7+Q7+S7+U7+W7+X7+Y7</f>
        <v>9554</v>
      </c>
      <c r="AB7" s="682">
        <f>[1]ΑΘΗΝΑ!CC7+[1]ΘΕΣΣΑΛΟΝΙΚΗ!AL7</f>
        <v>606</v>
      </c>
      <c r="AC7" s="682">
        <f>[1]ΑΘΗΝΑ!CD7+[1]ΘΕΣΣΑΛΟΝΙΚΗ!AM7</f>
        <v>1161</v>
      </c>
      <c r="AD7" s="682">
        <f>[1]ΑΘΗΝΑ!CE7+[1]ΘΕΣΣΑΛΟΝΙΚΗ!AN7</f>
        <v>817</v>
      </c>
      <c r="AE7" s="704">
        <f>SUM(AB7:AD7)</f>
        <v>2584</v>
      </c>
      <c r="AF7" s="682">
        <f>[1]ΑΘΗΝΑ!CG7+[1]ΘΕΣΣΑΛΟΝΙΚΗ!AP7</f>
        <v>749</v>
      </c>
      <c r="AG7" s="705">
        <f>[1]ΑΘΗΝΑ!CH7+[1]ΘΕΣΣΑΛΟΝΙΚΗ!AQ7</f>
        <v>646</v>
      </c>
      <c r="AH7" s="705">
        <f>[1]ΑΘΗΝΑ!CI7+[1]ΘΕΣΣΑΛΟΝΙΚΗ!AR7</f>
        <v>490</v>
      </c>
      <c r="AI7" s="704">
        <f>SUM(AF7:AH7)</f>
        <v>1885</v>
      </c>
      <c r="AJ7" s="705">
        <f>[1]ΑΘΗΝΑ!CK7+[1]ΘΕΣΣΑΛΟΝΙΚΗ!AT7</f>
        <v>531</v>
      </c>
      <c r="AK7" s="705"/>
      <c r="AL7" s="705">
        <f>[1]ΑΘΗΝΑ!CM7+[1]ΘΕΣΣΑΛΟΝΙΚΗ!AV7</f>
        <v>645</v>
      </c>
      <c r="AM7" s="876">
        <f>SUM(AJ7:AL7)</f>
        <v>1176</v>
      </c>
      <c r="AN7" s="705">
        <f>[1]ΑΘΗΝΑ!CO7+[1]ΘΕΣΣΑΛΟΝΙΚΗ!AX7</f>
        <v>770</v>
      </c>
      <c r="AO7" s="705">
        <f>[1]ΑΘΗΝΑ!CP7+[1]ΘΕΣΣΑΛΟΝΙΚΗ!AY7</f>
        <v>622</v>
      </c>
      <c r="AP7" s="705">
        <f>[1]ΑΘΗΝΑ!CQ7+[1]ΘΕΣΣΑΛΟΝΙΚΗ!AZ7</f>
        <v>515</v>
      </c>
      <c r="AQ7" s="876">
        <f>SUM(AN7:AP7)</f>
        <v>1907</v>
      </c>
      <c r="AR7" s="681">
        <f>[1]ΑΘΗΝΑ!CS7+[1]ΘΕΣΣΑΛΟΝΙΚΗ!BB7</f>
        <v>7552</v>
      </c>
      <c r="AS7" s="705">
        <f>[1]ΑΘΗΝΑ!CT7+[1]ΘΕΣΣΑΛΟΝΙΚΗ!BC7</f>
        <v>675</v>
      </c>
      <c r="AT7" s="705">
        <f>[1]ΑΘΗΝΑ!CU7+[1]ΘΕΣΣΑΛΟΝΙΚΗ!BD7</f>
        <v>1309</v>
      </c>
      <c r="AU7" s="705">
        <f>[1]ΑΘΗΝΑ!CV7+[1]ΘΕΣΣΑΛΟΝΙΚΗ!BE7</f>
        <v>696</v>
      </c>
      <c r="AV7" s="877">
        <f>SUM(AS7:AU7)</f>
        <v>2680</v>
      </c>
      <c r="AW7" s="705">
        <f>[1]ΑΘΗΝΑ!CX7+[1]ΘΕΣΣΑΛΟΝΙΚΗ!BG7</f>
        <v>495</v>
      </c>
      <c r="AX7" s="705">
        <f>[1]ΑΘΗΝΑ!CY7+[1]ΘΕΣΣΑΛΟΝΙΚΗ!BH7</f>
        <v>637</v>
      </c>
      <c r="AY7" s="705">
        <f>[1]ΑΘΗΝΑ!CZ7+[1]ΘΕΣΣΑΛΟΝΙΚΗ!BI7</f>
        <v>234</v>
      </c>
      <c r="AZ7" s="877">
        <f>SUM(AW7:AY7)</f>
        <v>1366</v>
      </c>
      <c r="BA7" s="705">
        <f>[1]ΑΘΗΝΑ!DB7+[1]ΘΕΣΣΑΛΟΝΙΚΗ!BK7</f>
        <v>380</v>
      </c>
      <c r="BB7" s="705"/>
      <c r="BC7" s="705">
        <f>[1]ΑΘΗΝΑ!DD7+[1]ΘΕΣΣΑΛΟΝΙΚΗ!BM7</f>
        <v>810</v>
      </c>
      <c r="BD7" s="877">
        <f>SUM(BA7:BC7)</f>
        <v>1190</v>
      </c>
      <c r="BE7" s="705">
        <f>[1]ΑΘΗΝΑ!DF7+[1]ΘΕΣΣΑΛΟΝΙΚΗ!BO7</f>
        <v>671</v>
      </c>
      <c r="BF7" s="705">
        <f>[1]ΑΘΗΝΑ!DG7+[1]ΘΕΣΣΑΛΟΝΙΚΗ!BP7</f>
        <v>446</v>
      </c>
      <c r="BG7" s="705">
        <f>[1]ΑΘΗΝΑ!DH7+[1]ΘΕΣΣΑΛΟΝΙΚΗ!BQ7</f>
        <v>436</v>
      </c>
      <c r="BH7" s="877">
        <f>SUM(BE7:BG7)</f>
        <v>1553</v>
      </c>
      <c r="BI7" s="706">
        <f>[1]ΑΘΗΝΑ!DJ7+[1]ΘΕΣΣΑΛΟΝΙΚΗ!BS7</f>
        <v>6789</v>
      </c>
      <c r="BJ7" s="705">
        <f>[1]ΑΘΗΝΑ!DK7+[1]ΘΕΣΣΑΛΟΝΙΚΗ!BT7</f>
        <v>721</v>
      </c>
      <c r="BK7" s="705">
        <f>[1]ΑΘΗΝΑ!DL7+[1]ΘΕΣΣΑΛΟΝΙΚΗ!BU7</f>
        <v>2516</v>
      </c>
      <c r="BL7" s="705">
        <f>[1]ΑΘΗΝΑ!DM7+[1]ΘΕΣΣΑΛΟΝΙΚΗ!BV7</f>
        <v>1511</v>
      </c>
      <c r="BM7" s="877">
        <f>SUM(BJ7:BL7)</f>
        <v>4748</v>
      </c>
      <c r="BN7" s="705">
        <f>[1]ΑΘΗΝΑ!DO7+[1]ΘΕΣΣΑΛΟΝΙΚΗ!BX7</f>
        <v>497</v>
      </c>
      <c r="BO7" s="705">
        <f>[1]ΑΘΗΝΑ!DP7+[1]ΘΕΣΣΑΛΟΝΙΚΗ!BY7</f>
        <v>647</v>
      </c>
      <c r="BP7" s="705">
        <f>[1]ΑΘΗΝΑ!DQ7+[1]ΘΕΣΣΑΛΟΝΙΚΗ!BZ7</f>
        <v>225</v>
      </c>
      <c r="BQ7" s="877">
        <f>SUM(BN7:BP7)</f>
        <v>1369</v>
      </c>
      <c r="BR7" s="705">
        <f>[1]ΑΘΗΝΑ!DS7+[1]ΘΕΣΣΑΛΟΝΙΚΗ!CB7</f>
        <v>586</v>
      </c>
      <c r="BS7" s="705"/>
      <c r="BT7" s="705">
        <f>[1]ΑΘΗΝΑ!DU7+[1]ΘΕΣΣΑΛΟΝΙΚΗ!CD7</f>
        <v>605</v>
      </c>
      <c r="BU7" s="877">
        <f>SUM(BR7:BT7)</f>
        <v>1191</v>
      </c>
      <c r="BV7" s="705">
        <f>[1]ΑΘΗΝΑ!DW7+[1]ΘΕΣΣΑΛΟΝΙΚΗ!CF7</f>
        <v>569</v>
      </c>
      <c r="BW7" s="705">
        <f>[1]ΑΘΗΝΑ!DX7+[1]ΘΕΣΣΑΛΟΝΙΚΗ!CG7</f>
        <v>886</v>
      </c>
      <c r="BX7" s="683">
        <f>[1]ΑΘΗΝΑ!DY7+[1]ΘΕΣΣΑΛΟΝΙΚΗ!CH7</f>
        <v>1265</v>
      </c>
      <c r="BY7" s="863">
        <f>SUM(BV7:BX7)</f>
        <v>2720</v>
      </c>
      <c r="BZ7" s="706">
        <f>[1]ΑΘΗΝΑ!EA7+[1]ΘΕΣΣΑΛΟΝΙΚΗ!CJ7</f>
        <v>10028</v>
      </c>
      <c r="CA7" s="705"/>
      <c r="CB7" s="706">
        <f>[1]ΑΘΗΝΑ!EC7+[1]ΘΕΣΣΑΛΟΝΙΚΗ!CL7</f>
        <v>0</v>
      </c>
      <c r="CC7" s="707">
        <f>C7+D7+E7+J7+AA7+AR7+BI7+BZ7+CB7</f>
        <v>64703</v>
      </c>
    </row>
    <row r="8" spans="1:83" ht="12.75" thickBot="1">
      <c r="A8" s="866"/>
      <c r="B8" s="685" t="s">
        <v>100</v>
      </c>
      <c r="C8" s="686">
        <v>525</v>
      </c>
      <c r="D8" s="686">
        <v>1913</v>
      </c>
      <c r="E8" s="699">
        <v>2172</v>
      </c>
      <c r="F8" s="669">
        <v>570</v>
      </c>
      <c r="G8" s="669">
        <v>463</v>
      </c>
      <c r="H8" s="669">
        <v>434</v>
      </c>
      <c r="I8" s="669">
        <v>510</v>
      </c>
      <c r="J8" s="699">
        <v>1977</v>
      </c>
      <c r="K8" s="668">
        <f>[1]ΑΘΗΝΑ!BL8+[1]ΘΕΣΣΑΛΟΝΙΚΗ!U8</f>
        <v>190</v>
      </c>
      <c r="L8" s="700">
        <f>[1]ΑΘΗΝΑ!BM8+[1]ΘΕΣΣΑΛΟΝΙΚΗ!V8</f>
        <v>60</v>
      </c>
      <c r="M8" s="700">
        <f>[1]ΑΘΗΝΑ!BN8+[1]ΘΕΣΣΑΛΟΝΙΚΗ!W8</f>
        <v>85</v>
      </c>
      <c r="N8" s="669">
        <f>[1]ΑΘΗΝΑ!BO8+[1]ΘΕΣΣΑΛΟΝΙΚΗ!X8</f>
        <v>335</v>
      </c>
      <c r="O8" s="689">
        <f>[1]ΑΘΗΝΑ!BP8+[1]ΘΕΣΣΑΛΟΝΙΚΗ!Y8</f>
        <v>119</v>
      </c>
      <c r="P8" s="689">
        <f>[1]ΑΘΗΝΑ!BQ8+[1]ΘΕΣΣΑΛΟΝΙΚΗ!Z8</f>
        <v>109</v>
      </c>
      <c r="Q8" s="678">
        <f>[1]ΑΘΗΝΑ!BR8+[1]ΘΕΣΣΑΛΟΝΙΚΗ!AA8</f>
        <v>63</v>
      </c>
      <c r="R8" s="703">
        <f>SUM(O8:Q8)</f>
        <v>291</v>
      </c>
      <c r="S8" s="678">
        <f>[1]ΑΘΗΝΑ!BT8+[1]ΘΕΣΣΑΛΟΝΙΚΗ!AC8</f>
        <v>62</v>
      </c>
      <c r="T8" s="678"/>
      <c r="U8" s="678">
        <f>[1]ΑΘΗΝΑ!BV8+[1]ΘΕΣΣΑΛΟΝΙΚΗ!AE8</f>
        <v>117</v>
      </c>
      <c r="V8" s="855">
        <f>SUM(S8:U8)</f>
        <v>179</v>
      </c>
      <c r="W8" s="678">
        <f>[1]ΑΘΗΝΑ!BX8+[1]ΘΕΣΣΑΛΟΝΙΚΗ!AG8</f>
        <v>119</v>
      </c>
      <c r="X8" s="678">
        <f>[1]ΑΘΗΝΑ!BY8+[1]ΘΕΣΣΑΛΟΝΙΚΗ!AH8</f>
        <v>54</v>
      </c>
      <c r="Y8" s="678">
        <f>[1]ΑΘΗΝΑ!BZ8+[1]ΘΕΣΣΑΛΟΝΙΚΗ!AI8</f>
        <v>87</v>
      </c>
      <c r="Z8" s="878">
        <f>W8+X8+Y8</f>
        <v>260</v>
      </c>
      <c r="AA8" s="708">
        <f>K8+L8+M8+O8+P8+Q8+S8+U8+W8+X8+Y8</f>
        <v>1065</v>
      </c>
      <c r="AB8" s="709">
        <f>[1]ΑΘΗΝΑ!CC8+[1]ΘΕΣΣΑΛΟΝΙΚΗ!AL8</f>
        <v>138</v>
      </c>
      <c r="AC8" s="709">
        <f>[1]ΑΘΗΝΑ!CD8+[1]ΘΕΣΣΑΛΟΝΙΚΗ!AM8</f>
        <v>257</v>
      </c>
      <c r="AD8" s="709">
        <f>[1]ΑΘΗΝΑ!CE8+[1]ΘΕΣΣΑΛΟΝΙΚΗ!AN8</f>
        <v>76</v>
      </c>
      <c r="AE8" s="703">
        <f>SUM(AB8:AD8)</f>
        <v>471</v>
      </c>
      <c r="AF8" s="709">
        <f>[1]ΑΘΗΝΑ!CG8+[1]ΘΕΣΣΑΛΟΝΙΚΗ!AP8</f>
        <v>33</v>
      </c>
      <c r="AG8" s="709">
        <f>[1]ΑΘΗΝΑ!CH8+[1]ΘΕΣΣΑΛΟΝΙΚΗ!AQ8</f>
        <v>36</v>
      </c>
      <c r="AH8" s="709">
        <f>[1]ΑΘΗΝΑ!CI8+[1]ΘΕΣΣΑΛΟΝΙΚΗ!AR8</f>
        <v>35</v>
      </c>
      <c r="AI8" s="703">
        <f>SUM(AF8:AH8)</f>
        <v>104</v>
      </c>
      <c r="AJ8" s="709">
        <f>[1]ΑΘΗΝΑ!CK8+[1]ΘΕΣΣΑΛΟΝΙΚΗ!AT8</f>
        <v>76</v>
      </c>
      <c r="AK8" s="709"/>
      <c r="AL8" s="709">
        <f>[1]ΑΘΗΝΑ!CM8+[1]ΘΕΣΣΑΛΟΝΙΚΗ!AV8</f>
        <v>48</v>
      </c>
      <c r="AM8" s="879">
        <f>SUM(AJ8:AL8)</f>
        <v>124</v>
      </c>
      <c r="AN8" s="709">
        <f>[1]ΑΘΗΝΑ!CO8+[1]ΘΕΣΣΑΛΟΝΙΚΗ!AX8</f>
        <v>68</v>
      </c>
      <c r="AO8" s="709">
        <f>[1]ΑΘΗΝΑ!CP8+[1]ΘΕΣΣΑΛΟΝΙΚΗ!AY8</f>
        <v>55</v>
      </c>
      <c r="AP8" s="709">
        <f>[1]ΑΘΗΝΑ!CQ8+[1]ΘΕΣΣΑΛΟΝΙΚΗ!AZ8</f>
        <v>49</v>
      </c>
      <c r="AQ8" s="879">
        <f>SUM(AN8:AP8)</f>
        <v>172</v>
      </c>
      <c r="AR8" s="708">
        <f>[1]ΑΘΗΝΑ!CS8+[1]ΘΕΣΣΑΛΟΝΙΚΗ!BB8</f>
        <v>871</v>
      </c>
      <c r="AS8" s="710">
        <f>[1]ΑΘΗΝΑ!CT8+[1]ΘΕΣΣΑΛΟΝΙΚΗ!BC8</f>
        <v>141</v>
      </c>
      <c r="AT8" s="709">
        <f>[1]ΑΘΗΝΑ!CU8+[1]ΘΕΣΣΑΛΟΝΙΚΗ!BD8</f>
        <v>235</v>
      </c>
      <c r="AU8" s="709">
        <f>[1]ΑΘΗΝΑ!CV8+[1]ΘΕΣΣΑΛΟΝΙΚΗ!BE8</f>
        <v>19</v>
      </c>
      <c r="AV8" s="880">
        <f>SUM(AS8:AU8)</f>
        <v>395</v>
      </c>
      <c r="AW8" s="709">
        <f>[1]ΑΘΗΝΑ!CX8+[1]ΘΕΣΣΑΛΟΝΙΚΗ!BG8</f>
        <v>41</v>
      </c>
      <c r="AX8" s="709">
        <f>[1]ΑΘΗΝΑ!CY8+[1]ΘΕΣΣΑΛΟΝΙΚΗ!BH8</f>
        <v>19</v>
      </c>
      <c r="AY8" s="709">
        <f>[1]ΑΘΗΝΑ!CZ8+[1]ΘΕΣΣΑΛΟΝΙΚΗ!BI8</f>
        <v>15</v>
      </c>
      <c r="AZ8" s="880">
        <f>SUM(AW8:AY8)</f>
        <v>75</v>
      </c>
      <c r="BA8" s="709">
        <f>[1]ΑΘΗΝΑ!DB8+[1]ΘΕΣΣΑΛΟΝΙΚΗ!BK8</f>
        <v>50</v>
      </c>
      <c r="BB8" s="709"/>
      <c r="BC8" s="709">
        <f>[1]ΑΘΗΝΑ!DD8+[1]ΘΕΣΣΑΛΟΝΙΚΗ!BM8</f>
        <v>47</v>
      </c>
      <c r="BD8" s="880">
        <f>SUM(BA8:BC8)</f>
        <v>97</v>
      </c>
      <c r="BE8" s="709">
        <f>[1]ΑΘΗΝΑ!DF8+[1]ΘΕΣΣΑΛΟΝΙΚΗ!BO8</f>
        <v>37</v>
      </c>
      <c r="BF8" s="709">
        <f>[1]ΑΘΗΝΑ!DG8+[1]ΘΕΣΣΑΛΟΝΙΚΗ!BP8</f>
        <v>21</v>
      </c>
      <c r="BG8" s="709">
        <f>[1]ΑΘΗΝΑ!DH8+[1]ΘΕΣΣΑΛΟΝΙΚΗ!BQ8</f>
        <v>52</v>
      </c>
      <c r="BH8" s="880">
        <f>SUM(BE8:BG8)</f>
        <v>110</v>
      </c>
      <c r="BI8" s="708">
        <f>[1]ΑΘΗΝΑ!DJ8+[1]ΘΕΣΣΑΛΟΝΙΚΗ!BS8</f>
        <v>677</v>
      </c>
      <c r="BJ8" s="710">
        <f>[1]ΑΘΗΝΑ!DK8+[1]ΘΕΣΣΑΛΟΝΙΚΗ!BT8</f>
        <v>129</v>
      </c>
      <c r="BK8" s="709">
        <f>[1]ΑΘΗΝΑ!DL8+[1]ΘΕΣΣΑΛΟΝΙΚΗ!BU8</f>
        <v>394</v>
      </c>
      <c r="BL8" s="709">
        <f>[1]ΑΘΗΝΑ!DM8+[1]ΘΕΣΣΑΛΟΝΙΚΗ!BV8</f>
        <v>114</v>
      </c>
      <c r="BM8" s="880">
        <f>SUM(BJ8:BL8)</f>
        <v>637</v>
      </c>
      <c r="BN8" s="709">
        <f>[1]ΑΘΗΝΑ!DO8+[1]ΘΕΣΣΑΛΟΝΙΚΗ!BX8</f>
        <v>18</v>
      </c>
      <c r="BO8" s="709">
        <f>[1]ΑΘΗΝΑ!DP8+[1]ΘΕΣΣΑΛΟΝΙΚΗ!BY8</f>
        <v>9</v>
      </c>
      <c r="BP8" s="709">
        <f>[1]ΑΘΗΝΑ!DQ8+[1]ΘΕΣΣΑΛΟΝΙΚΗ!BZ8</f>
        <v>34</v>
      </c>
      <c r="BQ8" s="880">
        <f>SUM(BN8:BP8)</f>
        <v>61</v>
      </c>
      <c r="BR8" s="709">
        <f>[1]ΑΘΗΝΑ!DS8+[1]ΘΕΣΣΑΛΟΝΙΚΗ!CB8</f>
        <v>40</v>
      </c>
      <c r="BS8" s="710"/>
      <c r="BT8" s="709">
        <f>[1]ΑΘΗΝΑ!DU8+[1]ΘΕΣΣΑΛΟΝΙΚΗ!CD8</f>
        <v>66</v>
      </c>
      <c r="BU8" s="880">
        <f>SUM(BR8:BT8)</f>
        <v>106</v>
      </c>
      <c r="BV8" s="709">
        <f>[1]ΑΘΗΝΑ!DW8+[1]ΘΕΣΣΑΛΟΝΙΚΗ!CF8</f>
        <v>68</v>
      </c>
      <c r="BW8" s="709">
        <f>[1]ΑΘΗΝΑ!DX8+[1]ΘΕΣΣΑΛΟΝΙΚΗ!CG8</f>
        <v>42</v>
      </c>
      <c r="BX8" s="710">
        <f>[1]ΑΘΗΝΑ!DY8+[1]ΘΕΣΣΑΛΟΝΙΚΗ!CH8</f>
        <v>60</v>
      </c>
      <c r="BY8" s="880">
        <f>SUM(BV8:BX8)</f>
        <v>170</v>
      </c>
      <c r="BZ8" s="708">
        <f>[1]ΑΘΗΝΑ!EA8+[1]ΘΕΣΣΑΛΟΝΙΚΗ!CJ8</f>
        <v>974</v>
      </c>
      <c r="CA8" s="710"/>
      <c r="CB8" s="708">
        <f>[1]ΑΘΗΝΑ!EC8+[1]ΘΕΣΣΑΛΟΝΙΚΗ!CL8</f>
        <v>0</v>
      </c>
      <c r="CC8" s="969">
        <f>C8+D8+E8+J8+AA8+AR8+BI8+BZ8+CB8</f>
        <v>10174</v>
      </c>
    </row>
    <row r="9" spans="1:83" s="885" customFormat="1" ht="23.25" customHeight="1" outlineLevel="1" thickBot="1">
      <c r="A9" s="881"/>
      <c r="B9" s="711" t="s">
        <v>197</v>
      </c>
      <c r="C9" s="712"/>
      <c r="D9" s="712"/>
      <c r="E9" s="712"/>
      <c r="F9" s="669">
        <v>0</v>
      </c>
      <c r="G9" s="669">
        <v>0</v>
      </c>
      <c r="H9" s="669">
        <v>0</v>
      </c>
      <c r="I9" s="669">
        <v>325</v>
      </c>
      <c r="J9" s="712">
        <v>325</v>
      </c>
      <c r="K9" s="668">
        <f>[1]ΑΘΗΝΑ!BL9+[1]ΘΕΣΣΑΛΟΝΙΚΗ!U9</f>
        <v>0</v>
      </c>
      <c r="L9" s="700">
        <f>[1]ΑΘΗΝΑ!BM9+[1]ΘΕΣΣΑΛΟΝΙΚΗ!V9</f>
        <v>0</v>
      </c>
      <c r="M9" s="700">
        <f>[1]ΑΘΗΝΑ!BN9+[1]ΘΕΣΣΑΛΟΝΙΚΗ!W9</f>
        <v>0</v>
      </c>
      <c r="N9" s="669">
        <f>[1]ΑΘΗΝΑ!BO9+[1]ΘΕΣΣΑΛΟΝΙΚΗ!X9</f>
        <v>0</v>
      </c>
      <c r="O9" s="713">
        <f>[1]ΑΘΗΝΑ!BP9+[1]ΘΕΣΣΑΛΟΝΙΚΗ!Y9</f>
        <v>1</v>
      </c>
      <c r="P9" s="713">
        <f>[1]ΑΘΗΝΑ!BQ9+[1]ΘΕΣΣΑΛΟΝΙΚΗ!Z9</f>
        <v>0</v>
      </c>
      <c r="Q9" s="678">
        <f>[1]ΑΘΗΝΑ!BR9+[1]ΘΕΣΣΑΛΟΝΙΚΗ!AA9</f>
        <v>0</v>
      </c>
      <c r="R9" s="703">
        <f>SUM(O9:Q9)</f>
        <v>1</v>
      </c>
      <c r="S9" s="678">
        <f>[1]ΑΘΗΝΑ!BT9+[1]ΘΕΣΣΑΛΟΝΙΚΗ!AC9</f>
        <v>0</v>
      </c>
      <c r="T9" s="688"/>
      <c r="U9" s="678">
        <f>[1]ΑΘΗΝΑ!BV9+[1]ΘΕΣΣΑΛΟΝΙΚΗ!AE9</f>
        <v>0</v>
      </c>
      <c r="V9" s="855">
        <f>SUM(S9:U9)</f>
        <v>0</v>
      </c>
      <c r="W9" s="678">
        <f>[1]ΑΘΗΝΑ!BX9+[1]ΘΕΣΣΑΛΟΝΙΚΗ!AG9</f>
        <v>52</v>
      </c>
      <c r="X9" s="678">
        <f>[1]ΑΘΗΝΑ!BY9+[1]ΘΕΣΣΑΛΟΝΙΚΗ!AH9</f>
        <v>8</v>
      </c>
      <c r="Y9" s="678">
        <f>[1]ΑΘΗΝΑ!BZ9+[1]ΘΕΣΣΑΛΟΝΙΚΗ!AI9</f>
        <v>5</v>
      </c>
      <c r="Z9" s="867">
        <f>W9+X9+Y9</f>
        <v>65</v>
      </c>
      <c r="AA9" s="674">
        <f>K9+L9+M9+O9+P9+Q9+S9+U9+W9+X9+Y9</f>
        <v>66</v>
      </c>
      <c r="AB9" s="714">
        <f>[1]ΑΘΗΝΑ!CC9+[1]ΘΕΣΣΑΛΟΝΙΚΗ!AL9</f>
        <v>5</v>
      </c>
      <c r="AC9" s="680">
        <f>[1]ΑΘΗΝΑ!CD9+[1]ΘΕΣΣΑΛΟΝΙΚΗ!AM9</f>
        <v>0</v>
      </c>
      <c r="AD9" s="680">
        <f>[1]ΑΘΗΝΑ!CE9+[1]ΘΕΣΣΑΛΟΝΙΚΗ!AN9</f>
        <v>0</v>
      </c>
      <c r="AE9" s="669">
        <f>SUM(AB9:AD9)</f>
        <v>5</v>
      </c>
      <c r="AF9" s="680">
        <f>[1]ΑΘΗΝΑ!CG9+[1]ΘΕΣΣΑΛΟΝΙΚΗ!AP9</f>
        <v>0</v>
      </c>
      <c r="AG9" s="680">
        <f>[1]ΑΘΗΝΑ!CH9+[1]ΘΕΣΣΑΛΟΝΙΚΗ!AQ9</f>
        <v>0</v>
      </c>
      <c r="AH9" s="680">
        <f>[1]ΑΘΗΝΑ!CI9+[1]ΘΕΣΣΑΛΟΝΙΚΗ!AR9</f>
        <v>0</v>
      </c>
      <c r="AI9" s="704">
        <f>SUM(AF9:AH9)</f>
        <v>0</v>
      </c>
      <c r="AJ9" s="690">
        <f>[1]ΑΘΗΝΑ!CK9+[1]ΘΕΣΣΑΛΟΝΙΚΗ!AT9</f>
        <v>0</v>
      </c>
      <c r="AK9" s="690"/>
      <c r="AL9" s="690">
        <f>[1]ΑΘΗΝΑ!CM9+[1]ΘΕΣΣΑΛΟΝΙΚΗ!AV9</f>
        <v>9</v>
      </c>
      <c r="AM9" s="882">
        <f>SUM(AJ9:AL9)</f>
        <v>9</v>
      </c>
      <c r="AN9" s="709">
        <f>[1]ΑΘΗΝΑ!CO9+[1]ΘΕΣΣΑΛΟΝΙΚΗ!AX9</f>
        <v>31</v>
      </c>
      <c r="AO9" s="709">
        <f>[1]ΑΘΗΝΑ!CP9+[1]ΘΕΣΣΑΛΟΝΙΚΗ!AY9</f>
        <v>6</v>
      </c>
      <c r="AP9" s="690">
        <f>[1]ΑΘΗΝΑ!CQ9+[1]ΘΕΣΣΑΛΟΝΙΚΗ!AZ9</f>
        <v>0</v>
      </c>
      <c r="AQ9" s="883">
        <f>SUM(AN9:AP9)</f>
        <v>37</v>
      </c>
      <c r="AR9" s="674">
        <f>[1]ΑΘΗΝΑ!CS9+[1]ΘΕΣΣΑΛΟΝΙΚΗ!BB9</f>
        <v>51</v>
      </c>
      <c r="AS9" s="690">
        <f>[1]ΑΘΗΝΑ!CT9+[1]ΘΕΣΣΑΛΟΝΙΚΗ!BC9</f>
        <v>0</v>
      </c>
      <c r="AT9" s="690">
        <f>[1]ΑΘΗΝΑ!CU9+[1]ΘΕΣΣΑΛΟΝΙΚΗ!BD9</f>
        <v>0</v>
      </c>
      <c r="AU9" s="690">
        <f>[1]ΑΘΗΝΑ!CV9+[1]ΘΕΣΣΑΛΟΝΙΚΗ!BE9</f>
        <v>1</v>
      </c>
      <c r="AV9" s="884">
        <f>SUM(AS9:AU9)</f>
        <v>1</v>
      </c>
      <c r="AW9" s="690">
        <f>[1]ΑΘΗΝΑ!CX9+[1]ΘΕΣΣΑΛΟΝΙΚΗ!BG9</f>
        <v>1</v>
      </c>
      <c r="AX9" s="690">
        <f>[1]ΑΘΗΝΑ!CY9+[1]ΘΕΣΣΑΛΟΝΙΚΗ!BH9</f>
        <v>1</v>
      </c>
      <c r="AY9" s="690">
        <f>[1]ΑΘΗΝΑ!CZ9+[1]ΘΕΣΣΑΛΟΝΙΚΗ!BI9</f>
        <v>0</v>
      </c>
      <c r="AZ9" s="864">
        <f>SUM(AW9:AY9)</f>
        <v>2</v>
      </c>
      <c r="BA9" s="690">
        <f>[1]ΑΘΗΝΑ!DB9+[1]ΘΕΣΣΑΛΟΝΙΚΗ!BK9</f>
        <v>0</v>
      </c>
      <c r="BB9" s="690"/>
      <c r="BC9" s="690">
        <f>[1]ΑΘΗΝΑ!DD9+[1]ΘΕΣΣΑΛΟΝΙΚΗ!BM9</f>
        <v>2</v>
      </c>
      <c r="BD9" s="884">
        <f>SUM(BA9:BC9)</f>
        <v>2</v>
      </c>
      <c r="BE9" s="690">
        <f>[1]ΑΘΗΝΑ!DF9+[1]ΘΕΣΣΑΛΟΝΙΚΗ!BO9</f>
        <v>15</v>
      </c>
      <c r="BF9" s="690">
        <f>[1]ΑΘΗΝΑ!DG9+[1]ΘΕΣΣΑΛΟΝΙΚΗ!BP9</f>
        <v>2</v>
      </c>
      <c r="BG9" s="690">
        <f>[1]ΑΘΗΝΑ!DH9+[1]ΘΕΣΣΑΛΟΝΙΚΗ!BQ9</f>
        <v>0</v>
      </c>
      <c r="BH9" s="884">
        <f>SUM(BE9:BG9)</f>
        <v>17</v>
      </c>
      <c r="BI9" s="715">
        <f>[1]ΑΘΗΝΑ!DJ9+[1]ΘΕΣΣΑΛΟΝΙΚΗ!BS9</f>
        <v>22</v>
      </c>
      <c r="BJ9" s="690">
        <f>[1]ΑΘΗΝΑ!DK9+[1]ΘΕΣΣΑΛΟΝΙΚΗ!BT9</f>
        <v>5</v>
      </c>
      <c r="BK9" s="690">
        <f>[1]ΑΘΗΝΑ!DL9+[1]ΘΕΣΣΑΛΟΝΙΚΗ!BU9</f>
        <v>1</v>
      </c>
      <c r="BL9" s="690">
        <f>[1]ΑΘΗΝΑ!DM9+[1]ΘΕΣΣΑΛΟΝΙΚΗ!BV9</f>
        <v>1</v>
      </c>
      <c r="BM9" s="884">
        <f>SUM(BJ9:BL9)</f>
        <v>7</v>
      </c>
      <c r="BN9" s="690">
        <f>[1]ΑΘΗΝΑ!DO9+[1]ΘΕΣΣΑΛΟΝΙΚΗ!BX9</f>
        <v>0</v>
      </c>
      <c r="BO9" s="690">
        <f>[1]ΑΘΗΝΑ!DP9+[1]ΘΕΣΣΑΛΟΝΙΚΗ!BY9</f>
        <v>0</v>
      </c>
      <c r="BP9" s="690">
        <f>[1]ΑΘΗΝΑ!DQ9+[1]ΘΕΣΣΑΛΟΝΙΚΗ!BZ9</f>
        <v>0</v>
      </c>
      <c r="BQ9" s="884">
        <f>SUM(BN9:BP9)</f>
        <v>0</v>
      </c>
      <c r="BR9" s="690">
        <f>[1]ΑΘΗΝΑ!DS9+[1]ΘΕΣΣΑΛΟΝΙΚΗ!CB9</f>
        <v>0</v>
      </c>
      <c r="BS9" s="690"/>
      <c r="BT9" s="690">
        <f>[1]ΑΘΗΝΑ!DU9+[1]ΘΕΣΣΑΛΟΝΙΚΗ!CD9</f>
        <v>1</v>
      </c>
      <c r="BU9" s="884">
        <f>SUM(BR9:BT9)</f>
        <v>1</v>
      </c>
      <c r="BV9" s="690">
        <f>[1]ΑΘΗΝΑ!DW9+[1]ΘΕΣΣΑΛΟΝΙΚΗ!CF9</f>
        <v>0</v>
      </c>
      <c r="BW9" s="690">
        <f>[1]ΑΘΗΝΑ!DX9+[1]ΘΕΣΣΑΛΟΝΙΚΗ!CG9</f>
        <v>9</v>
      </c>
      <c r="BX9" s="690">
        <f>[1]ΑΘΗΝΑ!DY9+[1]ΘΕΣΣΑΛΟΝΙΚΗ!CH9</f>
        <v>1</v>
      </c>
      <c r="BY9" s="884">
        <f>SUM(BV9:BX9)</f>
        <v>10</v>
      </c>
      <c r="BZ9" s="715">
        <f>[1]ΑΘΗΝΑ!EA9+[1]ΘΕΣΣΑΛΟΝΙΚΗ!CJ9</f>
        <v>18</v>
      </c>
      <c r="CA9" s="690"/>
      <c r="CB9" s="715">
        <f>[1]ΑΘΗΝΑ!EC9+[1]ΘΕΣΣΑΛΟΝΙΚΗ!CL9</f>
        <v>0</v>
      </c>
      <c r="CC9" s="970">
        <f>C9+D9+E9+J9+AA9+AR9+BI9+BZ9+CB9</f>
        <v>482</v>
      </c>
    </row>
    <row r="10" spans="1:83" ht="21.75" customHeight="1" thickBot="1">
      <c r="A10" s="886"/>
      <c r="B10" s="716"/>
      <c r="C10" s="695"/>
      <c r="D10" s="695"/>
      <c r="E10" s="695"/>
      <c r="F10" s="695"/>
      <c r="G10" s="695"/>
      <c r="H10" s="695"/>
      <c r="I10" s="695"/>
      <c r="J10" s="695"/>
      <c r="K10" s="695"/>
      <c r="L10" s="695"/>
      <c r="M10" s="695"/>
      <c r="N10" s="695"/>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7"/>
      <c r="AM10" s="697"/>
      <c r="AN10" s="697"/>
      <c r="AO10" s="697"/>
      <c r="AP10" s="697"/>
      <c r="AQ10" s="697"/>
      <c r="AR10" s="697"/>
      <c r="AS10" s="697"/>
      <c r="AT10" s="697"/>
      <c r="AU10" s="697"/>
      <c r="AV10" s="697"/>
      <c r="AW10" s="697"/>
      <c r="AX10" s="697"/>
      <c r="AY10" s="697"/>
      <c r="AZ10" s="697"/>
      <c r="BA10" s="697"/>
      <c r="BB10" s="697"/>
      <c r="BC10" s="697"/>
      <c r="BD10" s="697"/>
      <c r="BE10" s="697"/>
      <c r="BF10" s="697"/>
      <c r="BG10" s="697"/>
      <c r="BH10" s="697"/>
      <c r="BI10" s="697"/>
      <c r="BJ10" s="852"/>
      <c r="BK10" s="887"/>
      <c r="BL10" s="887"/>
      <c r="BM10" s="887"/>
      <c r="BN10" s="887"/>
      <c r="BO10" s="887"/>
      <c r="BP10" s="887"/>
      <c r="BQ10" s="887"/>
      <c r="BR10" s="887"/>
      <c r="BS10" s="887"/>
      <c r="BT10" s="887"/>
      <c r="BU10" s="887"/>
      <c r="BV10" s="887"/>
      <c r="BW10" s="887"/>
      <c r="BX10" s="887"/>
      <c r="BY10" s="887"/>
      <c r="BZ10" s="697"/>
      <c r="CA10" s="697"/>
      <c r="CB10" s="697"/>
      <c r="CC10" s="695"/>
    </row>
    <row r="11" spans="1:83" ht="12.75" thickBot="1">
      <c r="A11" s="1086" t="s">
        <v>101</v>
      </c>
      <c r="B11" s="1086"/>
      <c r="C11" s="662">
        <v>261</v>
      </c>
      <c r="D11" s="662">
        <v>7832</v>
      </c>
      <c r="E11" s="717">
        <v>10222</v>
      </c>
      <c r="F11" s="718">
        <v>2867</v>
      </c>
      <c r="G11" s="718">
        <v>2163</v>
      </c>
      <c r="H11" s="718">
        <v>1362</v>
      </c>
      <c r="I11" s="718">
        <v>2319</v>
      </c>
      <c r="J11" s="719">
        <v>8711</v>
      </c>
      <c r="K11" s="668">
        <f>[1]ΑΘΗΝΑ!BL11+[1]ΘΕΣΣΑΛΟΝΙΚΗ!U11</f>
        <v>1585</v>
      </c>
      <c r="L11" s="720">
        <f>[1]ΑΘΗΝΑ!BM11+[1]ΘΕΣΣΑΛΟΝΙΚΗ!V11</f>
        <v>1049</v>
      </c>
      <c r="M11" s="721">
        <f>[1]ΑΘΗΝΑ!BN11+[1]ΘΕΣΣΑΛΟΝΙΚΗ!W11</f>
        <v>936</v>
      </c>
      <c r="N11" s="718">
        <f>[1]ΑΘΗΝΑ!BO11+[1]ΘΕΣΣΑΛΟΝΙΚΗ!X11</f>
        <v>3570</v>
      </c>
      <c r="O11" s="722">
        <f t="shared" ref="O11:CB11" si="3">SUM(O12:O15)</f>
        <v>706</v>
      </c>
      <c r="P11" s="722">
        <f t="shared" si="3"/>
        <v>682</v>
      </c>
      <c r="Q11" s="722">
        <f t="shared" si="3"/>
        <v>598</v>
      </c>
      <c r="R11" s="718">
        <f t="shared" si="3"/>
        <v>1986</v>
      </c>
      <c r="S11" s="722">
        <f t="shared" si="3"/>
        <v>913</v>
      </c>
      <c r="T11" s="722">
        <f t="shared" si="3"/>
        <v>0</v>
      </c>
      <c r="U11" s="722">
        <f t="shared" si="3"/>
        <v>1740</v>
      </c>
      <c r="V11" s="855">
        <f t="shared" si="3"/>
        <v>2653</v>
      </c>
      <c r="W11" s="722">
        <f t="shared" si="3"/>
        <v>554</v>
      </c>
      <c r="X11" s="722">
        <f t="shared" si="3"/>
        <v>663</v>
      </c>
      <c r="Y11" s="722">
        <f t="shared" si="3"/>
        <v>865</v>
      </c>
      <c r="Z11" s="855">
        <f t="shared" si="3"/>
        <v>2082</v>
      </c>
      <c r="AA11" s="723">
        <f t="shared" si="3"/>
        <v>10291</v>
      </c>
      <c r="AB11" s="722">
        <f t="shared" si="3"/>
        <v>1580</v>
      </c>
      <c r="AC11" s="722">
        <f t="shared" si="3"/>
        <v>716</v>
      </c>
      <c r="AD11" s="722">
        <f t="shared" si="3"/>
        <v>556</v>
      </c>
      <c r="AE11" s="857">
        <f t="shared" si="3"/>
        <v>2852</v>
      </c>
      <c r="AF11" s="722">
        <f t="shared" si="3"/>
        <v>493</v>
      </c>
      <c r="AG11" s="722">
        <f t="shared" si="3"/>
        <v>1239</v>
      </c>
      <c r="AH11" s="722">
        <f t="shared" si="3"/>
        <v>672</v>
      </c>
      <c r="AI11" s="857">
        <f t="shared" si="3"/>
        <v>2404</v>
      </c>
      <c r="AJ11" s="873">
        <f t="shared" si="3"/>
        <v>638</v>
      </c>
      <c r="AK11" s="873"/>
      <c r="AL11" s="873">
        <f t="shared" si="3"/>
        <v>760</v>
      </c>
      <c r="AM11" s="857">
        <f t="shared" si="3"/>
        <v>1398</v>
      </c>
      <c r="AN11" s="873">
        <f t="shared" si="3"/>
        <v>474</v>
      </c>
      <c r="AO11" s="873">
        <f t="shared" si="3"/>
        <v>494</v>
      </c>
      <c r="AP11" s="873">
        <f t="shared" si="3"/>
        <v>548</v>
      </c>
      <c r="AQ11" s="857">
        <f t="shared" si="3"/>
        <v>1516</v>
      </c>
      <c r="AR11" s="723">
        <f t="shared" si="3"/>
        <v>8170</v>
      </c>
      <c r="AS11" s="873">
        <f t="shared" si="3"/>
        <v>819</v>
      </c>
      <c r="AT11" s="873">
        <f t="shared" si="3"/>
        <v>518</v>
      </c>
      <c r="AU11" s="873">
        <f t="shared" si="3"/>
        <v>575</v>
      </c>
      <c r="AV11" s="857">
        <f t="shared" si="3"/>
        <v>1912</v>
      </c>
      <c r="AW11" s="873">
        <f t="shared" si="3"/>
        <v>561</v>
      </c>
      <c r="AX11" s="873">
        <f t="shared" si="3"/>
        <v>1447</v>
      </c>
      <c r="AY11" s="873">
        <f t="shared" si="3"/>
        <v>583</v>
      </c>
      <c r="AZ11" s="857">
        <f t="shared" si="3"/>
        <v>2591</v>
      </c>
      <c r="BA11" s="873">
        <f t="shared" si="3"/>
        <v>499</v>
      </c>
      <c r="BB11" s="888"/>
      <c r="BC11" s="873">
        <f t="shared" si="3"/>
        <v>551</v>
      </c>
      <c r="BD11" s="857">
        <f t="shared" si="3"/>
        <v>1050</v>
      </c>
      <c r="BE11" s="873">
        <f t="shared" si="3"/>
        <v>356</v>
      </c>
      <c r="BF11" s="873">
        <f t="shared" si="3"/>
        <v>577</v>
      </c>
      <c r="BG11" s="873">
        <f t="shared" si="3"/>
        <v>652</v>
      </c>
      <c r="BH11" s="857">
        <f t="shared" si="3"/>
        <v>1585</v>
      </c>
      <c r="BI11" s="723">
        <f t="shared" si="3"/>
        <v>7138</v>
      </c>
      <c r="BJ11" s="873">
        <f t="shared" si="3"/>
        <v>512</v>
      </c>
      <c r="BK11" s="873">
        <f t="shared" si="3"/>
        <v>414</v>
      </c>
      <c r="BL11" s="873">
        <f t="shared" si="3"/>
        <v>465</v>
      </c>
      <c r="BM11" s="857">
        <f t="shared" si="3"/>
        <v>1391</v>
      </c>
      <c r="BN11" s="873">
        <f t="shared" si="3"/>
        <v>342</v>
      </c>
      <c r="BO11" s="873">
        <f t="shared" si="3"/>
        <v>364</v>
      </c>
      <c r="BP11" s="873">
        <f t="shared" si="3"/>
        <v>591</v>
      </c>
      <c r="BQ11" s="857">
        <f t="shared" si="3"/>
        <v>1297</v>
      </c>
      <c r="BR11" s="873">
        <f t="shared" si="3"/>
        <v>404</v>
      </c>
      <c r="BS11" s="888"/>
      <c r="BT11" s="873">
        <f t="shared" si="3"/>
        <v>924</v>
      </c>
      <c r="BU11" s="857">
        <f t="shared" si="3"/>
        <v>1328</v>
      </c>
      <c r="BV11" s="873">
        <f t="shared" si="3"/>
        <v>198</v>
      </c>
      <c r="BW11" s="873">
        <f t="shared" si="3"/>
        <v>379</v>
      </c>
      <c r="BX11" s="873">
        <f t="shared" si="3"/>
        <v>358</v>
      </c>
      <c r="BY11" s="857">
        <f t="shared" si="3"/>
        <v>935</v>
      </c>
      <c r="BZ11" s="723">
        <f t="shared" si="3"/>
        <v>4951</v>
      </c>
      <c r="CA11" s="873"/>
      <c r="CB11" s="723">
        <f t="shared" si="3"/>
        <v>0</v>
      </c>
      <c r="CC11" s="724">
        <f>CC12+CC13+CC14+CC15+CC18</f>
        <v>57576</v>
      </c>
    </row>
    <row r="12" spans="1:83" ht="24.75" thickBot="1">
      <c r="A12" s="889"/>
      <c r="B12" s="725" t="s">
        <v>102</v>
      </c>
      <c r="C12" s="674">
        <v>27</v>
      </c>
      <c r="D12" s="674">
        <v>1346</v>
      </c>
      <c r="E12" s="717">
        <v>490</v>
      </c>
      <c r="F12" s="718">
        <v>118</v>
      </c>
      <c r="G12" s="718">
        <v>329</v>
      </c>
      <c r="H12" s="718">
        <v>334</v>
      </c>
      <c r="I12" s="718">
        <v>600</v>
      </c>
      <c r="J12" s="719">
        <v>1381</v>
      </c>
      <c r="K12" s="668">
        <f>[1]ΑΘΗΝΑ!BL12+[1]ΘΕΣΣΑΛΟΝΙΚΗ!U12</f>
        <v>365</v>
      </c>
      <c r="L12" s="720">
        <f>[1]ΑΘΗΝΑ!BM12+[1]ΘΕΣΣΑΛΟΝΙΚΗ!V12</f>
        <v>292</v>
      </c>
      <c r="M12" s="721">
        <f>[1]ΑΘΗΝΑ!BN12+[1]ΘΕΣΣΑΛΟΝΙΚΗ!W12</f>
        <v>313</v>
      </c>
      <c r="N12" s="726">
        <f>K12+L12+M12</f>
        <v>970</v>
      </c>
      <c r="O12" s="727">
        <f>[1]ΑΘΗΝΑ!BP12+[1]ΘΕΣΣΑΛΟΝΙΚΗ!Y12</f>
        <v>147</v>
      </c>
      <c r="P12" s="727">
        <f>[1]ΑΘΗΝΑ!BQ12+[1]ΘΕΣΣΑΛΟΝΙΚΗ!Z12</f>
        <v>114</v>
      </c>
      <c r="Q12" s="727">
        <f>[1]ΑΘΗΝΑ!BR12+[1]ΘΕΣΣΑΛΟΝΙΚΗ!AA12</f>
        <v>119</v>
      </c>
      <c r="R12" s="703">
        <f>SUM(O12:Q12)</f>
        <v>380</v>
      </c>
      <c r="S12" s="727">
        <f>[1]ΑΘΗΝΑ!BT12+[1]ΘΕΣΣΑΛΟΝΙΚΗ!AC12</f>
        <v>119</v>
      </c>
      <c r="T12" s="727"/>
      <c r="U12" s="727">
        <f>[1]ΑΘΗΝΑ!BV12+[1]ΘΕΣΣΑΛΟΝΙΚΗ!AE12</f>
        <v>159</v>
      </c>
      <c r="V12" s="855">
        <f>SUM(S12:U12)</f>
        <v>278</v>
      </c>
      <c r="W12" s="727">
        <f>[1]ΑΘΗΝΑ!BX12+[1]ΘΕΣΣΑΛΟΝΙΚΗ!AG12</f>
        <v>101</v>
      </c>
      <c r="X12" s="727">
        <f>[1]ΑΘΗΝΑ!BY12+[1]ΘΕΣΣΑΛΟΝΙΚΗ!AH12</f>
        <v>219</v>
      </c>
      <c r="Y12" s="727">
        <f>[1]ΑΘΗΝΑ!BZ12+[1]ΘΕΣΣΑΛΟΝΙΚΗ!AI12</f>
        <v>257</v>
      </c>
      <c r="Z12" s="855">
        <f>W12+X12+Y12</f>
        <v>577</v>
      </c>
      <c r="AA12" s="723">
        <f>K12+L12+M12+O12+P12+Q12+S12+U12+W12+X12+Y12</f>
        <v>2205</v>
      </c>
      <c r="AB12" s="728">
        <f>[1]ΑΘΗΝΑ!CC12+[1]ΘΕΣΣΑΛΟΝΙΚΗ!AL12</f>
        <v>453</v>
      </c>
      <c r="AC12" s="729">
        <f>[1]ΑΘΗΝΑ!CD12+[1]ΘΕΣΣΑΛΟΝΙΚΗ!AM12</f>
        <v>232</v>
      </c>
      <c r="AD12" s="729">
        <f>[1]ΑΘΗΝΑ!CE12+[1]ΘΕΣΣΑΛΟΝΙΚΗ!AN12</f>
        <v>192</v>
      </c>
      <c r="AE12" s="730">
        <f>SUM(AB12:AD12)</f>
        <v>877</v>
      </c>
      <c r="AF12" s="729">
        <f>[1]ΑΘΗΝΑ!CG12+[1]ΘΕΣΣΑΛΟΝΙΚΗ!AP12</f>
        <v>192</v>
      </c>
      <c r="AG12" s="731">
        <f>[1]ΑΘΗΝΑ!CH12+[1]ΘΕΣΣΑΛΟΝΙΚΗ!AQ12</f>
        <v>513</v>
      </c>
      <c r="AH12" s="731">
        <f>[1]ΑΘΗΝΑ!CI12+[1]ΘΕΣΣΑΛΟΝΙΚΗ!AR12</f>
        <v>261</v>
      </c>
      <c r="AI12" s="730">
        <f>SUM(AF12:AH12)</f>
        <v>966</v>
      </c>
      <c r="AJ12" s="732">
        <f>[1]ΑΘΗΝΑ!CK12+[1]ΘΕΣΣΑΛΟΝΙΚΗ!AT12</f>
        <v>339</v>
      </c>
      <c r="AK12" s="732"/>
      <c r="AL12" s="732">
        <f>[1]ΑΘΗΝΑ!CM12+[1]ΘΕΣΣΑΛΟΝΙΚΗ!AV12</f>
        <v>501</v>
      </c>
      <c r="AM12" s="876">
        <f>SUM(AJ12:AL12)</f>
        <v>840</v>
      </c>
      <c r="AN12" s="732">
        <f>[1]ΑΘΗΝΑ!CO12+[1]ΘΕΣΣΑΛΟΝΙΚΗ!AX12</f>
        <v>180</v>
      </c>
      <c r="AO12" s="732">
        <f>[1]ΑΘΗΝΑ!CP12+[1]ΘΕΣΣΑΛΟΝΙΚΗ!AY12</f>
        <v>155</v>
      </c>
      <c r="AP12" s="731">
        <f>[1]ΑΘΗΝΑ!CQ12+[1]ΘΕΣΣΑΛΟΝΙΚΗ!AZ12</f>
        <v>161</v>
      </c>
      <c r="AQ12" s="876">
        <f>SUM(AN12:AP12)</f>
        <v>496</v>
      </c>
      <c r="AR12" s="733">
        <f>[1]ΑΘΗΝΑ!CS12+[1]ΘΕΣΣΑΛΟΝΙΚΗ!BB12</f>
        <v>3179</v>
      </c>
      <c r="AS12" s="731">
        <f>[1]ΑΘΗΝΑ!CT12+[1]ΘΕΣΣΑΛΟΝΙΚΗ!BC12</f>
        <v>160</v>
      </c>
      <c r="AT12" s="731">
        <f>[1]ΑΘΗΝΑ!CU12+[1]ΘΕΣΣΑΛΟΝΙΚΗ!BD12</f>
        <v>186</v>
      </c>
      <c r="AU12" s="731">
        <f>[1]ΑΘΗΝΑ!CV12+[1]ΘΕΣΣΑΛΟΝΙΚΗ!BE12</f>
        <v>242</v>
      </c>
      <c r="AV12" s="877">
        <f>SUM(AS12:AU12)</f>
        <v>588</v>
      </c>
      <c r="AW12" s="731">
        <f>[1]ΑΘΗΝΑ!CX12+[1]ΘΕΣΣΑΛΟΝΙΚΗ!BG12</f>
        <v>248</v>
      </c>
      <c r="AX12" s="731">
        <f>[1]ΑΘΗΝΑ!CY12+[1]ΘΕΣΣΑΛΟΝΙΚΗ!BH12</f>
        <v>428</v>
      </c>
      <c r="AY12" s="731">
        <f>[1]ΑΘΗΝΑ!CZ12+[1]ΘΕΣΣΑΛΟΝΙΚΗ!BI12</f>
        <v>262</v>
      </c>
      <c r="AZ12" s="877">
        <f>SUM(AW12:AY12)</f>
        <v>938</v>
      </c>
      <c r="BA12" s="731">
        <f>[1]ΑΘΗΝΑ!DB12+[1]ΘΕΣΣΑΛΟΝΙΚΗ!BK12</f>
        <v>205</v>
      </c>
      <c r="BB12" s="731"/>
      <c r="BC12" s="731">
        <f>[1]ΑΘΗΝΑ!DD12+[1]ΘΕΣΣΑΛΟΝΙΚΗ!BM12</f>
        <v>205</v>
      </c>
      <c r="BD12" s="877">
        <f>SUM(BA12:BC12)</f>
        <v>410</v>
      </c>
      <c r="BE12" s="731">
        <f>[1]ΑΘΗΝΑ!DF12+[1]ΘΕΣΣΑΛΟΝΙΚΗ!BO12</f>
        <v>165</v>
      </c>
      <c r="BF12" s="731">
        <f>[1]ΑΘΗΝΑ!DG12+[1]ΘΕΣΣΑΛΟΝΙΚΗ!BP12</f>
        <v>175</v>
      </c>
      <c r="BG12" s="731">
        <f>[1]ΑΘΗΝΑ!DH12+[1]ΘΕΣΣΑΛΟΝΙΚΗ!BQ12</f>
        <v>189</v>
      </c>
      <c r="BH12" s="877">
        <f>SUM(BE12:BG12)</f>
        <v>529</v>
      </c>
      <c r="BI12" s="734">
        <f>[1]ΑΘΗΝΑ!DJ12+[1]ΘΕΣΣΑΛΟΝΙΚΗ!BS12</f>
        <v>2465</v>
      </c>
      <c r="BJ12" s="731">
        <f>[1]ΑΘΗΝΑ!DK12+[1]ΘΕΣΣΑΛΟΝΙΚΗ!BT12</f>
        <v>141</v>
      </c>
      <c r="BK12" s="731">
        <f>[1]ΑΘΗΝΑ!DL12+[1]ΘΕΣΣΑΛΟΝΙΚΗ!BU12</f>
        <v>159</v>
      </c>
      <c r="BL12" s="731">
        <f>[1]ΑΘΗΝΑ!DM12+[1]ΘΕΣΣΑΛΟΝΙΚΗ!BV12</f>
        <v>193</v>
      </c>
      <c r="BM12" s="877">
        <f>SUM(BJ12:BL12)</f>
        <v>493</v>
      </c>
      <c r="BN12" s="731">
        <f>[1]ΑΘΗΝΑ!DO12+[1]ΘΕΣΣΑΛΟΝΙΚΗ!BX12</f>
        <v>136</v>
      </c>
      <c r="BO12" s="731">
        <f>[1]ΑΘΗΝΑ!DP12+[1]ΘΕΣΣΑΛΟΝΙΚΗ!BY12</f>
        <v>128</v>
      </c>
      <c r="BP12" s="731">
        <f>[1]ΑΘΗΝΑ!DQ12+[1]ΘΕΣΣΑΛΟΝΙΚΗ!BZ12</f>
        <v>241</v>
      </c>
      <c r="BQ12" s="877">
        <f>SUM(BN12:BP12)</f>
        <v>505</v>
      </c>
      <c r="BR12" s="731">
        <f>[1]ΑΘΗΝΑ!DS12+[1]ΘΕΣΣΑΛΟΝΙΚΗ!CB12</f>
        <v>173</v>
      </c>
      <c r="BS12" s="731"/>
      <c r="BT12" s="731">
        <f>[1]ΑΘΗΝΑ!DU12+[1]ΘΕΣΣΑΛΟΝΙΚΗ!CD12</f>
        <v>417</v>
      </c>
      <c r="BU12" s="877">
        <f>SUM(BR12:BT12)</f>
        <v>590</v>
      </c>
      <c r="BV12" s="731">
        <f>[1]ΑΘΗΝΑ!DW12+[1]ΘΕΣΣΑΛΟΝΙΚΗ!CF12</f>
        <v>79</v>
      </c>
      <c r="BW12" s="731">
        <f>[1]ΑΘΗΝΑ!DX12+[1]ΘΕΣΣΑΛΟΝΙΚΗ!CG12</f>
        <v>95</v>
      </c>
      <c r="BX12" s="731">
        <f>[1]ΑΘΗΝΑ!DY12+[1]ΘΕΣΣΑΛΟΝΙΚΗ!CH12</f>
        <v>124</v>
      </c>
      <c r="BY12" s="877">
        <f>SUM(BV12:BX12)</f>
        <v>298</v>
      </c>
      <c r="BZ12" s="734">
        <f>[1]ΑΘΗΝΑ!EA12+[1]ΘΕΣΣΑΛΟΝΙΚΗ!CJ12</f>
        <v>1886</v>
      </c>
      <c r="CA12" s="731"/>
      <c r="CB12" s="734">
        <f>[1]ΑΘΗΝΑ!EC12+[1]ΘΕΣΣΑΛΟΝΙΚΗ!CL12</f>
        <v>0</v>
      </c>
      <c r="CC12" s="735">
        <f>C12+D12+E12+J12+AA12+AR12+BI12+BZ12+CB12</f>
        <v>12979</v>
      </c>
    </row>
    <row r="13" spans="1:83" ht="12.75" thickBot="1">
      <c r="A13" s="889"/>
      <c r="B13" s="725" t="s">
        <v>103</v>
      </c>
      <c r="C13" s="674">
        <v>234</v>
      </c>
      <c r="D13" s="674">
        <v>2973</v>
      </c>
      <c r="E13" s="717">
        <v>4917</v>
      </c>
      <c r="F13" s="718">
        <v>1521</v>
      </c>
      <c r="G13" s="718">
        <v>1318</v>
      </c>
      <c r="H13" s="718">
        <v>916</v>
      </c>
      <c r="I13" s="718">
        <v>1442</v>
      </c>
      <c r="J13" s="719">
        <v>5197</v>
      </c>
      <c r="K13" s="668">
        <f>[1]ΑΘΗΝΑ!BL13+[1]ΘΕΣΣΑΛΟΝΙΚΗ!U13</f>
        <v>1037</v>
      </c>
      <c r="L13" s="720">
        <f>[1]ΑΘΗΝΑ!BM13+[1]ΘΕΣΣΑΛΟΝΙΚΗ!V13</f>
        <v>629</v>
      </c>
      <c r="M13" s="721">
        <f>[1]ΑΘΗΝΑ!BN13+[1]ΘΕΣΣΑΛΟΝΙΚΗ!W13</f>
        <v>540</v>
      </c>
      <c r="N13" s="703">
        <f>K13+L13+M13</f>
        <v>2206</v>
      </c>
      <c r="O13" s="736">
        <f>[1]ΑΘΗΝΑ!BP13+[1]ΘΕΣΣΑΛΟΝΙΚΗ!Y13</f>
        <v>492</v>
      </c>
      <c r="P13" s="736">
        <f>[1]ΑΘΗΝΑ!BQ13+[1]ΘΕΣΣΑΛΟΝΙΚΗ!Z13</f>
        <v>512</v>
      </c>
      <c r="Q13" s="736">
        <f>[1]ΑΘΗΝΑ!BR13+[1]ΘΕΣΣΑΛΟΝΙΚΗ!AA13</f>
        <v>471</v>
      </c>
      <c r="R13" s="703">
        <f>SUM(O13:Q13)</f>
        <v>1475</v>
      </c>
      <c r="S13" s="736">
        <f>[1]ΑΘΗΝΑ!BT13+[1]ΘΕΣΣΑΛΟΝΙΚΗ!AC13</f>
        <v>701</v>
      </c>
      <c r="T13" s="736"/>
      <c r="U13" s="727">
        <f>[1]ΑΘΗΝΑ!BV13+[1]ΘΕΣΣΑΛΟΝΙΚΗ!AE13</f>
        <v>1412</v>
      </c>
      <c r="V13" s="855">
        <f>SUM(S13:U13)</f>
        <v>2113</v>
      </c>
      <c r="W13" s="727">
        <f>[1]ΑΘΗΝΑ!BX13+[1]ΘΕΣΣΑΛΟΝΙΚΗ!AG13</f>
        <v>365</v>
      </c>
      <c r="X13" s="727">
        <f>[1]ΑΘΗΝΑ!BY13+[1]ΘΕΣΣΑΛΟΝΙΚΗ!AH13</f>
        <v>408</v>
      </c>
      <c r="Y13" s="727">
        <f>[1]ΑΘΗΝΑ!BZ13+[1]ΘΕΣΣΑΛΟΝΙΚΗ!AI13</f>
        <v>576</v>
      </c>
      <c r="Z13" s="855">
        <f>W13+X13+Y13</f>
        <v>1349</v>
      </c>
      <c r="AA13" s="723">
        <f>K13+L13+M13+O13+P13+Q13+S13+U13+W13+X13+Y13</f>
        <v>7143</v>
      </c>
      <c r="AB13" s="737">
        <f>[1]ΑΘΗΝΑ!CC13+[1]ΘΕΣΣΑΛΟΝΙΚΗ!AL13</f>
        <v>1050</v>
      </c>
      <c r="AC13" s="738">
        <f>[1]ΑΘΗΝΑ!CD13+[1]ΘΕΣΣΑΛΟΝΙΚΗ!AM13</f>
        <v>412</v>
      </c>
      <c r="AD13" s="738">
        <f>[1]ΑΘΗΝΑ!CE13+[1]ΘΕΣΣΑΛΟΝΙΚΗ!AN13</f>
        <v>336</v>
      </c>
      <c r="AE13" s="703">
        <f>SUM(AB13:AD13)</f>
        <v>1798</v>
      </c>
      <c r="AF13" s="738">
        <f>[1]ΑΘΗΝΑ!CG13+[1]ΘΕΣΣΑΛΟΝΙΚΗ!AP13</f>
        <v>270</v>
      </c>
      <c r="AG13" s="738">
        <f>[1]ΑΘΗΝΑ!CH13+[1]ΘΕΣΣΑΛΟΝΙΚΗ!AQ13</f>
        <v>431</v>
      </c>
      <c r="AH13" s="738">
        <f>[1]ΑΘΗΝΑ!CI13+[1]ΘΕΣΣΑΛΟΝΙΚΗ!AR13</f>
        <v>345</v>
      </c>
      <c r="AI13" s="730">
        <f>SUM(AF13:AH13)</f>
        <v>1046</v>
      </c>
      <c r="AJ13" s="709">
        <f>[1]ΑΘΗΝΑ!CK13+[1]ΘΕΣΣΑΛΟΝΙΚΗ!AT13</f>
        <v>269</v>
      </c>
      <c r="AK13" s="709"/>
      <c r="AL13" s="709">
        <f>[1]ΑΘΗΝΑ!CM13+[1]ΘΕΣΣΑΛΟΝΙΚΗ!AV13</f>
        <v>228</v>
      </c>
      <c r="AM13" s="879">
        <f>SUM(AJ13:AL13)</f>
        <v>497</v>
      </c>
      <c r="AN13" s="709">
        <f>[1]ΑΘΗΝΑ!CO13+[1]ΘΕΣΣΑΛΟΝΙΚΗ!AX13</f>
        <v>234</v>
      </c>
      <c r="AO13" s="709">
        <f>[1]ΑΘΗΝΑ!CP13+[1]ΘΕΣΣΑΛΟΝΙΚΗ!AY13</f>
        <v>291</v>
      </c>
      <c r="AP13" s="738">
        <f>[1]ΑΘΗΝΑ!CQ13+[1]ΘΕΣΣΑΛΟΝΙΚΗ!AZ13</f>
        <v>351</v>
      </c>
      <c r="AQ13" s="879">
        <f>SUM(AN13:AP13)</f>
        <v>876</v>
      </c>
      <c r="AR13" s="708">
        <f>[1]ΑΘΗΝΑ!CS13+[1]ΘΕΣΣΑΛΟΝΙΚΗ!BB13</f>
        <v>4217</v>
      </c>
      <c r="AS13" s="738">
        <f>[1]ΑΘΗΝΑ!CT13+[1]ΘΕΣΣΑΛΟΝΙΚΗ!BC13</f>
        <v>633</v>
      </c>
      <c r="AT13" s="738">
        <f>[1]ΑΘΗΝΑ!CU13+[1]ΘΕΣΣΑΛΟΝΙΚΗ!BD13</f>
        <v>302</v>
      </c>
      <c r="AU13" s="738">
        <f>[1]ΑΘΗΝΑ!CV13+[1]ΘΕΣΣΑΛΟΝΙΚΗ!BE13</f>
        <v>295</v>
      </c>
      <c r="AV13" s="880">
        <f>SUM(AS13:AU13)</f>
        <v>1230</v>
      </c>
      <c r="AW13" s="738">
        <f>[1]ΑΘΗΝΑ!CX13+[1]ΘΕΣΣΑΛΟΝΙΚΗ!BG13</f>
        <v>261</v>
      </c>
      <c r="AX13" s="738">
        <f>[1]ΑΘΗΝΑ!CY13+[1]ΘΕΣΣΑΛΟΝΙΚΗ!BH13</f>
        <v>595</v>
      </c>
      <c r="AY13" s="738">
        <f>[1]ΑΘΗΝΑ!CZ13+[1]ΘΕΣΣΑΛΟΝΙΚΗ!BI13</f>
        <v>249</v>
      </c>
      <c r="AZ13" s="880">
        <f>SUM(AW13:AY13)</f>
        <v>1105</v>
      </c>
      <c r="BA13" s="738">
        <f>[1]ΑΘΗΝΑ!DB13+[1]ΘΕΣΣΑΛΟΝΙΚΗ!BK13</f>
        <v>250</v>
      </c>
      <c r="BB13" s="738"/>
      <c r="BC13" s="738">
        <f>[1]ΑΘΗΝΑ!DD13+[1]ΘΕΣΣΑΛΟΝΙΚΗ!BM13</f>
        <v>324</v>
      </c>
      <c r="BD13" s="880">
        <f>SUM(BA13:BC13)</f>
        <v>574</v>
      </c>
      <c r="BE13" s="738">
        <f>[1]ΑΘΗΝΑ!DF13+[1]ΘΕΣΣΑΛΟΝΙΚΗ!BO13</f>
        <v>169</v>
      </c>
      <c r="BF13" s="738">
        <f>[1]ΑΘΗΝΑ!DG13+[1]ΘΕΣΣΑΛΟΝΙΚΗ!BP13</f>
        <v>379</v>
      </c>
      <c r="BG13" s="738">
        <f>[1]ΑΘΗΝΑ!DH13+[1]ΘΕΣΣΑΛΟΝΙΚΗ!BQ13</f>
        <v>436</v>
      </c>
      <c r="BH13" s="880">
        <f>SUM(BE13:BG13)</f>
        <v>984</v>
      </c>
      <c r="BI13" s="708">
        <f>[1]ΑΘΗΝΑ!DJ13+[1]ΘΕΣΣΑΛΟΝΙΚΗ!BS13</f>
        <v>3893</v>
      </c>
      <c r="BJ13" s="738">
        <f>[1]ΑΘΗΝΑ!DK13+[1]ΘΕΣΣΑΛΟΝΙΚΗ!BT13</f>
        <v>349</v>
      </c>
      <c r="BK13" s="738">
        <f>[1]ΑΘΗΝΑ!DL13+[1]ΘΕΣΣΑΛΟΝΙΚΗ!BU13</f>
        <v>236</v>
      </c>
      <c r="BL13" s="738">
        <f>[1]ΑΘΗΝΑ!DM13+[1]ΘΕΣΣΑΛΟΝΙΚΗ!BV13</f>
        <v>253</v>
      </c>
      <c r="BM13" s="880">
        <f>SUM(BJ13:BL13)</f>
        <v>838</v>
      </c>
      <c r="BN13" s="738">
        <f>[1]ΑΘΗΝΑ!DO13+[1]ΘΕΣΣΑΛΟΝΙΚΗ!BX13</f>
        <v>206</v>
      </c>
      <c r="BO13" s="738">
        <f>[1]ΑΘΗΝΑ!DP13+[1]ΘΕΣΣΑΛΟΝΙΚΗ!BY13</f>
        <v>231</v>
      </c>
      <c r="BP13" s="738">
        <f>[1]ΑΘΗΝΑ!DQ13+[1]ΘΕΣΣΑΛΟΝΙΚΗ!BZ13</f>
        <v>349</v>
      </c>
      <c r="BQ13" s="880">
        <f>SUM(BN13:BP13)</f>
        <v>786</v>
      </c>
      <c r="BR13" s="738">
        <f>[1]ΑΘΗΝΑ!DS13+[1]ΘΕΣΣΑΛΟΝΙΚΗ!CB13</f>
        <v>225</v>
      </c>
      <c r="BS13" s="738"/>
      <c r="BT13" s="738">
        <f>[1]ΑΘΗΝΑ!DU13+[1]ΘΕΣΣΑΛΟΝΙΚΗ!CD13</f>
        <v>390</v>
      </c>
      <c r="BU13" s="880">
        <f>SUM(BR13:BT13)</f>
        <v>615</v>
      </c>
      <c r="BV13" s="738">
        <f>[1]ΑΘΗΝΑ!DW13+[1]ΘΕΣΣΑΛΟΝΙΚΗ!CF13</f>
        <v>102</v>
      </c>
      <c r="BW13" s="738">
        <f>[1]ΑΘΗΝΑ!DX13+[1]ΘΕΣΣΑΛΟΝΙΚΗ!CG13</f>
        <v>261</v>
      </c>
      <c r="BX13" s="738">
        <f>[1]ΑΘΗΝΑ!DY13+[1]ΘΕΣΣΑΛΟΝΙΚΗ!CH13</f>
        <v>224</v>
      </c>
      <c r="BY13" s="880">
        <f>SUM(BV13:BX13)</f>
        <v>587</v>
      </c>
      <c r="BZ13" s="708">
        <f>[1]ΑΘΗΝΑ!EA13+[1]ΘΕΣΣΑΛΟΝΙΚΗ!CJ13</f>
        <v>2826</v>
      </c>
      <c r="CA13" s="738"/>
      <c r="CB13" s="708">
        <f>[1]ΑΘΗΝΑ!EC13+[1]ΘΕΣΣΑΛΟΝΙΚΗ!CL13</f>
        <v>0</v>
      </c>
      <c r="CC13" s="971">
        <f>C13+D13+E13+J13+AA13+AR13+BI13+BZ13+CB13</f>
        <v>31400</v>
      </c>
    </row>
    <row r="14" spans="1:83" ht="24.75" thickBot="1">
      <c r="A14" s="889"/>
      <c r="B14" s="739" t="s">
        <v>104</v>
      </c>
      <c r="C14" s="740"/>
      <c r="D14" s="740"/>
      <c r="E14" s="717">
        <v>2</v>
      </c>
      <c r="F14" s="718">
        <v>5</v>
      </c>
      <c r="G14" s="718">
        <v>1</v>
      </c>
      <c r="H14" s="718">
        <v>3</v>
      </c>
      <c r="I14" s="718">
        <v>133</v>
      </c>
      <c r="J14" s="719">
        <v>142</v>
      </c>
      <c r="K14" s="668">
        <f>[1]ΑΘΗΝΑ!BL14+[1]ΘΕΣΣΑΛΟΝΙΚΗ!U14</f>
        <v>50</v>
      </c>
      <c r="L14" s="720">
        <f>[1]ΑΘΗΝΑ!BM14+[1]ΘΕΣΣΑΛΟΝΙΚΗ!V14</f>
        <v>37</v>
      </c>
      <c r="M14" s="721">
        <f>[1]ΑΘΗΝΑ!BN14+[1]ΘΕΣΣΑΛΟΝΙΚΗ!W14</f>
        <v>6</v>
      </c>
      <c r="N14" s="703">
        <f>K14+L14+M14</f>
        <v>93</v>
      </c>
      <c r="O14" s="736">
        <f>[1]ΑΘΗΝΑ!BP14+[1]ΘΕΣΣΑΛΟΝΙΚΗ!Y14</f>
        <v>2</v>
      </c>
      <c r="P14" s="736">
        <f>[1]ΑΘΗΝΑ!BQ14+[1]ΘΕΣΣΑΛΟΝΙΚΗ!Z14</f>
        <v>0</v>
      </c>
      <c r="Q14" s="736">
        <f>[1]ΑΘΗΝΑ!BR14+[1]ΘΕΣΣΑΛΟΝΙΚΗ!AA14</f>
        <v>1</v>
      </c>
      <c r="R14" s="703">
        <f>SUM(O14:Q14)</f>
        <v>3</v>
      </c>
      <c r="S14" s="736">
        <f>[1]ΑΘΗΝΑ!BT14+[1]ΘΕΣΣΑΛΟΝΙΚΗ!AC14</f>
        <v>0</v>
      </c>
      <c r="T14" s="736"/>
      <c r="U14" s="727">
        <f>[1]ΑΘΗΝΑ!BV14+[1]ΘΕΣΣΑΛΟΝΙΚΗ!AE14</f>
        <v>3</v>
      </c>
      <c r="V14" s="855">
        <f>SUM(S14:U14)</f>
        <v>3</v>
      </c>
      <c r="W14" s="727">
        <f>[1]ΑΘΗΝΑ!BX14+[1]ΘΕΣΣΑΛΟΝΙΚΗ!AG14</f>
        <v>5</v>
      </c>
      <c r="X14" s="727">
        <f>[1]ΑΘΗΝΑ!BY14+[1]ΘΕΣΣΑΛΟΝΙΚΗ!AH14</f>
        <v>3</v>
      </c>
      <c r="Y14" s="727">
        <f>[1]ΑΘΗΝΑ!BZ14+[1]ΘΕΣΣΑΛΟΝΙΚΗ!AI14</f>
        <v>0</v>
      </c>
      <c r="Z14" s="855">
        <f>W14+X14+Y14</f>
        <v>8</v>
      </c>
      <c r="AA14" s="723">
        <f>K14+L14+M14+O14+P14+Q14+S14+U14+W14+X14+Y14</f>
        <v>107</v>
      </c>
      <c r="AB14" s="737">
        <f>[1]ΑΘΗΝΑ!CC14+[1]ΘΕΣΣΑΛΟΝΙΚΗ!AL14</f>
        <v>28</v>
      </c>
      <c r="AC14" s="738">
        <f>[1]ΑΘΗΝΑ!CD14+[1]ΘΕΣΣΑΛΟΝΙΚΗ!AM14</f>
        <v>47</v>
      </c>
      <c r="AD14" s="738">
        <f>[1]ΑΘΗΝΑ!CE14+[1]ΘΕΣΣΑΛΟΝΙΚΗ!AN14</f>
        <v>4</v>
      </c>
      <c r="AE14" s="703">
        <f>SUM(AB14:AD14)</f>
        <v>79</v>
      </c>
      <c r="AF14" s="738">
        <f>[1]ΑΘΗΝΑ!CG14+[1]ΘΕΣΣΑΛΟΝΙΚΗ!AP14</f>
        <v>4</v>
      </c>
      <c r="AG14" s="738">
        <f>[1]ΑΘΗΝΑ!CH14+[1]ΘΕΣΣΑΛΟΝΙΚΗ!AQ14</f>
        <v>7</v>
      </c>
      <c r="AH14" s="738">
        <f>[1]ΑΘΗΝΑ!CI14+[1]ΘΕΣΣΑΛΟΝΙΚΗ!AR14</f>
        <v>4</v>
      </c>
      <c r="AI14" s="730">
        <f>SUM(AF14:AH14)</f>
        <v>15</v>
      </c>
      <c r="AJ14" s="709">
        <f>[1]ΑΘΗΝΑ!CK14+[1]ΘΕΣΣΑΛΟΝΙΚΗ!AT14</f>
        <v>9</v>
      </c>
      <c r="AK14" s="709"/>
      <c r="AL14" s="709">
        <f>[1]ΑΘΗΝΑ!CM14+[1]ΘΕΣΣΑΛΟΝΙΚΗ!AV14</f>
        <v>11</v>
      </c>
      <c r="AM14" s="879">
        <f>SUM(AJ14:AL14)</f>
        <v>20</v>
      </c>
      <c r="AN14" s="709">
        <f>[1]ΑΘΗΝΑ!CO14+[1]ΘΕΣΣΑΛΟΝΙΚΗ!AX14</f>
        <v>41</v>
      </c>
      <c r="AO14" s="709">
        <f>[1]ΑΘΗΝΑ!CP14+[1]ΘΕΣΣΑΛΟΝΙΚΗ!AY14</f>
        <v>31</v>
      </c>
      <c r="AP14" s="738">
        <f>[1]ΑΘΗΝΑ!CQ14+[1]ΘΕΣΣΑΛΟΝΙΚΗ!AZ14</f>
        <v>15</v>
      </c>
      <c r="AQ14" s="879">
        <f>SUM(AN14:AP14)</f>
        <v>87</v>
      </c>
      <c r="AR14" s="708">
        <f>[1]ΑΘΗΝΑ!CS14+[1]ΘΕΣΣΑΛΟΝΙΚΗ!BB14</f>
        <v>201</v>
      </c>
      <c r="AS14" s="738">
        <f>[1]ΑΘΗΝΑ!CT14+[1]ΘΕΣΣΑΛΟΝΙΚΗ!BC14</f>
        <v>5</v>
      </c>
      <c r="AT14" s="738">
        <f>[1]ΑΘΗΝΑ!CU14+[1]ΘΕΣΣΑΛΟΝΙΚΗ!BD14</f>
        <v>4</v>
      </c>
      <c r="AU14" s="738">
        <f>[1]ΑΘΗΝΑ!CV14+[1]ΘΕΣΣΑΛΟΝΙΚΗ!BE14</f>
        <v>1</v>
      </c>
      <c r="AV14" s="880">
        <f>SUM(AS14:AU14)</f>
        <v>10</v>
      </c>
      <c r="AW14" s="738">
        <f>[1]ΑΘΗΝΑ!CX14+[1]ΘΕΣΣΑΛΟΝΙΚΗ!BG14</f>
        <v>0</v>
      </c>
      <c r="AX14" s="738">
        <f>[1]ΑΘΗΝΑ!CY14+[1]ΘΕΣΣΑΛΟΝΙΚΗ!BH14</f>
        <v>1</v>
      </c>
      <c r="AY14" s="738">
        <f>[1]ΑΘΗΝΑ!CZ14+[1]ΘΕΣΣΑΛΟΝΙΚΗ!BI14</f>
        <v>1</v>
      </c>
      <c r="AZ14" s="880">
        <f>SUM(AW14:AY14)</f>
        <v>2</v>
      </c>
      <c r="BA14" s="738">
        <f>[1]ΑΘΗΝΑ!DB14+[1]ΘΕΣΣΑΛΟΝΙΚΗ!BK14</f>
        <v>4</v>
      </c>
      <c r="BB14" s="738"/>
      <c r="BC14" s="738">
        <f>[1]ΑΘΗΝΑ!DD14+[1]ΘΕΣΣΑΛΟΝΙΚΗ!BM14</f>
        <v>10</v>
      </c>
      <c r="BD14" s="880">
        <f>SUM(BA14:BC14)</f>
        <v>14</v>
      </c>
      <c r="BE14" s="738">
        <f>[1]ΑΘΗΝΑ!DF14+[1]ΘΕΣΣΑΛΟΝΙΚΗ!BO14</f>
        <v>0</v>
      </c>
      <c r="BF14" s="738">
        <f>[1]ΑΘΗΝΑ!DG14+[1]ΘΕΣΣΑΛΟΝΙΚΗ!BP14</f>
        <v>1</v>
      </c>
      <c r="BG14" s="738">
        <f>[1]ΑΘΗΝΑ!DH14+[1]ΘΕΣΣΑΛΟΝΙΚΗ!BQ14</f>
        <v>3</v>
      </c>
      <c r="BH14" s="880">
        <f>SUM(BE14:BG14)</f>
        <v>4</v>
      </c>
      <c r="BI14" s="708">
        <f>[1]ΑΘΗΝΑ!DJ14+[1]ΘΕΣΣΑΛΟΝΙΚΗ!BS14</f>
        <v>30</v>
      </c>
      <c r="BJ14" s="738">
        <f>[1]ΑΘΗΝΑ!DK14+[1]ΘΕΣΣΑΛΟΝΙΚΗ!BT14</f>
        <v>1</v>
      </c>
      <c r="BK14" s="738">
        <f>[1]ΑΘΗΝΑ!DL14+[1]ΘΕΣΣΑΛΟΝΙΚΗ!BU14</f>
        <v>0</v>
      </c>
      <c r="BL14" s="738">
        <f>[1]ΑΘΗΝΑ!DM14+[1]ΘΕΣΣΑΛΟΝΙΚΗ!BV14</f>
        <v>1</v>
      </c>
      <c r="BM14" s="880">
        <f>SUM(BJ14:BL14)</f>
        <v>2</v>
      </c>
      <c r="BN14" s="738">
        <f>[1]ΑΘΗΝΑ!DO14+[1]ΘΕΣΣΑΛΟΝΙΚΗ!BX14</f>
        <v>0</v>
      </c>
      <c r="BO14" s="738">
        <f>[1]ΑΘΗΝΑ!DP14+[1]ΘΕΣΣΑΛΟΝΙΚΗ!BY14</f>
        <v>0</v>
      </c>
      <c r="BP14" s="738">
        <f>[1]ΑΘΗΝΑ!DQ14+[1]ΘΕΣΣΑΛΟΝΙΚΗ!BZ14</f>
        <v>1</v>
      </c>
      <c r="BQ14" s="880">
        <f>SUM(BN14:BP14)</f>
        <v>1</v>
      </c>
      <c r="BR14" s="738">
        <f>[1]ΑΘΗΝΑ!DS14+[1]ΘΕΣΣΑΛΟΝΙΚΗ!CB14</f>
        <v>6</v>
      </c>
      <c r="BS14" s="738"/>
      <c r="BT14" s="738">
        <f>[1]ΑΘΗΝΑ!DU14+[1]ΘΕΣΣΑΛΟΝΙΚΗ!CD14</f>
        <v>11</v>
      </c>
      <c r="BU14" s="880">
        <f>SUM(BR14:BT14)</f>
        <v>17</v>
      </c>
      <c r="BV14" s="738">
        <f>[1]ΑΘΗΝΑ!DW14+[1]ΘΕΣΣΑΛΟΝΙΚΗ!CF14</f>
        <v>1</v>
      </c>
      <c r="BW14" s="738">
        <f>[1]ΑΘΗΝΑ!DX14+[1]ΘΕΣΣΑΛΟΝΙΚΗ!CG14</f>
        <v>5</v>
      </c>
      <c r="BX14" s="738">
        <f>[1]ΑΘΗΝΑ!DY14+[1]ΘΕΣΣΑΛΟΝΙΚΗ!CH14</f>
        <v>4</v>
      </c>
      <c r="BY14" s="880">
        <f>SUM(BV14:BX14)</f>
        <v>10</v>
      </c>
      <c r="BZ14" s="708">
        <f>[1]ΑΘΗΝΑ!EA14+[1]ΘΕΣΣΑΛΟΝΙΚΗ!CJ14</f>
        <v>30</v>
      </c>
      <c r="CA14" s="738"/>
      <c r="CB14" s="708">
        <f>[1]ΑΘΗΝΑ!EC14+[1]ΘΕΣΣΑΛΟΝΙΚΗ!CL14</f>
        <v>0</v>
      </c>
      <c r="CC14" s="971">
        <f>C14+D14+E14+J14+AA14+AR14+BI14+BZ14+CB14</f>
        <v>512</v>
      </c>
      <c r="CE14" s="890"/>
    </row>
    <row r="15" spans="1:83" ht="24.75" thickBot="1">
      <c r="A15" s="889"/>
      <c r="B15" s="891" t="s">
        <v>105</v>
      </c>
      <c r="C15" s="715">
        <v>0</v>
      </c>
      <c r="D15" s="715">
        <v>3513</v>
      </c>
      <c r="E15" s="717">
        <v>4392</v>
      </c>
      <c r="F15" s="718">
        <v>1223</v>
      </c>
      <c r="G15" s="718">
        <v>515</v>
      </c>
      <c r="H15" s="718">
        <v>109</v>
      </c>
      <c r="I15" s="718">
        <v>144</v>
      </c>
      <c r="J15" s="719">
        <v>1991</v>
      </c>
      <c r="K15" s="668">
        <f>[1]ΑΘΗΝΑ!BL15+[1]ΘΕΣΣΑΛΟΝΙΚΗ!U15</f>
        <v>133</v>
      </c>
      <c r="L15" s="720">
        <f>[1]ΑΘΗΝΑ!BM15+[1]ΘΕΣΣΑΛΟΝΙΚΗ!V15</f>
        <v>91</v>
      </c>
      <c r="M15" s="721">
        <f>[1]ΑΘΗΝΑ!BN15+[1]ΘΕΣΣΑΛΟΝΙΚΗ!W15</f>
        <v>77</v>
      </c>
      <c r="N15" s="741">
        <f>K15+L15+M15</f>
        <v>301</v>
      </c>
      <c r="O15" s="689">
        <f>[1]ΑΘΗΝΑ!BP15+[1]ΘΕΣΣΑΛΟΝΙΚΗ!Y15</f>
        <v>65</v>
      </c>
      <c r="P15" s="689">
        <f>[1]ΑΘΗΝΑ!BQ15+[1]ΘΕΣΣΑΛΟΝΙΚΗ!Z15</f>
        <v>56</v>
      </c>
      <c r="Q15" s="689">
        <f>[1]ΑΘΗΝΑ!BR15+[1]ΘΕΣΣΑΛΟΝΙΚΗ!AA15</f>
        <v>7</v>
      </c>
      <c r="R15" s="703">
        <f>SUM(O15:Q15)</f>
        <v>128</v>
      </c>
      <c r="S15" s="689">
        <f>[1]ΑΘΗΝΑ!BT15+[1]ΘΕΣΣΑΛΟΝΙΚΗ!AC15</f>
        <v>93</v>
      </c>
      <c r="T15" s="742"/>
      <c r="U15" s="727">
        <f>[1]ΑΘΗΝΑ!BV15+[1]ΘΕΣΣΑΛΟΝΙΚΗ!AE15</f>
        <v>166</v>
      </c>
      <c r="V15" s="855">
        <f>SUM(S15:U15)</f>
        <v>259</v>
      </c>
      <c r="W15" s="727">
        <f>[1]ΑΘΗΝΑ!BX15+[1]ΘΕΣΣΑΛΟΝΙΚΗ!AG15</f>
        <v>83</v>
      </c>
      <c r="X15" s="727">
        <f>[1]ΑΘΗΝΑ!BY15+[1]ΘΕΣΣΑΛΟΝΙΚΗ!AH15</f>
        <v>33</v>
      </c>
      <c r="Y15" s="727">
        <f>[1]ΑΘΗΝΑ!BZ15+[1]ΘΕΣΣΑΛΟΝΙΚΗ!AI15</f>
        <v>32</v>
      </c>
      <c r="Z15" s="855">
        <f>W15+X15+Y15</f>
        <v>148</v>
      </c>
      <c r="AA15" s="723">
        <f>K15+L15+M15+O15+P15+Q15+S15+U15+W15+X15+Y15</f>
        <v>836</v>
      </c>
      <c r="AB15" s="743">
        <f>[1]ΑΘΗΝΑ!CC15+[1]ΘΕΣΣΑΛΟΝΙΚΗ!AL15</f>
        <v>49</v>
      </c>
      <c r="AC15" s="744">
        <f>[1]ΑΘΗΝΑ!CD15+[1]ΘΕΣΣΑΛΟΝΙΚΗ!AM15</f>
        <v>25</v>
      </c>
      <c r="AD15" s="744">
        <f>[1]ΑΘΗΝΑ!CE15+[1]ΘΕΣΣΑΛΟΝΙΚΗ!AN15</f>
        <v>24</v>
      </c>
      <c r="AE15" s="741">
        <f>SUM(AB15:AD15)</f>
        <v>98</v>
      </c>
      <c r="AF15" s="744">
        <f>[1]ΑΘΗΝΑ!CG15+[1]ΘΕΣΣΑΛΟΝΙΚΗ!AP15</f>
        <v>27</v>
      </c>
      <c r="AG15" s="744">
        <f>[1]ΑΘΗΝΑ!CH15+[1]ΘΕΣΣΑΛΟΝΙΚΗ!AQ15</f>
        <v>288</v>
      </c>
      <c r="AH15" s="744">
        <f>[1]ΑΘΗΝΑ!CI15+[1]ΘΕΣΣΑΛΟΝΙΚΗ!AR15</f>
        <v>62</v>
      </c>
      <c r="AI15" s="730">
        <f>SUM(AF15:AH15)</f>
        <v>377</v>
      </c>
      <c r="AJ15" s="745">
        <f>[1]ΑΘΗΝΑ!CK15+[1]ΘΕΣΣΑΛΟΝΙΚΗ!AT15</f>
        <v>21</v>
      </c>
      <c r="AK15" s="745"/>
      <c r="AL15" s="745">
        <f>[1]ΑΘΗΝΑ!CM15+[1]ΘΕΣΣΑΛΟΝΙΚΗ!AV15</f>
        <v>20</v>
      </c>
      <c r="AM15" s="882">
        <f>SUM(AJ15:AL15)</f>
        <v>41</v>
      </c>
      <c r="AN15" s="745">
        <f>[1]ΑΘΗΝΑ!CO15+[1]ΘΕΣΣΑΛΟΝΙΚΗ!AX15</f>
        <v>19</v>
      </c>
      <c r="AO15" s="745">
        <f>[1]ΑΘΗΝΑ!CP15+[1]ΘΕΣΣΑΛΟΝΙΚΗ!AY15</f>
        <v>17</v>
      </c>
      <c r="AP15" s="746">
        <f>[1]ΑΘΗΝΑ!CQ15+[1]ΘΕΣΣΑΛΟΝΙΚΗ!AZ15</f>
        <v>21</v>
      </c>
      <c r="AQ15" s="883">
        <f>SUM(AN15:AP15)</f>
        <v>57</v>
      </c>
      <c r="AR15" s="674">
        <f>[1]ΑΘΗΝΑ!CS15+[1]ΘΕΣΣΑΛΟΝΙΚΗ!BB15</f>
        <v>573</v>
      </c>
      <c r="AS15" s="746">
        <f>[1]ΑΘΗΝΑ!CT15+[1]ΘΕΣΣΑΛΟΝΙΚΗ!BC15</f>
        <v>21</v>
      </c>
      <c r="AT15" s="746">
        <f>[1]ΑΘΗΝΑ!CU15+[1]ΘΕΣΣΑΛΟΝΙΚΗ!BD15</f>
        <v>26</v>
      </c>
      <c r="AU15" s="746">
        <f>[1]ΑΘΗΝΑ!CV15+[1]ΘΕΣΣΑΛΟΝΙΚΗ!BE15</f>
        <v>37</v>
      </c>
      <c r="AV15" s="884">
        <f>SUM(AS15:AU15)</f>
        <v>84</v>
      </c>
      <c r="AW15" s="746">
        <f>[1]ΑΘΗΝΑ!CX15+[1]ΘΕΣΣΑΛΟΝΙΚΗ!BG15</f>
        <v>52</v>
      </c>
      <c r="AX15" s="746">
        <f>[1]ΑΘΗΝΑ!CY15+[1]ΘΕΣΣΑΛΟΝΙΚΗ!BH15</f>
        <v>423</v>
      </c>
      <c r="AY15" s="746">
        <f>[1]ΑΘΗΝΑ!CZ15+[1]ΘΕΣΣΑΛΟΝΙΚΗ!BI15</f>
        <v>71</v>
      </c>
      <c r="AZ15" s="864">
        <f>SUM(AW15:AY15)</f>
        <v>546</v>
      </c>
      <c r="BA15" s="746">
        <f>[1]ΑΘΗΝΑ!DB15+[1]ΘΕΣΣΑΛΟΝΙΚΗ!BK15</f>
        <v>40</v>
      </c>
      <c r="BB15" s="746"/>
      <c r="BC15" s="746">
        <f>[1]ΑΘΗΝΑ!DD15+[1]ΘΕΣΣΑΛΟΝΙΚΗ!BM15</f>
        <v>12</v>
      </c>
      <c r="BD15" s="884">
        <f>SUM(BA15:BC15)</f>
        <v>52</v>
      </c>
      <c r="BE15" s="746">
        <f>[1]ΑΘΗΝΑ!DF15+[1]ΘΕΣΣΑΛΟΝΙΚΗ!BO15</f>
        <v>22</v>
      </c>
      <c r="BF15" s="746">
        <f>[1]ΑΘΗΝΑ!DG15+[1]ΘΕΣΣΑΛΟΝΙΚΗ!BP15</f>
        <v>22</v>
      </c>
      <c r="BG15" s="746">
        <f>[1]ΑΘΗΝΑ!DH15+[1]ΘΕΣΣΑΛΟΝΙΚΗ!BQ15</f>
        <v>24</v>
      </c>
      <c r="BH15" s="884">
        <f>SUM(BE15:BG15)</f>
        <v>68</v>
      </c>
      <c r="BI15" s="715">
        <f>[1]ΑΘΗΝΑ!DJ15+[1]ΘΕΣΣΑΛΟΝΙΚΗ!BS15</f>
        <v>750</v>
      </c>
      <c r="BJ15" s="746">
        <f>[1]ΑΘΗΝΑ!DK15+[1]ΘΕΣΣΑΛΟΝΙΚΗ!BT15</f>
        <v>21</v>
      </c>
      <c r="BK15" s="746">
        <f>[1]ΑΘΗΝΑ!DL15+[1]ΘΕΣΣΑΛΟΝΙΚΗ!BU15</f>
        <v>19</v>
      </c>
      <c r="BL15" s="746">
        <f>[1]ΑΘΗΝΑ!DM15+[1]ΘΕΣΣΑΛΟΝΙΚΗ!BV15</f>
        <v>18</v>
      </c>
      <c r="BM15" s="884">
        <f>SUM(BJ15:BL15)</f>
        <v>58</v>
      </c>
      <c r="BN15" s="746">
        <f>[1]ΑΘΗΝΑ!DO15+[1]ΘΕΣΣΑΛΟΝΙΚΗ!BX15</f>
        <v>0</v>
      </c>
      <c r="BO15" s="746">
        <f>[1]ΑΘΗΝΑ!DP15+[1]ΘΕΣΣΑΛΟΝΙΚΗ!BY15</f>
        <v>5</v>
      </c>
      <c r="BP15" s="746">
        <f>[1]ΑΘΗΝΑ!DQ15+[1]ΘΕΣΣΑΛΟΝΙΚΗ!BZ15</f>
        <v>0</v>
      </c>
      <c r="BQ15" s="884">
        <f>SUM(BN15:BP15)</f>
        <v>5</v>
      </c>
      <c r="BR15" s="746">
        <f>[1]ΑΘΗΝΑ!DS15+[1]ΘΕΣΣΑΛΟΝΙΚΗ!CB15</f>
        <v>0</v>
      </c>
      <c r="BS15" s="746"/>
      <c r="BT15" s="746">
        <f>[1]ΑΘΗΝΑ!DU15+[1]ΘΕΣΣΑΛΟΝΙΚΗ!CD15</f>
        <v>106</v>
      </c>
      <c r="BU15" s="884">
        <f>SUM(BR15:BT15)</f>
        <v>106</v>
      </c>
      <c r="BV15" s="746">
        <f>[1]ΑΘΗΝΑ!DW15+[1]ΘΕΣΣΑΛΟΝΙΚΗ!CF15</f>
        <v>16</v>
      </c>
      <c r="BW15" s="746">
        <f>[1]ΑΘΗΝΑ!DX15+[1]ΘΕΣΣΑΛΟΝΙΚΗ!CG15</f>
        <v>18</v>
      </c>
      <c r="BX15" s="746">
        <f>[1]ΑΘΗΝΑ!DY15+[1]ΘΕΣΣΑΛΟΝΙΚΗ!CH15</f>
        <v>6</v>
      </c>
      <c r="BY15" s="884">
        <f>SUM(BV15:BX15)</f>
        <v>40</v>
      </c>
      <c r="BZ15" s="715">
        <f>[1]ΑΘΗΝΑ!EA15+[1]ΘΕΣΣΑΛΟΝΙΚΗ!CJ15</f>
        <v>209</v>
      </c>
      <c r="CA15" s="746"/>
      <c r="CB15" s="715">
        <f>[1]ΑΘΗΝΑ!EC15+[1]ΘΕΣΣΑΛΟΝΙΚΗ!CL15</f>
        <v>0</v>
      </c>
      <c r="CC15" s="972">
        <f>C15+D15+E15+J15+AA15+AR15+BI15+BZ15+CB15</f>
        <v>12264</v>
      </c>
    </row>
    <row r="16" spans="1:83" s="840" customFormat="1" ht="24.75" outlineLevel="1" thickTop="1">
      <c r="A16" s="1096"/>
      <c r="B16" s="632" t="s">
        <v>106</v>
      </c>
      <c r="C16" s="633"/>
      <c r="D16" s="634"/>
      <c r="E16" s="635">
        <v>421</v>
      </c>
      <c r="F16" s="636"/>
      <c r="G16" s="636"/>
      <c r="H16" s="636"/>
      <c r="I16" s="636"/>
      <c r="J16" s="635">
        <v>0</v>
      </c>
      <c r="K16" s="637"/>
      <c r="L16" s="637"/>
      <c r="M16" s="637"/>
      <c r="N16" s="636">
        <v>0</v>
      </c>
      <c r="O16" s="638"/>
      <c r="P16" s="638"/>
      <c r="Q16" s="638"/>
      <c r="R16" s="638"/>
      <c r="S16" s="638"/>
      <c r="T16" s="638"/>
      <c r="U16" s="638"/>
      <c r="V16" s="638"/>
      <c r="W16" s="638"/>
      <c r="X16" s="638"/>
      <c r="Y16" s="638"/>
      <c r="Z16" s="639"/>
      <c r="AA16" s="635">
        <v>0</v>
      </c>
      <c r="AB16" s="640"/>
      <c r="AC16" s="640"/>
      <c r="AD16" s="640"/>
      <c r="AE16" s="640"/>
      <c r="AF16" s="640"/>
      <c r="AG16" s="640"/>
      <c r="AH16" s="640"/>
      <c r="AI16" s="640"/>
      <c r="AJ16" s="640"/>
      <c r="AK16" s="640"/>
      <c r="AL16" s="640"/>
      <c r="AM16" s="640"/>
      <c r="AN16" s="640"/>
      <c r="AO16" s="640"/>
      <c r="AP16" s="640"/>
      <c r="AQ16" s="640"/>
      <c r="AR16" s="641"/>
      <c r="AS16" s="641"/>
      <c r="AT16" s="641"/>
      <c r="AU16" s="641"/>
      <c r="AV16" s="641"/>
      <c r="AW16" s="641"/>
      <c r="AX16" s="641"/>
      <c r="AY16" s="641"/>
      <c r="AZ16" s="641"/>
      <c r="BA16" s="641"/>
      <c r="BB16" s="641"/>
      <c r="BC16" s="641"/>
      <c r="BD16" s="641"/>
      <c r="BE16" s="641"/>
      <c r="BF16" s="641"/>
      <c r="BG16" s="641"/>
      <c r="BH16" s="641"/>
      <c r="BI16" s="641"/>
      <c r="BJ16" s="641"/>
      <c r="BK16" s="641"/>
      <c r="BL16" s="641"/>
      <c r="BM16" s="641"/>
      <c r="BN16" s="641"/>
      <c r="BO16" s="641"/>
      <c r="BP16" s="641"/>
      <c r="BQ16" s="641"/>
      <c r="BR16" s="641"/>
      <c r="BS16" s="641"/>
      <c r="BT16" s="641"/>
      <c r="BU16" s="641"/>
      <c r="BV16" s="641"/>
      <c r="BW16" s="641"/>
      <c r="BX16" s="641"/>
      <c r="BY16" s="641"/>
      <c r="BZ16" s="641"/>
      <c r="CA16" s="641"/>
      <c r="CB16" s="641"/>
      <c r="CC16" s="642">
        <f>C16+D16+E16+J16+AA16+AR16</f>
        <v>421</v>
      </c>
    </row>
    <row r="17" spans="1:81" s="841" customFormat="1" outlineLevel="1">
      <c r="A17" s="1097"/>
      <c r="B17" s="630" t="s">
        <v>107</v>
      </c>
      <c r="C17" s="643"/>
      <c r="D17" s="644"/>
      <c r="E17" s="645">
        <v>0</v>
      </c>
      <c r="F17" s="646"/>
      <c r="G17" s="646"/>
      <c r="H17" s="646"/>
      <c r="I17" s="646"/>
      <c r="J17" s="645">
        <v>0</v>
      </c>
      <c r="K17" s="647"/>
      <c r="L17" s="647"/>
      <c r="M17" s="647"/>
      <c r="N17" s="646">
        <v>0</v>
      </c>
      <c r="O17" s="648"/>
      <c r="P17" s="648"/>
      <c r="Q17" s="648"/>
      <c r="R17" s="648"/>
      <c r="S17" s="648"/>
      <c r="T17" s="648"/>
      <c r="U17" s="648"/>
      <c r="V17" s="648"/>
      <c r="W17" s="648"/>
      <c r="X17" s="648"/>
      <c r="Y17" s="648"/>
      <c r="Z17" s="649"/>
      <c r="AA17" s="645">
        <v>0</v>
      </c>
      <c r="AB17" s="650"/>
      <c r="AC17" s="650"/>
      <c r="AD17" s="650"/>
      <c r="AE17" s="650"/>
      <c r="AF17" s="650"/>
      <c r="AG17" s="650"/>
      <c r="AH17" s="650"/>
      <c r="AI17" s="650"/>
      <c r="AJ17" s="650"/>
      <c r="AK17" s="650"/>
      <c r="AL17" s="650"/>
      <c r="AM17" s="650"/>
      <c r="AN17" s="650"/>
      <c r="AO17" s="650"/>
      <c r="AP17" s="650"/>
      <c r="AQ17" s="650"/>
      <c r="AR17" s="651"/>
      <c r="AS17" s="652"/>
      <c r="AT17" s="652"/>
      <c r="AU17" s="652"/>
      <c r="AV17" s="652"/>
      <c r="AW17" s="652"/>
      <c r="AX17" s="652"/>
      <c r="AY17" s="652"/>
      <c r="AZ17" s="652"/>
      <c r="BA17" s="652"/>
      <c r="BB17" s="652"/>
      <c r="BC17" s="652"/>
      <c r="BD17" s="652"/>
      <c r="BE17" s="652"/>
      <c r="BF17" s="652"/>
      <c r="BG17" s="652"/>
      <c r="BH17" s="652"/>
      <c r="BI17" s="652"/>
      <c r="BJ17" s="652"/>
      <c r="BK17" s="652"/>
      <c r="BL17" s="652"/>
      <c r="BM17" s="652"/>
      <c r="BN17" s="652"/>
      <c r="BO17" s="652"/>
      <c r="BP17" s="652"/>
      <c r="BQ17" s="652"/>
      <c r="BR17" s="652"/>
      <c r="BS17" s="652"/>
      <c r="BT17" s="652"/>
      <c r="BU17" s="652"/>
      <c r="BV17" s="652"/>
      <c r="BW17" s="652"/>
      <c r="BX17" s="652"/>
      <c r="BY17" s="652"/>
      <c r="BZ17" s="652"/>
      <c r="CA17" s="652"/>
      <c r="CB17" s="652"/>
      <c r="CC17" s="653">
        <f>C17+D17+E17+J17+AA17+AR17</f>
        <v>0</v>
      </c>
    </row>
    <row r="18" spans="1:81" s="841" customFormat="1" ht="12.75" outlineLevel="1" thickBot="1">
      <c r="A18" s="1098"/>
      <c r="B18" s="631" t="s">
        <v>108</v>
      </c>
      <c r="C18" s="747"/>
      <c r="D18" s="748"/>
      <c r="E18" s="749">
        <v>421</v>
      </c>
      <c r="F18" s="750"/>
      <c r="G18" s="750"/>
      <c r="H18" s="750"/>
      <c r="I18" s="750"/>
      <c r="J18" s="749">
        <v>0</v>
      </c>
      <c r="K18" s="751"/>
      <c r="L18" s="751"/>
      <c r="M18" s="751"/>
      <c r="N18" s="750">
        <v>0</v>
      </c>
      <c r="O18" s="752"/>
      <c r="P18" s="752"/>
      <c r="Q18" s="752"/>
      <c r="R18" s="752"/>
      <c r="S18" s="752"/>
      <c r="T18" s="752"/>
      <c r="U18" s="752"/>
      <c r="V18" s="752"/>
      <c r="W18" s="752"/>
      <c r="X18" s="752"/>
      <c r="Y18" s="752"/>
      <c r="Z18" s="654"/>
      <c r="AA18" s="749">
        <v>0</v>
      </c>
      <c r="AB18" s="753"/>
      <c r="AC18" s="753"/>
      <c r="AD18" s="753"/>
      <c r="AE18" s="753"/>
      <c r="AF18" s="753"/>
      <c r="AG18" s="753"/>
      <c r="AH18" s="753"/>
      <c r="AI18" s="753"/>
      <c r="AJ18" s="753"/>
      <c r="AK18" s="753"/>
      <c r="AL18" s="753"/>
      <c r="AM18" s="753"/>
      <c r="AN18" s="753"/>
      <c r="AO18" s="753"/>
      <c r="AP18" s="753"/>
      <c r="AQ18" s="753"/>
      <c r="AR18" s="753"/>
      <c r="AS18" s="754"/>
      <c r="AT18" s="754"/>
      <c r="AU18" s="754"/>
      <c r="AV18" s="754"/>
      <c r="AW18" s="754"/>
      <c r="AX18" s="754"/>
      <c r="AY18" s="754"/>
      <c r="AZ18" s="754"/>
      <c r="BA18" s="754"/>
      <c r="BB18" s="754"/>
      <c r="BC18" s="754"/>
      <c r="BD18" s="754"/>
      <c r="BE18" s="754"/>
      <c r="BF18" s="754"/>
      <c r="BG18" s="754"/>
      <c r="BH18" s="754"/>
      <c r="BI18" s="754"/>
      <c r="BJ18" s="652"/>
      <c r="BK18" s="655"/>
      <c r="BL18" s="655"/>
      <c r="BM18" s="655"/>
      <c r="BN18" s="655"/>
      <c r="BO18" s="655"/>
      <c r="BP18" s="655"/>
      <c r="BQ18" s="656"/>
      <c r="BR18" s="655"/>
      <c r="BS18" s="655"/>
      <c r="BT18" s="655"/>
      <c r="BU18" s="656"/>
      <c r="BV18" s="655"/>
      <c r="BW18" s="655"/>
      <c r="BX18" s="655"/>
      <c r="BY18" s="655"/>
      <c r="BZ18" s="754"/>
      <c r="CA18" s="754"/>
      <c r="CB18" s="754"/>
      <c r="CC18" s="657">
        <f>C18+D18+E18+J18+AA18+AR18</f>
        <v>421</v>
      </c>
    </row>
    <row r="19" spans="1:81" s="841" customFormat="1" ht="18.75" customHeight="1" thickBot="1">
      <c r="A19" s="755"/>
      <c r="B19" s="658"/>
      <c r="C19" s="756"/>
      <c r="D19" s="756"/>
      <c r="E19" s="756"/>
      <c r="F19" s="757"/>
      <c r="G19" s="757"/>
      <c r="H19" s="757"/>
      <c r="I19" s="757"/>
      <c r="J19" s="756"/>
      <c r="K19" s="756"/>
      <c r="L19" s="756"/>
      <c r="M19" s="756"/>
      <c r="N19" s="757"/>
      <c r="O19" s="758"/>
      <c r="P19" s="758"/>
      <c r="Q19" s="758"/>
      <c r="R19" s="758"/>
      <c r="S19" s="758"/>
      <c r="T19" s="758"/>
      <c r="U19" s="758"/>
      <c r="V19" s="758"/>
      <c r="W19" s="758"/>
      <c r="X19" s="758"/>
      <c r="Y19" s="758"/>
      <c r="Z19" s="758"/>
      <c r="AA19" s="756"/>
      <c r="AB19" s="759"/>
      <c r="AC19" s="759"/>
      <c r="AD19" s="759"/>
      <c r="AE19" s="759"/>
      <c r="AF19" s="759"/>
      <c r="AG19" s="759"/>
      <c r="AH19" s="759"/>
      <c r="AI19" s="759"/>
      <c r="AJ19" s="759"/>
      <c r="AK19" s="759"/>
      <c r="AL19" s="759"/>
      <c r="AM19" s="759"/>
      <c r="AN19" s="759"/>
      <c r="AO19" s="759"/>
      <c r="AP19" s="759"/>
      <c r="AQ19" s="759"/>
      <c r="AR19" s="759"/>
      <c r="AS19" s="759"/>
      <c r="AT19" s="759"/>
      <c r="AU19" s="759"/>
      <c r="AV19" s="759"/>
      <c r="AW19" s="759"/>
      <c r="AX19" s="759"/>
      <c r="AY19" s="759"/>
      <c r="AZ19" s="759"/>
      <c r="BA19" s="759"/>
      <c r="BB19" s="759"/>
      <c r="BC19" s="759"/>
      <c r="BD19" s="759"/>
      <c r="BE19" s="759"/>
      <c r="BF19" s="759"/>
      <c r="BG19" s="759"/>
      <c r="BH19" s="759"/>
      <c r="BI19" s="759"/>
      <c r="BJ19" s="852"/>
      <c r="BK19" s="892"/>
      <c r="BL19" s="892"/>
      <c r="BM19" s="892"/>
      <c r="BN19" s="892"/>
      <c r="BO19" s="892"/>
      <c r="BP19" s="892"/>
      <c r="BQ19" s="892"/>
      <c r="BR19" s="892"/>
      <c r="BS19" s="892"/>
      <c r="BT19" s="892"/>
      <c r="BU19" s="892"/>
      <c r="BV19" s="892"/>
      <c r="BW19" s="892"/>
      <c r="BX19" s="892"/>
      <c r="BY19" s="892"/>
      <c r="BZ19" s="759"/>
      <c r="CA19" s="759"/>
      <c r="CB19" s="759"/>
      <c r="CC19" s="760"/>
    </row>
    <row r="20" spans="1:81" ht="27.75" customHeight="1" thickBot="1">
      <c r="A20" s="1093" t="s">
        <v>109</v>
      </c>
      <c r="B20" s="1093"/>
      <c r="C20" s="699">
        <v>521</v>
      </c>
      <c r="D20" s="699">
        <v>1759</v>
      </c>
      <c r="E20" s="699">
        <v>2049</v>
      </c>
      <c r="F20" s="761">
        <v>568</v>
      </c>
      <c r="G20" s="761">
        <v>425</v>
      </c>
      <c r="H20" s="762">
        <v>360</v>
      </c>
      <c r="I20" s="762">
        <v>877</v>
      </c>
      <c r="J20" s="699">
        <v>2230</v>
      </c>
      <c r="K20" s="668">
        <f>[1]ΑΘΗΝΑ!BL20+[1]ΘΕΣΣΑΛΟΝΙΚΗ!U17</f>
        <v>157</v>
      </c>
      <c r="L20" s="700">
        <f>[1]ΑΘΗΝΑ!BM20+[1]ΘΕΣΣΑΛΟΝΙΚΗ!V17</f>
        <v>80</v>
      </c>
      <c r="M20" s="763">
        <f>[1]ΑΘΗΝΑ!BN20+[1]ΘΕΣΣΑΛΟΝΙΚΗ!W17</f>
        <v>59</v>
      </c>
      <c r="N20" s="761">
        <f>K20+L20+M20</f>
        <v>296</v>
      </c>
      <c r="O20" s="671">
        <f t="shared" ref="O20:CB20" si="4">SUM(O21:O24)</f>
        <v>106</v>
      </c>
      <c r="P20" s="671">
        <f t="shared" si="4"/>
        <v>121</v>
      </c>
      <c r="Q20" s="671">
        <f t="shared" si="4"/>
        <v>79</v>
      </c>
      <c r="R20" s="761">
        <f t="shared" si="4"/>
        <v>306</v>
      </c>
      <c r="S20" s="671">
        <f t="shared" si="4"/>
        <v>61</v>
      </c>
      <c r="T20" s="671">
        <f t="shared" si="4"/>
        <v>0</v>
      </c>
      <c r="U20" s="671">
        <f t="shared" si="4"/>
        <v>97</v>
      </c>
      <c r="V20" s="762">
        <f t="shared" si="4"/>
        <v>158</v>
      </c>
      <c r="W20" s="671">
        <f t="shared" si="4"/>
        <v>167</v>
      </c>
      <c r="X20" s="671">
        <f t="shared" si="4"/>
        <v>67</v>
      </c>
      <c r="Y20" s="671">
        <f t="shared" si="4"/>
        <v>56</v>
      </c>
      <c r="Z20" s="855">
        <f t="shared" si="4"/>
        <v>290</v>
      </c>
      <c r="AA20" s="701">
        <f t="shared" si="4"/>
        <v>1050</v>
      </c>
      <c r="AB20" s="671">
        <f t="shared" si="4"/>
        <v>104</v>
      </c>
      <c r="AC20" s="671">
        <f t="shared" si="4"/>
        <v>280</v>
      </c>
      <c r="AD20" s="671">
        <f t="shared" si="4"/>
        <v>105</v>
      </c>
      <c r="AE20" s="761">
        <f t="shared" si="4"/>
        <v>489</v>
      </c>
      <c r="AF20" s="671">
        <f t="shared" si="4"/>
        <v>30</v>
      </c>
      <c r="AG20" s="671">
        <f t="shared" si="4"/>
        <v>22</v>
      </c>
      <c r="AH20" s="671">
        <f t="shared" si="4"/>
        <v>43</v>
      </c>
      <c r="AI20" s="761">
        <f t="shared" si="4"/>
        <v>95</v>
      </c>
      <c r="AJ20" s="764">
        <f t="shared" si="4"/>
        <v>41</v>
      </c>
      <c r="AK20" s="764"/>
      <c r="AL20" s="764">
        <f t="shared" si="4"/>
        <v>51</v>
      </c>
      <c r="AM20" s="761">
        <f t="shared" si="4"/>
        <v>92</v>
      </c>
      <c r="AN20" s="764">
        <f t="shared" si="4"/>
        <v>111</v>
      </c>
      <c r="AO20" s="764">
        <f t="shared" si="4"/>
        <v>50</v>
      </c>
      <c r="AP20" s="764">
        <f t="shared" si="4"/>
        <v>44</v>
      </c>
      <c r="AQ20" s="761">
        <f t="shared" si="4"/>
        <v>205</v>
      </c>
      <c r="AR20" s="701">
        <f t="shared" si="4"/>
        <v>881</v>
      </c>
      <c r="AS20" s="764">
        <f t="shared" si="4"/>
        <v>90</v>
      </c>
      <c r="AT20" s="764">
        <f t="shared" si="4"/>
        <v>229</v>
      </c>
      <c r="AU20" s="764">
        <f t="shared" si="4"/>
        <v>79</v>
      </c>
      <c r="AV20" s="761">
        <f t="shared" si="4"/>
        <v>398</v>
      </c>
      <c r="AW20" s="764">
        <f t="shared" si="4"/>
        <v>23</v>
      </c>
      <c r="AX20" s="764">
        <f t="shared" si="4"/>
        <v>32</v>
      </c>
      <c r="AY20" s="764">
        <f t="shared" si="4"/>
        <v>12</v>
      </c>
      <c r="AZ20" s="761">
        <f t="shared" si="4"/>
        <v>67</v>
      </c>
      <c r="BA20" s="764">
        <f t="shared" si="4"/>
        <v>522</v>
      </c>
      <c r="BB20" s="765"/>
      <c r="BC20" s="764">
        <f t="shared" si="4"/>
        <v>45</v>
      </c>
      <c r="BD20" s="761">
        <f t="shared" si="4"/>
        <v>567</v>
      </c>
      <c r="BE20" s="764">
        <f t="shared" si="4"/>
        <v>53</v>
      </c>
      <c r="BF20" s="764">
        <f t="shared" si="4"/>
        <v>27</v>
      </c>
      <c r="BG20" s="764">
        <f t="shared" si="4"/>
        <v>33</v>
      </c>
      <c r="BH20" s="761">
        <f t="shared" si="4"/>
        <v>113</v>
      </c>
      <c r="BI20" s="701">
        <f t="shared" si="4"/>
        <v>1145</v>
      </c>
      <c r="BJ20" s="764">
        <f t="shared" si="4"/>
        <v>63</v>
      </c>
      <c r="BK20" s="764">
        <f t="shared" si="4"/>
        <v>242</v>
      </c>
      <c r="BL20" s="764">
        <f t="shared" si="4"/>
        <v>122</v>
      </c>
      <c r="BM20" s="761">
        <f t="shared" si="4"/>
        <v>427</v>
      </c>
      <c r="BN20" s="764">
        <f t="shared" si="4"/>
        <v>2</v>
      </c>
      <c r="BO20" s="764">
        <f t="shared" si="4"/>
        <v>248</v>
      </c>
      <c r="BP20" s="764">
        <f t="shared" si="4"/>
        <v>14</v>
      </c>
      <c r="BQ20" s="761">
        <f t="shared" si="4"/>
        <v>264</v>
      </c>
      <c r="BR20" s="764">
        <f t="shared" si="4"/>
        <v>39</v>
      </c>
      <c r="BS20" s="766"/>
      <c r="BT20" s="764">
        <f t="shared" si="4"/>
        <v>69</v>
      </c>
      <c r="BU20" s="761">
        <f t="shared" si="4"/>
        <v>108</v>
      </c>
      <c r="BV20" s="764">
        <f t="shared" si="4"/>
        <v>66</v>
      </c>
      <c r="BW20" s="764">
        <f t="shared" si="4"/>
        <v>37</v>
      </c>
      <c r="BX20" s="764">
        <f t="shared" si="4"/>
        <v>37</v>
      </c>
      <c r="BY20" s="761">
        <f t="shared" si="4"/>
        <v>140</v>
      </c>
      <c r="BZ20" s="701">
        <f t="shared" si="4"/>
        <v>939</v>
      </c>
      <c r="CA20" s="764"/>
      <c r="CB20" s="701">
        <f t="shared" si="4"/>
        <v>0</v>
      </c>
      <c r="CC20" s="702">
        <f>CC21+CC22+CC23+CC24</f>
        <v>10574</v>
      </c>
    </row>
    <row r="21" spans="1:81" ht="12.75" thickBot="1">
      <c r="A21" s="889"/>
      <c r="B21" s="893" t="s">
        <v>110</v>
      </c>
      <c r="C21" s="674">
        <v>18</v>
      </c>
      <c r="D21" s="674">
        <v>72</v>
      </c>
      <c r="E21" s="699">
        <v>34</v>
      </c>
      <c r="F21" s="761">
        <v>5</v>
      </c>
      <c r="G21" s="761">
        <v>23</v>
      </c>
      <c r="H21" s="762">
        <v>43</v>
      </c>
      <c r="I21" s="762">
        <v>36</v>
      </c>
      <c r="J21" s="699">
        <v>107</v>
      </c>
      <c r="K21" s="668">
        <f>[1]ΑΘΗΝΑ!BL21+[1]ΘΕΣΣΑΛΟΝΙΚΗ!U18</f>
        <v>6</v>
      </c>
      <c r="L21" s="700">
        <f>[1]ΑΘΗΝΑ!BM21+[1]ΘΕΣΣΑΛΟΝΙΚΗ!V18</f>
        <v>1</v>
      </c>
      <c r="M21" s="763">
        <f>[1]ΑΘΗΝΑ!BN21+[1]ΘΕΣΣΑΛΟΝΙΚΗ!W18</f>
        <v>3</v>
      </c>
      <c r="N21" s="676">
        <f>K21+L21+M21</f>
        <v>10</v>
      </c>
      <c r="O21" s="677">
        <f>[1]ΑΘΗΝΑ!BP21+[1]ΘΕΣΣΑΛΟΝΙΚΗ!Y18</f>
        <v>3</v>
      </c>
      <c r="P21" s="677">
        <f>[1]ΑΘΗΝΑ!BQ21+[1]ΘΕΣΣΑΛΟΝΙΚΗ!Z18</f>
        <v>7</v>
      </c>
      <c r="Q21" s="677">
        <f>[1]ΑΘΗΝΑ!BR21+[1]ΘΕΣΣΑΛΟΝΙΚΗ!AA18</f>
        <v>5</v>
      </c>
      <c r="R21" s="703">
        <f>SUM(O21:Q21)</f>
        <v>15</v>
      </c>
      <c r="S21" s="677">
        <f>[1]ΑΘΗΝΑ!BT21+[1]ΘΕΣΣΑΛΟΝΙΚΗ!AC18</f>
        <v>2</v>
      </c>
      <c r="T21" s="677"/>
      <c r="U21" s="677">
        <f>[1]ΑΘΗΝΑ!BV21+[1]ΘΕΣΣΑΛΟΝΙΚΗ!AE18</f>
        <v>1</v>
      </c>
      <c r="V21" s="676">
        <f>SUM(S21:U21)</f>
        <v>3</v>
      </c>
      <c r="W21" s="677">
        <f>[1]ΑΘΗΝΑ!BX21+[1]ΘΕΣΣΑΛΟΝΙΚΗ!AG18</f>
        <v>5</v>
      </c>
      <c r="X21" s="677">
        <f>[1]ΑΘΗΝΑ!BY21+[1]ΘΕΣΣΑΛΟΝΙΚΗ!AH18</f>
        <v>1</v>
      </c>
      <c r="Y21" s="677">
        <f>[1]ΑΘΗΝΑ!BZ21+[1]ΘΕΣΣΑΛΟΝΙΚΗ!AI18</f>
        <v>0</v>
      </c>
      <c r="Z21" s="855">
        <f>W21+X21+Y21</f>
        <v>6</v>
      </c>
      <c r="AA21" s="701">
        <f>K21+L21+M21+O21+P21+Q21+S21+U21+W21+X21+Y21</f>
        <v>34</v>
      </c>
      <c r="AB21" s="767">
        <f>[1]ΑΘΗΝΑ!CC21+[1]ΘΕΣΣΑΛΟΝΙΚΗ!AL18</f>
        <v>0</v>
      </c>
      <c r="AC21" s="682">
        <f>[1]ΑΘΗΝΑ!CD21+[1]ΘΕΣΣΑΛΟΝΙΚΗ!AM18</f>
        <v>14</v>
      </c>
      <c r="AD21" s="682">
        <f>[1]ΑΘΗΝΑ!CE21+[1]ΘΕΣΣΑΛΟΝΙΚΗ!AN18</f>
        <v>12</v>
      </c>
      <c r="AE21" s="768">
        <f>SUM(AB21:AD21)</f>
        <v>26</v>
      </c>
      <c r="AF21" s="769">
        <f>[1]ΑΘΗΝΑ!CG21+[1]ΘΕΣΣΑΛΟΝΙΚΗ!AP18</f>
        <v>5</v>
      </c>
      <c r="AG21" s="770">
        <f>[1]ΑΘΗΝΑ!CH21+[1]ΘΕΣΣΑΛΟΝΙΚΗ!AQ18</f>
        <v>2</v>
      </c>
      <c r="AH21" s="770">
        <f>[1]ΑΘΗΝΑ!CI21+[1]ΘΕΣΣΑΛΟΝΙΚΗ!AR18</f>
        <v>5</v>
      </c>
      <c r="AI21" s="768">
        <f>SUM(AF21:AH21)</f>
        <v>12</v>
      </c>
      <c r="AJ21" s="771">
        <f>[1]ΑΘΗΝΑ!CK21+[1]ΘΕΣΣΑΛΟΝΙΚΗ!AT18</f>
        <v>3</v>
      </c>
      <c r="AK21" s="771"/>
      <c r="AL21" s="771">
        <f>[1]ΑΘΗΝΑ!CM21+[1]ΘΕΣΣΑΛΟΝΙΚΗ!AV18</f>
        <v>20</v>
      </c>
      <c r="AM21" s="772">
        <f>SUM(AJ21:AL21)</f>
        <v>23</v>
      </c>
      <c r="AN21" s="771">
        <f>[1]ΑΘΗΝΑ!CO21+[1]ΘΕΣΣΑΛΟΝΙΚΗ!AX18</f>
        <v>7</v>
      </c>
      <c r="AO21" s="771">
        <f>[1]ΑΘΗΝΑ!CP21+[1]ΘΕΣΣΑΛΟΝΙΚΗ!AY18</f>
        <v>3</v>
      </c>
      <c r="AP21" s="770">
        <f>[1]ΑΘΗΝΑ!CQ21+[1]ΘΕΣΣΑΛΟΝΙΚΗ!AZ18</f>
        <v>4</v>
      </c>
      <c r="AQ21" s="772">
        <f>SUM(AN21:AP21)</f>
        <v>14</v>
      </c>
      <c r="AR21" s="701">
        <f>[1]ΑΘΗΝΑ!CS21+[1]ΘΕΣΣΑΛΟΝΙΚΗ!BB18</f>
        <v>75</v>
      </c>
      <c r="AS21" s="770">
        <f>[1]ΑΘΗΝΑ!CT21+[1]ΘΕΣΣΑΛΟΝΙΚΗ!BC18</f>
        <v>3</v>
      </c>
      <c r="AT21" s="770">
        <f>[1]ΑΘΗΝΑ!CU21+[1]ΘΕΣΣΑΛΟΝΙΚΗ!BD18</f>
        <v>19</v>
      </c>
      <c r="AU21" s="770">
        <f>[1]ΑΘΗΝΑ!CV21+[1]ΘΕΣΣΑΛΟΝΙΚΗ!BE18</f>
        <v>6</v>
      </c>
      <c r="AV21" s="877">
        <f>SUM(AS21:AU21)</f>
        <v>28</v>
      </c>
      <c r="AW21" s="770">
        <f>[1]ΑΘΗΝΑ!CX21+[1]ΘΕΣΣΑΛΟΝΙΚΗ!BG18</f>
        <v>4</v>
      </c>
      <c r="AX21" s="770">
        <f>[1]ΑΘΗΝΑ!CY21+[1]ΘΕΣΣΑΛΟΝΙΚΗ!BH18</f>
        <v>0</v>
      </c>
      <c r="AY21" s="770">
        <f>[1]ΑΘΗΝΑ!CZ21+[1]ΘΕΣΣΑΛΟΝΙΚΗ!BI18</f>
        <v>0</v>
      </c>
      <c r="AZ21" s="877">
        <f>SUM(AW21:AY21)</f>
        <v>4</v>
      </c>
      <c r="BA21" s="770">
        <f>[1]ΑΘΗΝΑ!DB21+[1]ΘΕΣΣΑΛΟΝΙΚΗ!BK18</f>
        <v>0</v>
      </c>
      <c r="BB21" s="770"/>
      <c r="BC21" s="770">
        <f>[1]ΑΘΗΝΑ!DD21+[1]ΘΕΣΣΑΛΟΝΙΚΗ!BM18</f>
        <v>2</v>
      </c>
      <c r="BD21" s="877">
        <f>SUM(BA21:BC21)</f>
        <v>2</v>
      </c>
      <c r="BE21" s="770">
        <f>[1]ΑΘΗΝΑ!DF21+[1]ΘΕΣΣΑΛΟΝΙΚΗ!BO18</f>
        <v>0</v>
      </c>
      <c r="BF21" s="770">
        <f>[1]ΑΘΗΝΑ!DG21+[1]ΘΕΣΣΑΛΟΝΙΚΗ!BP18</f>
        <v>1</v>
      </c>
      <c r="BG21" s="770">
        <f>[1]ΑΘΗΝΑ!DH21+[1]ΘΕΣΣΑΛΟΝΙΚΗ!BQ18</f>
        <v>1</v>
      </c>
      <c r="BH21" s="877">
        <f>SUM(BE21:BG21)</f>
        <v>2</v>
      </c>
      <c r="BI21" s="773">
        <f>[1]ΑΘΗΝΑ!DJ21+[1]ΘΕΣΣΑΛΟΝΙΚΗ!BS18</f>
        <v>36</v>
      </c>
      <c r="BJ21" s="770">
        <f>[1]ΑΘΗΝΑ!DK21+[1]ΘΕΣΣΑΛΟΝΙΚΗ!BT18</f>
        <v>0</v>
      </c>
      <c r="BK21" s="770">
        <f>[1]ΑΘΗΝΑ!DL21+[1]ΘΕΣΣΑΛΟΝΙΚΗ!BU18</f>
        <v>7</v>
      </c>
      <c r="BL21" s="770">
        <f>[1]ΑΘΗΝΑ!DM21+[1]ΘΕΣΣΑΛΟΝΙΚΗ!BV18</f>
        <v>0</v>
      </c>
      <c r="BM21" s="877">
        <f>SUM(BJ21:BL21)</f>
        <v>7</v>
      </c>
      <c r="BN21" s="770">
        <f>[1]ΑΘΗΝΑ!DO21+[1]ΘΕΣΣΑΛΟΝΙΚΗ!BX18</f>
        <v>0</v>
      </c>
      <c r="BO21" s="770">
        <f>[1]ΑΘΗΝΑ!DP21+[1]ΘΕΣΣΑΛΟΝΙΚΗ!BY18</f>
        <v>0</v>
      </c>
      <c r="BP21" s="770">
        <f>[1]ΑΘΗΝΑ!DQ21+[1]ΘΕΣΣΑΛΟΝΙΚΗ!BZ18</f>
        <v>0</v>
      </c>
      <c r="BQ21" s="877">
        <f>SUM(BN21:BP21)</f>
        <v>0</v>
      </c>
      <c r="BR21" s="770">
        <f>[1]ΑΘΗΝΑ!DS21+[1]ΘΕΣΣΑΛΟΝΙΚΗ!CB18</f>
        <v>0</v>
      </c>
      <c r="BS21" s="770"/>
      <c r="BT21" s="770">
        <f>[1]ΑΘΗΝΑ!DU21+[1]ΘΕΣΣΑΛΟΝΙΚΗ!CD18</f>
        <v>0</v>
      </c>
      <c r="BU21" s="877">
        <f>SUM(BR21:BT21)</f>
        <v>0</v>
      </c>
      <c r="BV21" s="770">
        <f>[1]ΑΘΗΝΑ!DW21+[1]ΘΕΣΣΑΛΟΝΙΚΗ!CF18</f>
        <v>1</v>
      </c>
      <c r="BW21" s="770">
        <f>[1]ΑΘΗΝΑ!DX21+[1]ΘΕΣΣΑΛΟΝΙΚΗ!CG18</f>
        <v>1</v>
      </c>
      <c r="BX21" s="769">
        <f>[1]ΑΘΗΝΑ!DY21+[1]ΘΕΣΣΑΛΟΝΙΚΗ!CH18</f>
        <v>3</v>
      </c>
      <c r="BY21" s="863">
        <f>SUM(BV21:BX21)</f>
        <v>5</v>
      </c>
      <c r="BZ21" s="773">
        <f>[1]ΑΘΗΝΑ!EA21+[1]ΘΕΣΣΑΛΟΝΙΚΗ!CJ18</f>
        <v>12</v>
      </c>
      <c r="CA21" s="770"/>
      <c r="CB21" s="773">
        <f>[1]ΑΘΗΝΑ!EC21+[1]ΘΕΣΣΑΛΟΝΙΚΗ!CL18</f>
        <v>0</v>
      </c>
      <c r="CC21" s="774">
        <f>C21+D21+E21+J21+AA21+AR21+BI21+BZ21+CB21</f>
        <v>388</v>
      </c>
    </row>
    <row r="22" spans="1:81" ht="12.75" thickBot="1">
      <c r="A22" s="889"/>
      <c r="B22" s="891" t="s">
        <v>111</v>
      </c>
      <c r="C22" s="674">
        <v>252</v>
      </c>
      <c r="D22" s="674">
        <v>448</v>
      </c>
      <c r="E22" s="699">
        <v>323</v>
      </c>
      <c r="F22" s="761">
        <v>99</v>
      </c>
      <c r="G22" s="761">
        <v>242</v>
      </c>
      <c r="H22" s="762">
        <v>266</v>
      </c>
      <c r="I22" s="762">
        <v>401</v>
      </c>
      <c r="J22" s="699">
        <v>1008</v>
      </c>
      <c r="K22" s="668">
        <f>[1]ΑΘΗΝΑ!BL22+[1]ΘΕΣΣΑΛΟΝΙΚΗ!U19</f>
        <v>64</v>
      </c>
      <c r="L22" s="700">
        <f>[1]ΑΘΗΝΑ!BM22+[1]ΘΕΣΣΑΛΟΝΙΚΗ!V19</f>
        <v>34</v>
      </c>
      <c r="M22" s="763">
        <f>[1]ΑΘΗΝΑ!BN22+[1]ΘΕΣΣΑΛΟΝΙΚΗ!W19</f>
        <v>21</v>
      </c>
      <c r="N22" s="703">
        <f>K22+L22+M22</f>
        <v>119</v>
      </c>
      <c r="O22" s="736">
        <f>[1]ΑΘΗΝΑ!BP22+[1]ΘΕΣΣΑΛΟΝΙΚΗ!Y19</f>
        <v>30</v>
      </c>
      <c r="P22" s="736">
        <f>[1]ΑΘΗΝΑ!BQ22+[1]ΘΕΣΣΑΛΟΝΙΚΗ!Z19</f>
        <v>68</v>
      </c>
      <c r="Q22" s="736">
        <f>[1]ΑΘΗΝΑ!BR22+[1]ΘΕΣΣΑΛΟΝΙΚΗ!AA19</f>
        <v>46</v>
      </c>
      <c r="R22" s="703">
        <f>SUM(O22:Q22)</f>
        <v>144</v>
      </c>
      <c r="S22" s="736">
        <f>[1]ΑΘΗΝΑ!BT22+[1]ΘΕΣΣΑΛΟΝΙΚΗ!AC19</f>
        <v>35</v>
      </c>
      <c r="T22" s="736"/>
      <c r="U22" s="677">
        <f>[1]ΑΘΗΝΑ!BV22+[1]ΘΕΣΣΑΛΟΝΙΚΗ!AE19</f>
        <v>45</v>
      </c>
      <c r="V22" s="676">
        <f>SUM(S22:U22)</f>
        <v>80</v>
      </c>
      <c r="W22" s="677">
        <f>[1]ΑΘΗΝΑ!BX22+[1]ΘΕΣΣΑΛΟΝΙΚΗ!AG19</f>
        <v>87</v>
      </c>
      <c r="X22" s="677">
        <f>[1]ΑΘΗΝΑ!BY22+[1]ΘΕΣΣΑΛΟΝΙΚΗ!AH19</f>
        <v>37</v>
      </c>
      <c r="Y22" s="677">
        <f>[1]ΑΘΗΝΑ!BZ22+[1]ΘΕΣΣΑΛΟΝΙΚΗ!AI19</f>
        <v>32</v>
      </c>
      <c r="Z22" s="855">
        <f>W22+X22+Y22</f>
        <v>156</v>
      </c>
      <c r="AA22" s="701">
        <f>K22+L22+M22+O22+P22+Q22+S22+U22+W22+X22+Y22</f>
        <v>499</v>
      </c>
      <c r="AB22" s="737">
        <f>[1]ΑΘΗΝΑ!CC22+[1]ΘΕΣΣΑΛΟΝΙΚΗ!AL19</f>
        <v>71</v>
      </c>
      <c r="AC22" s="709">
        <f>[1]ΑΘΗΝΑ!CD22+[1]ΘΕΣΣΑΛΟΝΙΚΗ!AM19</f>
        <v>135</v>
      </c>
      <c r="AD22" s="709">
        <f>[1]ΑΘΗΝΑ!CE22+[1]ΘΕΣΣΑΛΟΝΙΚΗ!AN19</f>
        <v>58</v>
      </c>
      <c r="AE22" s="703">
        <f>SUM(AB22:AD22)</f>
        <v>264</v>
      </c>
      <c r="AF22" s="738">
        <f>[1]ΑΘΗΝΑ!CG22+[1]ΘΕΣΣΑΛΟΝΙΚΗ!AP19</f>
        <v>19</v>
      </c>
      <c r="AG22" s="738">
        <f>[1]ΑΘΗΝΑ!CH22+[1]ΘΕΣΣΑΛΟΝΙΚΗ!AQ19</f>
        <v>12</v>
      </c>
      <c r="AH22" s="738">
        <f>[1]ΑΘΗΝΑ!CI22+[1]ΘΕΣΣΑΛΟΝΙΚΗ!AR19</f>
        <v>30</v>
      </c>
      <c r="AI22" s="768">
        <f>SUM(AF22:AH22)</f>
        <v>61</v>
      </c>
      <c r="AJ22" s="709">
        <f>[1]ΑΘΗΝΑ!CK22+[1]ΘΕΣΣΑΛΟΝΙΚΗ!AT19</f>
        <v>26</v>
      </c>
      <c r="AK22" s="709"/>
      <c r="AL22" s="709">
        <f>[1]ΑΘΗΝΑ!CM22+[1]ΘΕΣΣΑΛΟΝΙΚΗ!AV19</f>
        <v>19</v>
      </c>
      <c r="AM22" s="703">
        <f>SUM(AJ22:AL22)</f>
        <v>45</v>
      </c>
      <c r="AN22" s="709">
        <f>[1]ΑΘΗΝΑ!CO22+[1]ΘΕΣΣΑΛΟΝΙΚΗ!AX19</f>
        <v>52</v>
      </c>
      <c r="AO22" s="709">
        <f>[1]ΑΘΗΝΑ!CP22+[1]ΘΕΣΣΑΛΟΝΙΚΗ!AY19</f>
        <v>22</v>
      </c>
      <c r="AP22" s="738">
        <f>[1]ΑΘΗΝΑ!CQ22+[1]ΘΕΣΣΑΛΟΝΙΚΗ!AZ19</f>
        <v>17</v>
      </c>
      <c r="AQ22" s="703">
        <f>SUM(AN22:AP22)</f>
        <v>91</v>
      </c>
      <c r="AR22" s="775">
        <f>[1]ΑΘΗΝΑ!CS22+[1]ΘΕΣΣΑΛΟΝΙΚΗ!BB19</f>
        <v>461</v>
      </c>
      <c r="AS22" s="738">
        <f>[1]ΑΘΗΝΑ!CT22+[1]ΘΕΣΣΑΛΟΝΙΚΗ!BC19</f>
        <v>34</v>
      </c>
      <c r="AT22" s="738">
        <f>[1]ΑΘΗΝΑ!CU22+[1]ΘΕΣΣΑΛΟΝΙΚΗ!BD19</f>
        <v>141</v>
      </c>
      <c r="AU22" s="738">
        <f>[1]ΑΘΗΝΑ!CV22+[1]ΘΕΣΣΑΛΟΝΙΚΗ!BE19</f>
        <v>30</v>
      </c>
      <c r="AV22" s="880">
        <f>SUM(AS22:AU22)</f>
        <v>205</v>
      </c>
      <c r="AW22" s="738">
        <f>[1]ΑΘΗΝΑ!CX22+[1]ΘΕΣΣΑΛΟΝΙΚΗ!BG19</f>
        <v>12</v>
      </c>
      <c r="AX22" s="738">
        <f>[1]ΑΘΗΝΑ!CY22+[1]ΘΕΣΣΑΛΟΝΙΚΗ!BH19</f>
        <v>14</v>
      </c>
      <c r="AY22" s="738">
        <f>[1]ΑΘΗΝΑ!CZ22+[1]ΘΕΣΣΑΛΟΝΙΚΗ!BI19</f>
        <v>7</v>
      </c>
      <c r="AZ22" s="880">
        <f>SUM(AW22:AY22)</f>
        <v>33</v>
      </c>
      <c r="BA22" s="738">
        <f>[1]ΑΘΗΝΑ!DB22+[1]ΘΕΣΣΑΛΟΝΙΚΗ!BK19</f>
        <v>44</v>
      </c>
      <c r="BB22" s="738"/>
      <c r="BC22" s="738">
        <f>[1]ΑΘΗΝΑ!DD22+[1]ΘΕΣΣΑΛΟΝΙΚΗ!BM19</f>
        <v>33</v>
      </c>
      <c r="BD22" s="880">
        <f>SUM(BA22:BC22)</f>
        <v>77</v>
      </c>
      <c r="BE22" s="738">
        <f>[1]ΑΘΗΝΑ!DF22+[1]ΘΕΣΣΑΛΟΝΙΚΗ!BO19</f>
        <v>15</v>
      </c>
      <c r="BF22" s="738">
        <f>[1]ΑΘΗΝΑ!DG22+[1]ΘΕΣΣΑΛΟΝΙΚΗ!BP19</f>
        <v>13</v>
      </c>
      <c r="BG22" s="738">
        <f>[1]ΑΘΗΝΑ!DH22+[1]ΘΕΣΣΑΛΟΝΙΚΗ!BQ19</f>
        <v>14</v>
      </c>
      <c r="BH22" s="880">
        <f>SUM(BE22:BG22)</f>
        <v>42</v>
      </c>
      <c r="BI22" s="775">
        <f>[1]ΑΘΗΝΑ!DJ22+[1]ΘΕΣΣΑΛΟΝΙΚΗ!BS19</f>
        <v>357</v>
      </c>
      <c r="BJ22" s="738">
        <f>[1]ΑΘΗΝΑ!DK22+[1]ΘΕΣΣΑΛΟΝΙΚΗ!BT19</f>
        <v>22</v>
      </c>
      <c r="BK22" s="738">
        <f>[1]ΑΘΗΝΑ!DL22+[1]ΘΕΣΣΑΛΟΝΙΚΗ!BU19</f>
        <v>53</v>
      </c>
      <c r="BL22" s="738">
        <f>[1]ΑΘΗΝΑ!DM22+[1]ΘΕΣΣΑΛΟΝΙΚΗ!BV19</f>
        <v>25</v>
      </c>
      <c r="BM22" s="880">
        <f>SUM(BJ22:BL22)</f>
        <v>100</v>
      </c>
      <c r="BN22" s="738">
        <f>[1]ΑΘΗΝΑ!DO22+[1]ΘΕΣΣΑΛΟΝΙΚΗ!BX19</f>
        <v>0</v>
      </c>
      <c r="BO22" s="738">
        <f>[1]ΑΘΗΝΑ!DP22+[1]ΘΕΣΣΑΛΟΝΙΚΗ!BY19</f>
        <v>6</v>
      </c>
      <c r="BP22" s="738">
        <f>[1]ΑΘΗΝΑ!DQ22+[1]ΘΕΣΣΑΛΟΝΙΚΗ!BZ19</f>
        <v>0</v>
      </c>
      <c r="BQ22" s="880">
        <f>SUM(BN22:BP22)</f>
        <v>6</v>
      </c>
      <c r="BR22" s="738">
        <f>[1]ΑΘΗΝΑ!DS22+[1]ΘΕΣΣΑΛΟΝΙΚΗ!CB19</f>
        <v>3</v>
      </c>
      <c r="BS22" s="738"/>
      <c r="BT22" s="738">
        <f>[1]ΑΘΗΝΑ!DU22+[1]ΘΕΣΣΑΛΟΝΙΚΗ!CD19</f>
        <v>5</v>
      </c>
      <c r="BU22" s="880">
        <f>SUM(BR22:BT22)</f>
        <v>8</v>
      </c>
      <c r="BV22" s="738">
        <f>[1]ΑΘΗΝΑ!DW22+[1]ΘΕΣΣΑΛΟΝΙΚΗ!CF19</f>
        <v>6</v>
      </c>
      <c r="BW22" s="738">
        <f>[1]ΑΘΗΝΑ!DX22+[1]ΘΕΣΣΑΛΟΝΙΚΗ!CG19</f>
        <v>1</v>
      </c>
      <c r="BX22" s="746">
        <f>[1]ΑΘΗΝΑ!DY22+[1]ΘΕΣΣΑΛΟΝΙΚΗ!CH19</f>
        <v>5</v>
      </c>
      <c r="BY22" s="884">
        <f>SUM(BV22:BX22)</f>
        <v>12</v>
      </c>
      <c r="BZ22" s="775">
        <f>[1]ΑΘΗΝΑ!EA22+[1]ΘΕΣΣΑΛΟΝΙΚΗ!CJ19</f>
        <v>126</v>
      </c>
      <c r="CA22" s="738"/>
      <c r="CB22" s="775">
        <f>[1]ΑΘΗΝΑ!EC22+[1]ΘΕΣΣΑΛΟΝΙΚΗ!CL19</f>
        <v>0</v>
      </c>
      <c r="CC22" s="973">
        <f>C22+D22+E22+J22+AA22+AR22+BI22+BZ22+CB22</f>
        <v>3474</v>
      </c>
    </row>
    <row r="23" spans="1:81" ht="12.75" thickBot="1">
      <c r="A23" s="866"/>
      <c r="B23" s="685" t="s">
        <v>112</v>
      </c>
      <c r="C23" s="686">
        <v>251</v>
      </c>
      <c r="D23" s="686">
        <v>1239</v>
      </c>
      <c r="E23" s="699">
        <v>1692</v>
      </c>
      <c r="F23" s="761">
        <v>464</v>
      </c>
      <c r="G23" s="761">
        <v>160</v>
      </c>
      <c r="H23" s="762">
        <v>51</v>
      </c>
      <c r="I23" s="762">
        <v>115</v>
      </c>
      <c r="J23" s="699">
        <v>790</v>
      </c>
      <c r="K23" s="668">
        <f>[1]ΑΘΗΝΑ!BL23+[1]ΘΕΣΣΑΛΟΝΙΚΗ!U20</f>
        <v>87</v>
      </c>
      <c r="L23" s="700">
        <f>[1]ΑΘΗΝΑ!BM23+[1]ΘΕΣΣΑΛΟΝΙΚΗ!V20</f>
        <v>44</v>
      </c>
      <c r="M23" s="763">
        <f>[1]ΑΘΗΝΑ!BN23+[1]ΘΕΣΣΑΛΟΝΙΚΗ!W20</f>
        <v>35</v>
      </c>
      <c r="N23" s="703">
        <f>K23+L23+M23</f>
        <v>166</v>
      </c>
      <c r="O23" s="736">
        <f>[1]ΑΘΗΝΑ!BP23+[1]ΘΕΣΣΑΛΟΝΙΚΗ!Y20</f>
        <v>72</v>
      </c>
      <c r="P23" s="736">
        <f>[1]ΑΘΗΝΑ!BQ23+[1]ΘΕΣΣΑΛΟΝΙΚΗ!Z20</f>
        <v>46</v>
      </c>
      <c r="Q23" s="736">
        <f>[1]ΑΘΗΝΑ!BR23+[1]ΘΕΣΣΑΛΟΝΙΚΗ!AA20</f>
        <v>28</v>
      </c>
      <c r="R23" s="703">
        <f>SUM(O23:Q23)</f>
        <v>146</v>
      </c>
      <c r="S23" s="736">
        <f>[1]ΑΘΗΝΑ!BT23+[1]ΘΕΣΣΑΛΟΝΙΚΗ!AC20</f>
        <v>24</v>
      </c>
      <c r="T23" s="736"/>
      <c r="U23" s="677">
        <f>[1]ΑΘΗΝΑ!BV23+[1]ΘΕΣΣΑΛΟΝΙΚΗ!AE20</f>
        <v>51</v>
      </c>
      <c r="V23" s="676">
        <f>SUM(S23:U23)</f>
        <v>75</v>
      </c>
      <c r="W23" s="677">
        <f>[1]ΑΘΗΝΑ!BX23+[1]ΘΕΣΣΑΛΟΝΙΚΗ!AG20</f>
        <v>23</v>
      </c>
      <c r="X23" s="677">
        <f>[1]ΑΘΗΝΑ!BY23+[1]ΘΕΣΣΑΛΟΝΙΚΗ!AH20</f>
        <v>21</v>
      </c>
      <c r="Y23" s="677">
        <f>[1]ΑΘΗΝΑ!BZ23+[1]ΘΕΣΣΑΛΟΝΙΚΗ!AI20</f>
        <v>19</v>
      </c>
      <c r="Z23" s="855">
        <f>W23+X23+Y23</f>
        <v>63</v>
      </c>
      <c r="AA23" s="701">
        <f>K23+L23+M23+O23+P23+Q23+S23+U23+W23+X23+Y23</f>
        <v>450</v>
      </c>
      <c r="AB23" s="737">
        <f>[1]ΑΘΗΝΑ!CC23+[1]ΘΕΣΣΑΛΟΝΙΚΗ!AL20</f>
        <v>28</v>
      </c>
      <c r="AC23" s="709">
        <f>[1]ΑΘΗΝΑ!CD23+[1]ΘΕΣΣΑΛΟΝΙΚΗ!AM20</f>
        <v>131</v>
      </c>
      <c r="AD23" s="709">
        <f>[1]ΑΘΗΝΑ!CE23+[1]ΘΕΣΣΑΛΟΝΙΚΗ!AN20</f>
        <v>35</v>
      </c>
      <c r="AE23" s="703">
        <f>SUM(AB23:AD23)</f>
        <v>194</v>
      </c>
      <c r="AF23" s="738">
        <f>[1]ΑΘΗΝΑ!CG23+[1]ΘΕΣΣΑΛΟΝΙΚΗ!AP20</f>
        <v>6</v>
      </c>
      <c r="AG23" s="738">
        <f>[1]ΑΘΗΝΑ!CH23+[1]ΘΕΣΣΑΛΟΝΙΚΗ!AQ20</f>
        <v>8</v>
      </c>
      <c r="AH23" s="738">
        <f>[1]ΑΘΗΝΑ!CI23+[1]ΘΕΣΣΑΛΟΝΙΚΗ!AR20</f>
        <v>8</v>
      </c>
      <c r="AI23" s="768">
        <f>SUM(AF23:AH23)</f>
        <v>22</v>
      </c>
      <c r="AJ23" s="709">
        <f>[1]ΑΘΗΝΑ!CK23+[1]ΘΕΣΣΑΛΟΝΙΚΗ!AT20</f>
        <v>12</v>
      </c>
      <c r="AK23" s="709"/>
      <c r="AL23" s="709">
        <f>[1]ΑΘΗΝΑ!CM23+[1]ΘΕΣΣΑΛΟΝΙΚΗ!AV20</f>
        <v>3</v>
      </c>
      <c r="AM23" s="703">
        <f>SUM(AJ23:AL23)</f>
        <v>15</v>
      </c>
      <c r="AN23" s="709">
        <f>[1]ΑΘΗΝΑ!CO23+[1]ΘΕΣΣΑΛΟΝΙΚΗ!AX20</f>
        <v>21</v>
      </c>
      <c r="AO23" s="709">
        <f>[1]ΑΘΗΝΑ!CP23+[1]ΘΕΣΣΑΛΟΝΙΚΗ!AY20</f>
        <v>19</v>
      </c>
      <c r="AP23" s="738">
        <f>[1]ΑΘΗΝΑ!CQ23+[1]ΘΕΣΣΑΛΟΝΙΚΗ!AZ20</f>
        <v>23</v>
      </c>
      <c r="AQ23" s="703">
        <f>SUM(AN23:AP23)</f>
        <v>63</v>
      </c>
      <c r="AR23" s="775">
        <f>[1]ΑΘΗΝΑ!CS23+[1]ΘΕΣΣΑΛΟΝΙΚΗ!BB20</f>
        <v>294</v>
      </c>
      <c r="AS23" s="746">
        <f>[1]ΑΘΗΝΑ!CT23+[1]ΘΕΣΣΑΛΟΝΙΚΗ!BC20</f>
        <v>53</v>
      </c>
      <c r="AT23" s="738">
        <f>[1]ΑΘΗΝΑ!CU23+[1]ΘΕΣΣΑΛΟΝΙΚΗ!BD20</f>
        <v>69</v>
      </c>
      <c r="AU23" s="738">
        <f>[1]ΑΘΗΝΑ!CV23+[1]ΘΕΣΣΑΛΟΝΙΚΗ!BE20</f>
        <v>42</v>
      </c>
      <c r="AV23" s="880">
        <f>SUM(AS23:AU23)</f>
        <v>164</v>
      </c>
      <c r="AW23" s="738">
        <f>[1]ΑΘΗΝΑ!CX23+[1]ΘΕΣΣΑΛΟΝΙΚΗ!BG20</f>
        <v>6</v>
      </c>
      <c r="AX23" s="738">
        <f>[1]ΑΘΗΝΑ!CY23+[1]ΘΕΣΣΑΛΟΝΙΚΗ!BH20</f>
        <v>17</v>
      </c>
      <c r="AY23" s="738">
        <f>[1]ΑΘΗΝΑ!CZ23+[1]ΘΕΣΣΑΛΟΝΙΚΗ!BI20</f>
        <v>5</v>
      </c>
      <c r="AZ23" s="880">
        <f>SUM(AW23:AY23)</f>
        <v>28</v>
      </c>
      <c r="BA23" s="738">
        <f>[1]ΑΘΗΝΑ!DB23+[1]ΘΕΣΣΑΛΟΝΙΚΗ!BK20</f>
        <v>478</v>
      </c>
      <c r="BB23" s="738"/>
      <c r="BC23" s="738">
        <f>[1]ΑΘΗΝΑ!DD23+[1]ΘΕΣΣΑΛΟΝΙΚΗ!BM20</f>
        <v>8</v>
      </c>
      <c r="BD23" s="880">
        <f>SUM(BA23:BC23)</f>
        <v>486</v>
      </c>
      <c r="BE23" s="738">
        <f>[1]ΑΘΗΝΑ!DF23+[1]ΘΕΣΣΑΛΟΝΙΚΗ!BO20</f>
        <v>23</v>
      </c>
      <c r="BF23" s="738">
        <f>[1]ΑΘΗΝΑ!DG23+[1]ΘΕΣΣΑΛΟΝΙΚΗ!BP20</f>
        <v>11</v>
      </c>
      <c r="BG23" s="738">
        <f>[1]ΑΘΗΝΑ!DH23+[1]ΘΕΣΣΑΛΟΝΙΚΗ!BQ20</f>
        <v>18</v>
      </c>
      <c r="BH23" s="880">
        <f>SUM(BE23:BG23)</f>
        <v>52</v>
      </c>
      <c r="BI23" s="776">
        <f>[1]ΑΘΗΝΑ!DJ23+[1]ΘΕΣΣΑΛΟΝΙΚΗ!BS20</f>
        <v>730</v>
      </c>
      <c r="BJ23" s="738">
        <f>[1]ΑΘΗΝΑ!DK23+[1]ΘΕΣΣΑΛΟΝΙΚΗ!BT20</f>
        <v>36</v>
      </c>
      <c r="BK23" s="738">
        <f>[1]ΑΘΗΝΑ!DL23+[1]ΘΕΣΣΑΛΟΝΙΚΗ!BU20</f>
        <v>181</v>
      </c>
      <c r="BL23" s="738">
        <f>[1]ΑΘΗΝΑ!DM23+[1]ΘΕΣΣΑΛΟΝΙΚΗ!BV20</f>
        <v>96</v>
      </c>
      <c r="BM23" s="880">
        <f>SUM(BJ23:BL23)</f>
        <v>313</v>
      </c>
      <c r="BN23" s="738">
        <f>[1]ΑΘΗΝΑ!DO23+[1]ΘΕΣΣΑΛΟΝΙΚΗ!BX20</f>
        <v>2</v>
      </c>
      <c r="BO23" s="738">
        <f>[1]ΑΘΗΝΑ!DP23+[1]ΘΕΣΣΑΛΟΝΙΚΗ!BY20</f>
        <v>242</v>
      </c>
      <c r="BP23" s="738">
        <f>[1]ΑΘΗΝΑ!DQ23+[1]ΘΕΣΣΑΛΟΝΙΚΗ!BZ20</f>
        <v>14</v>
      </c>
      <c r="BQ23" s="880">
        <f>SUM(BN23:BP23)</f>
        <v>258</v>
      </c>
      <c r="BR23" s="738">
        <f>[1]ΑΘΗΝΑ!DS23+[1]ΘΕΣΣΑΛΟΝΙΚΗ!CB20</f>
        <v>36</v>
      </c>
      <c r="BS23" s="738"/>
      <c r="BT23" s="738">
        <f>[1]ΑΘΗΝΑ!DU23+[1]ΘΕΣΣΑΛΟΝΙΚΗ!CD20</f>
        <v>63</v>
      </c>
      <c r="BU23" s="880">
        <f>SUM(BR23:BT23)</f>
        <v>99</v>
      </c>
      <c r="BV23" s="738">
        <f>[1]ΑΘΗΝΑ!DW23+[1]ΘΕΣΣΑΛΟΝΙΚΗ!CF20</f>
        <v>59</v>
      </c>
      <c r="BW23" s="738">
        <f>[1]ΑΘΗΝΑ!DX23+[1]ΘΕΣΣΑΛΟΝΙΚΗ!CG20</f>
        <v>26</v>
      </c>
      <c r="BX23" s="738">
        <f>[1]ΑΘΗΝΑ!DY23+[1]ΘΕΣΣΑΛΟΝΙΚΗ!CH20</f>
        <v>28</v>
      </c>
      <c r="BY23" s="880">
        <f>SUM(BV23:BX23)</f>
        <v>113</v>
      </c>
      <c r="BZ23" s="775">
        <f>[1]ΑΘΗΝΑ!EA23+[1]ΘΕΣΣΑΛΟΝΙΚΗ!CJ20</f>
        <v>783</v>
      </c>
      <c r="CA23" s="738"/>
      <c r="CB23" s="775">
        <f>[1]ΑΘΗΝΑ!EC23+[1]ΘΕΣΣΑΛΟΝΙΚΗ!CL20</f>
        <v>0</v>
      </c>
      <c r="CC23" s="973">
        <f>C23+D23+E23+J23+AA23+AR23+BI23+BZ23+CB23</f>
        <v>6229</v>
      </c>
    </row>
    <row r="24" spans="1:81" s="885" customFormat="1" ht="12.75" outlineLevel="1" thickBot="1">
      <c r="A24" s="881"/>
      <c r="B24" s="711" t="s">
        <v>198</v>
      </c>
      <c r="C24" s="712"/>
      <c r="D24" s="712"/>
      <c r="E24" s="712"/>
      <c r="F24" s="761">
        <v>0</v>
      </c>
      <c r="G24" s="761">
        <v>0</v>
      </c>
      <c r="H24" s="762">
        <v>0</v>
      </c>
      <c r="I24" s="762">
        <v>325</v>
      </c>
      <c r="J24" s="699">
        <v>325</v>
      </c>
      <c r="K24" s="668">
        <f>[1]ΑΘΗΝΑ!BL24+[1]ΘΕΣΣΑΛΟΝΙΚΗ!U21</f>
        <v>0</v>
      </c>
      <c r="L24" s="700">
        <f>[1]ΑΘΗΝΑ!BM24+[1]ΘΕΣΣΑΛΟΝΙΚΗ!V21</f>
        <v>1</v>
      </c>
      <c r="M24" s="763">
        <f>[1]ΑΘΗΝΑ!BN24+[1]ΘΕΣΣΑΛΟΝΙΚΗ!W21</f>
        <v>0</v>
      </c>
      <c r="N24" s="777">
        <f>K24+L24+M24</f>
        <v>1</v>
      </c>
      <c r="O24" s="713">
        <f>[1]ΑΘΗΝΑ!BP24+[1]ΘΕΣΣΑΛΟΝΙΚΗ!Y21</f>
        <v>1</v>
      </c>
      <c r="P24" s="713">
        <f>[1]ΑΘΗΝΑ!BQ24+[1]ΘΕΣΣΑΛΟΝΙΚΗ!Z21</f>
        <v>0</v>
      </c>
      <c r="Q24" s="689">
        <f>[1]ΑΘΗΝΑ!BR24+[1]ΘΕΣΣΑΛΟΝΙΚΗ!AA21</f>
        <v>0</v>
      </c>
      <c r="R24" s="778">
        <f>SUM(O24:Q24)</f>
        <v>1</v>
      </c>
      <c r="S24" s="689">
        <f>[1]ΑΘΗΝΑ!BT24+[1]ΘΕΣΣΑΛΟΝΙΚΗ!AC21</f>
        <v>0</v>
      </c>
      <c r="T24" s="671"/>
      <c r="U24" s="677">
        <f>[1]ΑΘΗΝΑ!BV24+[1]ΘΕΣΣΑΛΟΝΙΚΗ!AE21</f>
        <v>0</v>
      </c>
      <c r="V24" s="676">
        <f>SUM(S24:U24)</f>
        <v>0</v>
      </c>
      <c r="W24" s="677">
        <f>[1]ΑΘΗΝΑ!BX24+[1]ΘΕΣΣΑΛΟΝΙΚΗ!AG21</f>
        <v>52</v>
      </c>
      <c r="X24" s="677">
        <f>[1]ΑΘΗΝΑ!BY24+[1]ΘΕΣΣΑΛΟΝΙΚΗ!AH21</f>
        <v>8</v>
      </c>
      <c r="Y24" s="677">
        <f>[1]ΑΘΗΝΑ!BZ24+[1]ΘΕΣΣΑΛΟΝΙΚΗ!AI21</f>
        <v>5</v>
      </c>
      <c r="Z24" s="855">
        <f>W24+X24+Y24</f>
        <v>65</v>
      </c>
      <c r="AA24" s="701">
        <f>K24+L24+M24+O24+P24+Q24+S24+U24+W24+X24+Y24</f>
        <v>67</v>
      </c>
      <c r="AB24" s="743">
        <f>[1]ΑΘΗΝΑ!CC24+[1]ΘΕΣΣΑΛΟΝΙΚΗ!AL21</f>
        <v>5</v>
      </c>
      <c r="AC24" s="692">
        <f>[1]ΑΘΗΝΑ!CD24+[1]ΘΕΣΣΑΛΟΝΙΚΗ!AM21</f>
        <v>0</v>
      </c>
      <c r="AD24" s="692">
        <f>[1]ΑΘΗΝΑ!CE24+[1]ΘΕΣΣΑΛΟΝΙΚΗ!AN21</f>
        <v>0</v>
      </c>
      <c r="AE24" s="703">
        <f>SUM(AB24:AD24)</f>
        <v>5</v>
      </c>
      <c r="AF24" s="744">
        <f>[1]ΑΘΗΝΑ!CG24+[1]ΘΕΣΣΑΛΟΝΙΚΗ!AP21</f>
        <v>0</v>
      </c>
      <c r="AG24" s="744">
        <f>[1]ΑΘΗΝΑ!CH24+[1]ΘΕΣΣΑΛΟΝΙΚΗ!AQ21</f>
        <v>0</v>
      </c>
      <c r="AH24" s="744">
        <f>[1]ΑΘΗΝΑ!CI24+[1]ΘΕΣΣΑΛΟΝΙΚΗ!AR21</f>
        <v>0</v>
      </c>
      <c r="AI24" s="768">
        <f>SUM(AF24:AH24)</f>
        <v>0</v>
      </c>
      <c r="AJ24" s="745">
        <f>[1]ΑΘΗΝΑ!CK24+[1]ΘΕΣΣΑΛΟΝΙΚΗ!AT21</f>
        <v>0</v>
      </c>
      <c r="AK24" s="745"/>
      <c r="AL24" s="745">
        <f>[1]ΑΘΗΝΑ!CM24+[1]ΘΕΣΣΑΛΟΝΙΚΗ!AV21</f>
        <v>9</v>
      </c>
      <c r="AM24" s="762">
        <f>SUM(AJ24:AL24)</f>
        <v>9</v>
      </c>
      <c r="AN24" s="745">
        <f>[1]ΑΘΗΝΑ!CO24+[1]ΘΕΣΣΑΛΟΝΙΚΗ!AX21</f>
        <v>31</v>
      </c>
      <c r="AO24" s="745">
        <f>[1]ΑΘΗΝΑ!CP24+[1]ΘΕΣΣΑΛΟΝΙΚΗ!AY21</f>
        <v>6</v>
      </c>
      <c r="AP24" s="746">
        <f>[1]ΑΘΗΝΑ!CQ24+[1]ΘΕΣΣΑΛΟΝΙΚΗ!AZ21</f>
        <v>0</v>
      </c>
      <c r="AQ24" s="762">
        <f>SUM(AN24:AP24)</f>
        <v>37</v>
      </c>
      <c r="AR24" s="779">
        <f>[1]ΑΘΗΝΑ!CS24+[1]ΘΕΣΣΑΛΟΝΙΚΗ!BB21</f>
        <v>51</v>
      </c>
      <c r="AS24" s="780">
        <f>[1]ΑΘΗΝΑ!CT24+[1]ΘΕΣΣΑΛΟΝΙΚΗ!BC21</f>
        <v>0</v>
      </c>
      <c r="AT24" s="746">
        <f>[1]ΑΘΗΝΑ!CU24+[1]ΘΕΣΣΑΛΟΝΙΚΗ!BD21</f>
        <v>0</v>
      </c>
      <c r="AU24" s="746">
        <f>[1]ΑΘΗΝΑ!CV24+[1]ΘΕΣΣΑΛΟΝΙΚΗ!BE21</f>
        <v>1</v>
      </c>
      <c r="AV24" s="884">
        <f>SUM(AS24:AU24)</f>
        <v>1</v>
      </c>
      <c r="AW24" s="746">
        <f>[1]ΑΘΗΝΑ!CX24+[1]ΘΕΣΣΑΛΟΝΙΚΗ!BG21</f>
        <v>1</v>
      </c>
      <c r="AX24" s="746">
        <f>[1]ΑΘΗΝΑ!CY24+[1]ΘΕΣΣΑΛΟΝΙΚΗ!BH21</f>
        <v>1</v>
      </c>
      <c r="AY24" s="746">
        <f>[1]ΑΘΗΝΑ!CZ24+[1]ΘΕΣΣΑΛΟΝΙΚΗ!BI21</f>
        <v>0</v>
      </c>
      <c r="AZ24" s="864">
        <f>SUM(AW24:AY24)</f>
        <v>2</v>
      </c>
      <c r="BA24" s="746">
        <f>[1]ΑΘΗΝΑ!DB24+[1]ΘΕΣΣΑΛΟΝΙΚΗ!BK21</f>
        <v>0</v>
      </c>
      <c r="BB24" s="746"/>
      <c r="BC24" s="746">
        <f>[1]ΑΘΗΝΑ!DD24+[1]ΘΕΣΣΑΛΟΝΙΚΗ!BM21</f>
        <v>2</v>
      </c>
      <c r="BD24" s="884">
        <f>SUM(BA24:BC24)</f>
        <v>2</v>
      </c>
      <c r="BE24" s="746">
        <f>[1]ΑΘΗΝΑ!DF24+[1]ΘΕΣΣΑΛΟΝΙΚΗ!BO21</f>
        <v>15</v>
      </c>
      <c r="BF24" s="746">
        <f>[1]ΑΘΗΝΑ!DG24+[1]ΘΕΣΣΑΛΟΝΙΚΗ!BP21</f>
        <v>2</v>
      </c>
      <c r="BG24" s="746">
        <f>[1]ΑΘΗΝΑ!DH24+[1]ΘΕΣΣΑΛΟΝΙΚΗ!BQ21</f>
        <v>0</v>
      </c>
      <c r="BH24" s="884">
        <f>SUM(BE24:BG24)</f>
        <v>17</v>
      </c>
      <c r="BI24" s="781">
        <f>[1]ΑΘΗΝΑ!DJ24+[1]ΘΕΣΣΑΛΟΝΙΚΗ!BS21</f>
        <v>22</v>
      </c>
      <c r="BJ24" s="746">
        <f>[1]ΑΘΗΝΑ!DK24+[1]ΘΕΣΣΑΛΟΝΙΚΗ!BT21</f>
        <v>5</v>
      </c>
      <c r="BK24" s="746">
        <f>[1]ΑΘΗΝΑ!DL24+[1]ΘΕΣΣΑΛΟΝΙΚΗ!BU21</f>
        <v>1</v>
      </c>
      <c r="BL24" s="746">
        <f>[1]ΑΘΗΝΑ!DM24+[1]ΘΕΣΣΑΛΟΝΙΚΗ!BV21</f>
        <v>1</v>
      </c>
      <c r="BM24" s="884">
        <f>SUM(BJ24:BL24)</f>
        <v>7</v>
      </c>
      <c r="BN24" s="746">
        <f>[1]ΑΘΗΝΑ!DO24+[1]ΘΕΣΣΑΛΟΝΙΚΗ!BX21</f>
        <v>0</v>
      </c>
      <c r="BO24" s="746">
        <f>[1]ΑΘΗΝΑ!DP24+[1]ΘΕΣΣΑΛΟΝΙΚΗ!BY21</f>
        <v>0</v>
      </c>
      <c r="BP24" s="746">
        <f>[1]ΑΘΗΝΑ!DQ24+[1]ΘΕΣΣΑΛΟΝΙΚΗ!BZ21</f>
        <v>0</v>
      </c>
      <c r="BQ24" s="884">
        <f>SUM(BN24:BP24)</f>
        <v>0</v>
      </c>
      <c r="BR24" s="738">
        <f>[1]ΑΘΗΝΑ!DS24+[1]ΘΕΣΣΑΛΟΝΙΚΗ!CB21</f>
        <v>0</v>
      </c>
      <c r="BS24" s="746"/>
      <c r="BT24" s="738">
        <f>[1]ΑΘΗΝΑ!DU24+[1]ΘΕΣΣΑΛΟΝΙΚΗ!CD21</f>
        <v>1</v>
      </c>
      <c r="BU24" s="884">
        <f>SUM(BR24:BT24)</f>
        <v>1</v>
      </c>
      <c r="BV24" s="746">
        <f>[1]ΑΘΗΝΑ!DW24+[1]ΘΕΣΣΑΛΟΝΙΚΗ!CF21</f>
        <v>0</v>
      </c>
      <c r="BW24" s="746">
        <f>[1]ΑΘΗΝΑ!DX24+[1]ΘΕΣΣΑΛΟΝΙΚΗ!CG21</f>
        <v>9</v>
      </c>
      <c r="BX24" s="746">
        <f>[1]ΑΘΗΝΑ!DY24+[1]ΘΕΣΣΑΛΟΝΙΚΗ!CH21</f>
        <v>1</v>
      </c>
      <c r="BY24" s="884">
        <f>SUM(BV24:BX24)</f>
        <v>10</v>
      </c>
      <c r="BZ24" s="776">
        <f>[1]ΑΘΗΝΑ!EA24+[1]ΘΕΣΣΑΛΟΝΙΚΗ!CJ21</f>
        <v>18</v>
      </c>
      <c r="CA24" s="746"/>
      <c r="CB24" s="776">
        <f>[1]ΑΘΗΝΑ!EC24+[1]ΘΕΣΣΑΛΟΝΙΚΗ!CL21</f>
        <v>0</v>
      </c>
      <c r="CC24" s="974">
        <f>C24+D24+E24+J24+AA24+AR24+BI24+BZ24+CB24</f>
        <v>483</v>
      </c>
    </row>
    <row r="25" spans="1:81" ht="24" customHeight="1" thickBot="1">
      <c r="A25" s="894"/>
      <c r="B25" s="895"/>
      <c r="C25" s="695"/>
      <c r="D25" s="695"/>
      <c r="E25" s="782" t="s">
        <v>15</v>
      </c>
      <c r="F25" s="783"/>
      <c r="G25" s="783"/>
      <c r="H25" s="783"/>
      <c r="I25" s="783"/>
      <c r="J25" s="695"/>
      <c r="K25" s="695"/>
      <c r="L25" s="695"/>
      <c r="M25" s="695"/>
      <c r="N25" s="784"/>
      <c r="O25" s="785"/>
      <c r="P25" s="785"/>
      <c r="Q25" s="785"/>
      <c r="R25" s="785"/>
      <c r="S25" s="785"/>
      <c r="T25" s="785"/>
      <c r="U25" s="785"/>
      <c r="V25" s="785"/>
      <c r="W25" s="785"/>
      <c r="X25" s="785"/>
      <c r="Y25" s="785"/>
      <c r="Z25" s="785"/>
      <c r="AA25" s="695"/>
      <c r="AB25" s="697"/>
      <c r="AC25" s="697"/>
      <c r="AD25" s="697"/>
      <c r="AE25" s="697"/>
      <c r="AF25" s="697"/>
      <c r="AG25" s="697"/>
      <c r="AH25" s="697"/>
      <c r="AI25" s="697"/>
      <c r="AJ25" s="697"/>
      <c r="AK25" s="697"/>
      <c r="AL25" s="697"/>
      <c r="AM25" s="697"/>
      <c r="AN25" s="697"/>
      <c r="AO25" s="697"/>
      <c r="AP25" s="697"/>
      <c r="AQ25" s="697"/>
      <c r="AR25" s="697"/>
      <c r="AS25" s="697"/>
      <c r="AT25" s="697"/>
      <c r="AU25" s="697"/>
      <c r="AV25" s="697"/>
      <c r="AW25" s="697"/>
      <c r="AX25" s="697"/>
      <c r="AY25" s="697"/>
      <c r="AZ25" s="697"/>
      <c r="BA25" s="697"/>
      <c r="BB25" s="697"/>
      <c r="BC25" s="697"/>
      <c r="BD25" s="697"/>
      <c r="BE25" s="697"/>
      <c r="BF25" s="697"/>
      <c r="BG25" s="697"/>
      <c r="BH25" s="697"/>
      <c r="BI25" s="697"/>
      <c r="BJ25" s="852"/>
      <c r="BK25" s="887"/>
      <c r="BL25" s="887"/>
      <c r="BM25" s="887"/>
      <c r="BN25" s="887"/>
      <c r="BO25" s="887"/>
      <c r="BP25" s="887"/>
      <c r="BQ25" s="887"/>
      <c r="BR25" s="887"/>
      <c r="BS25" s="887"/>
      <c r="BT25" s="887"/>
      <c r="BU25" s="887"/>
      <c r="BV25" s="887"/>
      <c r="BW25" s="887"/>
      <c r="BX25" s="887"/>
      <c r="BY25" s="887"/>
      <c r="BZ25" s="697"/>
      <c r="CA25" s="697"/>
      <c r="CB25" s="697"/>
      <c r="CC25" s="786"/>
    </row>
    <row r="26" spans="1:81" ht="12.75" thickBot="1">
      <c r="A26" s="1086" t="s">
        <v>113</v>
      </c>
      <c r="B26" s="1086"/>
      <c r="C26" s="662">
        <v>721</v>
      </c>
      <c r="D26" s="662">
        <v>1947</v>
      </c>
      <c r="E26" s="662">
        <v>2795</v>
      </c>
      <c r="F26" s="664">
        <v>2032</v>
      </c>
      <c r="G26" s="664">
        <v>2139</v>
      </c>
      <c r="H26" s="664">
        <v>2952</v>
      </c>
      <c r="I26" s="664">
        <v>4107</v>
      </c>
      <c r="J26" s="662">
        <v>4107</v>
      </c>
      <c r="K26" s="668">
        <f>[1]ΑΘΗΝΑ!BL26+[1]ΘΕΣΣΑΛΟΝΙΚΗ!U23</f>
        <v>3389</v>
      </c>
      <c r="L26" s="668">
        <f>[1]ΑΘΗΝΑ!BM26+[1]ΘΕΣΣΑΛΟΝΙΚΗ!V23</f>
        <v>2789</v>
      </c>
      <c r="M26" s="668">
        <f>[1]ΑΘΗΝΑ!BN26+[1]ΘΕΣΣΑΛΟΝΙΚΗ!W23</f>
        <v>2598</v>
      </c>
      <c r="N26" s="761">
        <f>N27+N28</f>
        <v>2598</v>
      </c>
      <c r="O26" s="671">
        <f>SUM(O27:O28)</f>
        <v>2808</v>
      </c>
      <c r="P26" s="671">
        <f>SUM(P27:P28)</f>
        <v>3534</v>
      </c>
      <c r="Q26" s="671">
        <f>SUM(Q27:Q28)</f>
        <v>3647</v>
      </c>
      <c r="R26" s="787">
        <f>R27+R28</f>
        <v>3647</v>
      </c>
      <c r="S26" s="671">
        <f>SUM(S27:S28)</f>
        <v>3308</v>
      </c>
      <c r="T26" s="671">
        <f>SUM(T27:T28)</f>
        <v>3308</v>
      </c>
      <c r="U26" s="671">
        <f>SUM(U27:U28)</f>
        <v>2714</v>
      </c>
      <c r="V26" s="762">
        <f>V27+V28</f>
        <v>2714</v>
      </c>
      <c r="W26" s="671">
        <f t="shared" ref="W26:BY26" si="5">SUM(W27:W28)</f>
        <v>3597</v>
      </c>
      <c r="X26" s="671">
        <f t="shared" si="5"/>
        <v>3815</v>
      </c>
      <c r="Y26" s="671">
        <f t="shared" si="5"/>
        <v>3451</v>
      </c>
      <c r="Z26" s="855">
        <f t="shared" si="5"/>
        <v>3451</v>
      </c>
      <c r="AA26" s="662">
        <f t="shared" si="5"/>
        <v>3451</v>
      </c>
      <c r="AB26" s="671">
        <f t="shared" si="5"/>
        <v>2516</v>
      </c>
      <c r="AC26" s="671">
        <f t="shared" si="5"/>
        <v>2938</v>
      </c>
      <c r="AD26" s="671">
        <f t="shared" si="5"/>
        <v>3170</v>
      </c>
      <c r="AE26" s="761">
        <f t="shared" si="5"/>
        <v>3170</v>
      </c>
      <c r="AF26" s="671">
        <f t="shared" si="5"/>
        <v>3429</v>
      </c>
      <c r="AG26" s="671">
        <f t="shared" si="5"/>
        <v>2850</v>
      </c>
      <c r="AH26" s="671">
        <f t="shared" si="5"/>
        <v>2660</v>
      </c>
      <c r="AI26" s="761">
        <f t="shared" si="5"/>
        <v>2660</v>
      </c>
      <c r="AJ26" s="764">
        <f t="shared" si="5"/>
        <v>2588</v>
      </c>
      <c r="AK26" s="764">
        <f t="shared" si="5"/>
        <v>2588</v>
      </c>
      <c r="AL26" s="764">
        <f t="shared" si="5"/>
        <v>2479</v>
      </c>
      <c r="AM26" s="761">
        <f t="shared" si="5"/>
        <v>2479</v>
      </c>
      <c r="AN26" s="764">
        <f t="shared" si="5"/>
        <v>2763</v>
      </c>
      <c r="AO26" s="764">
        <f t="shared" si="5"/>
        <v>2902</v>
      </c>
      <c r="AP26" s="764">
        <f t="shared" si="5"/>
        <v>2874</v>
      </c>
      <c r="AQ26" s="761">
        <f t="shared" si="5"/>
        <v>2874</v>
      </c>
      <c r="AR26" s="662">
        <f>SUM(AR27:AR28)</f>
        <v>2874</v>
      </c>
      <c r="AS26" s="764">
        <f t="shared" si="5"/>
        <v>2781</v>
      </c>
      <c r="AT26" s="764">
        <f t="shared" si="5"/>
        <v>3578</v>
      </c>
      <c r="AU26" s="764">
        <f t="shared" si="5"/>
        <v>3640</v>
      </c>
      <c r="AV26" s="761">
        <f t="shared" si="5"/>
        <v>3640</v>
      </c>
      <c r="AW26" s="764">
        <f t="shared" si="5"/>
        <v>3593</v>
      </c>
      <c r="AX26" s="764">
        <f t="shared" si="5"/>
        <v>2771</v>
      </c>
      <c r="AY26" s="764">
        <f t="shared" si="5"/>
        <v>2425</v>
      </c>
      <c r="AZ26" s="761">
        <f t="shared" si="5"/>
        <v>2425</v>
      </c>
      <c r="BA26" s="764">
        <f t="shared" si="5"/>
        <v>1834</v>
      </c>
      <c r="BB26" s="764">
        <f t="shared" si="5"/>
        <v>1834</v>
      </c>
      <c r="BC26" s="764">
        <f t="shared" si="5"/>
        <v>2097</v>
      </c>
      <c r="BD26" s="761">
        <f t="shared" si="5"/>
        <v>2097</v>
      </c>
      <c r="BE26" s="764">
        <f t="shared" si="5"/>
        <v>2411</v>
      </c>
      <c r="BF26" s="764">
        <f t="shared" si="5"/>
        <v>2276</v>
      </c>
      <c r="BG26" s="764">
        <f t="shared" si="5"/>
        <v>2079</v>
      </c>
      <c r="BH26" s="761">
        <f t="shared" si="5"/>
        <v>2079</v>
      </c>
      <c r="BI26" s="662">
        <f>SUM(BI27:BI28)</f>
        <v>2079</v>
      </c>
      <c r="BJ26" s="764">
        <f t="shared" si="5"/>
        <v>2359</v>
      </c>
      <c r="BK26" s="764">
        <f t="shared" si="5"/>
        <v>4614</v>
      </c>
      <c r="BL26" s="764">
        <f t="shared" si="5"/>
        <v>5653</v>
      </c>
      <c r="BM26" s="761">
        <f t="shared" si="5"/>
        <v>5653</v>
      </c>
      <c r="BN26" s="764">
        <f t="shared" si="5"/>
        <v>5824</v>
      </c>
      <c r="BO26" s="764">
        <f t="shared" si="5"/>
        <v>5868</v>
      </c>
      <c r="BP26" s="764">
        <f t="shared" si="5"/>
        <v>5522</v>
      </c>
      <c r="BQ26" s="761">
        <f t="shared" si="5"/>
        <v>5522</v>
      </c>
      <c r="BR26" s="764">
        <f t="shared" si="5"/>
        <v>5705</v>
      </c>
      <c r="BS26" s="764">
        <f t="shared" si="5"/>
        <v>5705</v>
      </c>
      <c r="BT26" s="764">
        <f t="shared" si="5"/>
        <v>5384</v>
      </c>
      <c r="BU26" s="761">
        <f t="shared" si="5"/>
        <v>5567</v>
      </c>
      <c r="BV26" s="764">
        <f t="shared" si="5"/>
        <v>5757</v>
      </c>
      <c r="BW26" s="764">
        <f t="shared" si="5"/>
        <v>6278</v>
      </c>
      <c r="BX26" s="764">
        <f t="shared" si="5"/>
        <v>7209</v>
      </c>
      <c r="BY26" s="761">
        <f t="shared" si="5"/>
        <v>7209</v>
      </c>
      <c r="BZ26" s="662">
        <f>SUM(BZ27:BZ28)</f>
        <v>7209</v>
      </c>
      <c r="CA26" s="764"/>
      <c r="CB26" s="662">
        <f>SUM(CB27:CB28)</f>
        <v>7209</v>
      </c>
      <c r="CC26" s="788">
        <f>CC27+CC28</f>
        <v>7209</v>
      </c>
    </row>
    <row r="27" spans="1:81" ht="12.75" thickBot="1">
      <c r="A27" s="860"/>
      <c r="B27" s="861" t="s">
        <v>97</v>
      </c>
      <c r="C27" s="674">
        <v>717</v>
      </c>
      <c r="D27" s="674">
        <v>1789</v>
      </c>
      <c r="E27" s="662">
        <v>2514</v>
      </c>
      <c r="F27" s="664">
        <v>1749</v>
      </c>
      <c r="G27" s="664">
        <v>1818</v>
      </c>
      <c r="H27" s="664">
        <v>2557</v>
      </c>
      <c r="I27" s="664">
        <v>3754</v>
      </c>
      <c r="J27" s="662">
        <v>3754</v>
      </c>
      <c r="K27" s="668">
        <f>[1]ΑΘΗΝΑ!BL27+[1]ΘΕΣΣΑΛΟΝΙΚΗ!U24</f>
        <v>3003</v>
      </c>
      <c r="L27" s="668">
        <f>[1]ΑΘΗΝΑ!BM27+[1]ΘΕΣΣΑΛΟΝΙΚΗ!V24</f>
        <v>2423</v>
      </c>
      <c r="M27" s="668">
        <f>[1]ΑΘΗΝΑ!BN27+[1]ΘΕΣΣΑΛΟΝΙΚΗ!W24</f>
        <v>2206</v>
      </c>
      <c r="N27" s="676">
        <f>N3+N7-N11</f>
        <v>2206</v>
      </c>
      <c r="O27" s="677">
        <f>[1]ΑΘΗΝΑ!BP27+[1]ΘΕΣΣΑΛΟΝΙΚΗ!Y24</f>
        <v>2402</v>
      </c>
      <c r="P27" s="677">
        <f>[1]ΑΘΗΝΑ!BQ27+[1]ΘΕΣΣΑΛΟΝΙΚΗ!Z24</f>
        <v>3140</v>
      </c>
      <c r="Q27" s="677">
        <f>[1]ΑΘΗΝΑ!BR27+[1]ΘΕΣΣΑΛΟΝΙΚΗ!AA24</f>
        <v>3269</v>
      </c>
      <c r="R27" s="768">
        <f t="shared" ref="R27:CB27" si="6">R3+R7-R11</f>
        <v>3269</v>
      </c>
      <c r="S27" s="677">
        <f t="shared" si="6"/>
        <v>2929</v>
      </c>
      <c r="T27" s="677">
        <f t="shared" si="6"/>
        <v>2929</v>
      </c>
      <c r="U27" s="677">
        <f t="shared" si="6"/>
        <v>2315</v>
      </c>
      <c r="V27" s="768">
        <f t="shared" si="6"/>
        <v>2315</v>
      </c>
      <c r="W27" s="671">
        <f t="shared" si="6"/>
        <v>3194</v>
      </c>
      <c r="X27" s="671">
        <f t="shared" si="6"/>
        <v>3417</v>
      </c>
      <c r="Y27" s="671">
        <f t="shared" si="6"/>
        <v>3017</v>
      </c>
      <c r="Z27" s="855">
        <f t="shared" si="6"/>
        <v>3017</v>
      </c>
      <c r="AA27" s="701">
        <f t="shared" si="6"/>
        <v>3017</v>
      </c>
      <c r="AB27" s="767">
        <f t="shared" si="6"/>
        <v>2043</v>
      </c>
      <c r="AC27" s="767">
        <f t="shared" si="6"/>
        <v>2488</v>
      </c>
      <c r="AD27" s="767">
        <f t="shared" si="6"/>
        <v>2749</v>
      </c>
      <c r="AE27" s="768">
        <f t="shared" si="6"/>
        <v>2749</v>
      </c>
      <c r="AF27" s="767">
        <f t="shared" si="6"/>
        <v>3005</v>
      </c>
      <c r="AG27" s="767">
        <f t="shared" si="6"/>
        <v>2412</v>
      </c>
      <c r="AH27" s="767">
        <f t="shared" si="6"/>
        <v>2230</v>
      </c>
      <c r="AI27" s="768">
        <f t="shared" si="6"/>
        <v>2230</v>
      </c>
      <c r="AJ27" s="789">
        <f t="shared" si="6"/>
        <v>2123</v>
      </c>
      <c r="AK27" s="789">
        <f t="shared" si="6"/>
        <v>2123</v>
      </c>
      <c r="AL27" s="789">
        <f t="shared" si="6"/>
        <v>2008</v>
      </c>
      <c r="AM27" s="676">
        <f t="shared" si="6"/>
        <v>2008</v>
      </c>
      <c r="AN27" s="789">
        <f t="shared" si="6"/>
        <v>2304</v>
      </c>
      <c r="AO27" s="789">
        <f t="shared" si="6"/>
        <v>2432</v>
      </c>
      <c r="AP27" s="789">
        <f t="shared" si="6"/>
        <v>2399</v>
      </c>
      <c r="AQ27" s="676">
        <f t="shared" si="6"/>
        <v>2399</v>
      </c>
      <c r="AR27" s="701">
        <f t="shared" si="6"/>
        <v>2399</v>
      </c>
      <c r="AS27" s="789">
        <f t="shared" si="6"/>
        <v>2255</v>
      </c>
      <c r="AT27" s="789">
        <f t="shared" si="6"/>
        <v>3046</v>
      </c>
      <c r="AU27" s="789">
        <f t="shared" si="6"/>
        <v>3167</v>
      </c>
      <c r="AV27" s="676">
        <f t="shared" si="6"/>
        <v>3167</v>
      </c>
      <c r="AW27" s="789">
        <f t="shared" si="6"/>
        <v>3101</v>
      </c>
      <c r="AX27" s="789">
        <f t="shared" si="6"/>
        <v>2291</v>
      </c>
      <c r="AY27" s="789">
        <f t="shared" si="6"/>
        <v>1942</v>
      </c>
      <c r="AZ27" s="676">
        <f t="shared" si="6"/>
        <v>1942</v>
      </c>
      <c r="BA27" s="789">
        <f t="shared" si="6"/>
        <v>1823</v>
      </c>
      <c r="BB27" s="789">
        <f t="shared" si="6"/>
        <v>1823</v>
      </c>
      <c r="BC27" s="789">
        <f t="shared" si="6"/>
        <v>2082</v>
      </c>
      <c r="BD27" s="676">
        <f t="shared" si="6"/>
        <v>2082</v>
      </c>
      <c r="BE27" s="789">
        <f t="shared" si="6"/>
        <v>2397</v>
      </c>
      <c r="BF27" s="789">
        <f t="shared" si="6"/>
        <v>2266</v>
      </c>
      <c r="BG27" s="789">
        <f t="shared" si="6"/>
        <v>2050</v>
      </c>
      <c r="BH27" s="676">
        <f t="shared" si="6"/>
        <v>2050</v>
      </c>
      <c r="BI27" s="701">
        <f t="shared" si="6"/>
        <v>2050</v>
      </c>
      <c r="BJ27" s="789">
        <f t="shared" si="6"/>
        <v>2259</v>
      </c>
      <c r="BK27" s="789">
        <f t="shared" si="6"/>
        <v>4361</v>
      </c>
      <c r="BL27" s="789">
        <f t="shared" si="6"/>
        <v>5407</v>
      </c>
      <c r="BM27" s="676">
        <f t="shared" si="6"/>
        <v>5407</v>
      </c>
      <c r="BN27" s="789">
        <f t="shared" si="6"/>
        <v>5562</v>
      </c>
      <c r="BO27" s="789">
        <f t="shared" si="6"/>
        <v>5845</v>
      </c>
      <c r="BP27" s="789">
        <f t="shared" si="6"/>
        <v>5479</v>
      </c>
      <c r="BQ27" s="676">
        <f t="shared" si="6"/>
        <v>5479</v>
      </c>
      <c r="BR27" s="789">
        <f t="shared" si="6"/>
        <v>5661</v>
      </c>
      <c r="BS27" s="789">
        <f t="shared" si="6"/>
        <v>5661</v>
      </c>
      <c r="BT27" s="789">
        <f t="shared" si="6"/>
        <v>5342</v>
      </c>
      <c r="BU27" s="676">
        <f t="shared" si="6"/>
        <v>5524</v>
      </c>
      <c r="BV27" s="789">
        <f t="shared" si="6"/>
        <v>5713</v>
      </c>
      <c r="BW27" s="789">
        <f t="shared" si="6"/>
        <v>6220</v>
      </c>
      <c r="BX27" s="789">
        <f t="shared" si="6"/>
        <v>7127</v>
      </c>
      <c r="BY27" s="676">
        <f t="shared" si="6"/>
        <v>7127</v>
      </c>
      <c r="BZ27" s="701">
        <f t="shared" si="6"/>
        <v>7127</v>
      </c>
      <c r="CA27" s="789"/>
      <c r="CB27" s="701">
        <f t="shared" si="6"/>
        <v>7127</v>
      </c>
      <c r="CC27" s="790">
        <f>CC3+CC7-CC11</f>
        <v>7127</v>
      </c>
    </row>
    <row r="28" spans="1:81" ht="12.75" thickBot="1">
      <c r="A28" s="866"/>
      <c r="B28" s="685" t="s">
        <v>98</v>
      </c>
      <c r="C28" s="686">
        <v>4</v>
      </c>
      <c r="D28" s="686">
        <v>158</v>
      </c>
      <c r="E28" s="662">
        <v>281</v>
      </c>
      <c r="F28" s="664">
        <v>283</v>
      </c>
      <c r="G28" s="664">
        <v>321</v>
      </c>
      <c r="H28" s="664">
        <v>395</v>
      </c>
      <c r="I28" s="664">
        <v>353</v>
      </c>
      <c r="J28" s="662">
        <v>353</v>
      </c>
      <c r="K28" s="668">
        <f>[1]ΑΘΗΝΑ!BL28+[1]ΘΕΣΣΑΛΟΝΙΚΗ!U25</f>
        <v>386</v>
      </c>
      <c r="L28" s="668">
        <f>[1]ΑΘΗΝΑ!BM28+[1]ΘΕΣΣΑΛΟΝΙΚΗ!V25</f>
        <v>366</v>
      </c>
      <c r="M28" s="668">
        <f>[1]ΑΘΗΝΑ!BN28+[1]ΘΕΣΣΑΛΟΝΙΚΗ!W25</f>
        <v>392</v>
      </c>
      <c r="N28" s="762">
        <v>392</v>
      </c>
      <c r="O28" s="689">
        <v>406</v>
      </c>
      <c r="P28" s="677">
        <f>[1]ΑΘΗΝΑ!BQ28+[1]ΘΕΣΣΑΛΟΝΙΚΗ!Z25</f>
        <v>394</v>
      </c>
      <c r="Q28" s="689">
        <f>[1]ΑΘΗΝΑ!BR28+[1]ΘΕΣΣΑΛΟΝΙΚΗ!AA25</f>
        <v>378</v>
      </c>
      <c r="R28" s="768">
        <f t="shared" ref="R28:CB28" si="7">R4+(R8+R9)-R20</f>
        <v>378</v>
      </c>
      <c r="S28" s="677">
        <f t="shared" si="7"/>
        <v>379</v>
      </c>
      <c r="T28" s="677">
        <f t="shared" si="7"/>
        <v>379</v>
      </c>
      <c r="U28" s="677">
        <f t="shared" si="7"/>
        <v>399</v>
      </c>
      <c r="V28" s="768">
        <f t="shared" si="7"/>
        <v>399</v>
      </c>
      <c r="W28" s="671">
        <f t="shared" si="7"/>
        <v>403</v>
      </c>
      <c r="X28" s="671">
        <f t="shared" si="7"/>
        <v>398</v>
      </c>
      <c r="Y28" s="671">
        <f t="shared" si="7"/>
        <v>434</v>
      </c>
      <c r="Z28" s="855">
        <f t="shared" si="7"/>
        <v>434</v>
      </c>
      <c r="AA28" s="699">
        <f t="shared" si="7"/>
        <v>434</v>
      </c>
      <c r="AB28" s="791">
        <f t="shared" si="7"/>
        <v>473</v>
      </c>
      <c r="AC28" s="791">
        <f t="shared" si="7"/>
        <v>450</v>
      </c>
      <c r="AD28" s="791">
        <f t="shared" si="7"/>
        <v>421</v>
      </c>
      <c r="AE28" s="768">
        <f t="shared" si="7"/>
        <v>421</v>
      </c>
      <c r="AF28" s="743">
        <f t="shared" si="7"/>
        <v>424</v>
      </c>
      <c r="AG28" s="743">
        <f t="shared" si="7"/>
        <v>438</v>
      </c>
      <c r="AH28" s="743">
        <f t="shared" si="7"/>
        <v>430</v>
      </c>
      <c r="AI28" s="768">
        <f t="shared" si="7"/>
        <v>430</v>
      </c>
      <c r="AJ28" s="789">
        <f t="shared" si="7"/>
        <v>465</v>
      </c>
      <c r="AK28" s="789">
        <f t="shared" si="7"/>
        <v>465</v>
      </c>
      <c r="AL28" s="789">
        <f t="shared" si="7"/>
        <v>471</v>
      </c>
      <c r="AM28" s="762">
        <f t="shared" si="7"/>
        <v>471</v>
      </c>
      <c r="AN28" s="789">
        <f t="shared" si="7"/>
        <v>459</v>
      </c>
      <c r="AO28" s="789">
        <f t="shared" si="7"/>
        <v>470</v>
      </c>
      <c r="AP28" s="789">
        <f t="shared" si="7"/>
        <v>475</v>
      </c>
      <c r="AQ28" s="762">
        <f t="shared" si="7"/>
        <v>475</v>
      </c>
      <c r="AR28" s="779">
        <f t="shared" si="7"/>
        <v>475</v>
      </c>
      <c r="AS28" s="789">
        <f t="shared" si="7"/>
        <v>526</v>
      </c>
      <c r="AT28" s="789">
        <f t="shared" si="7"/>
        <v>532</v>
      </c>
      <c r="AU28" s="789">
        <f t="shared" si="7"/>
        <v>473</v>
      </c>
      <c r="AV28" s="768">
        <f t="shared" si="7"/>
        <v>473</v>
      </c>
      <c r="AW28" s="789">
        <f t="shared" si="7"/>
        <v>492</v>
      </c>
      <c r="AX28" s="789">
        <f t="shared" si="7"/>
        <v>480</v>
      </c>
      <c r="AY28" s="789">
        <f t="shared" si="7"/>
        <v>483</v>
      </c>
      <c r="AZ28" s="762">
        <f t="shared" si="7"/>
        <v>483</v>
      </c>
      <c r="BA28" s="789">
        <f t="shared" si="7"/>
        <v>11</v>
      </c>
      <c r="BB28" s="789">
        <f t="shared" si="7"/>
        <v>11</v>
      </c>
      <c r="BC28" s="789">
        <f t="shared" si="7"/>
        <v>15</v>
      </c>
      <c r="BD28" s="762">
        <f t="shared" si="7"/>
        <v>15</v>
      </c>
      <c r="BE28" s="789">
        <f t="shared" si="7"/>
        <v>14</v>
      </c>
      <c r="BF28" s="789">
        <f t="shared" si="7"/>
        <v>10</v>
      </c>
      <c r="BG28" s="789">
        <f t="shared" si="7"/>
        <v>29</v>
      </c>
      <c r="BH28" s="762">
        <f t="shared" si="7"/>
        <v>29</v>
      </c>
      <c r="BI28" s="779">
        <f t="shared" si="7"/>
        <v>29</v>
      </c>
      <c r="BJ28" s="789">
        <f t="shared" si="7"/>
        <v>100</v>
      </c>
      <c r="BK28" s="789">
        <f t="shared" si="7"/>
        <v>253</v>
      </c>
      <c r="BL28" s="789">
        <f t="shared" si="7"/>
        <v>246</v>
      </c>
      <c r="BM28" s="762">
        <f t="shared" si="7"/>
        <v>246</v>
      </c>
      <c r="BN28" s="789">
        <f t="shared" si="7"/>
        <v>262</v>
      </c>
      <c r="BO28" s="789">
        <f t="shared" si="7"/>
        <v>23</v>
      </c>
      <c r="BP28" s="789">
        <f t="shared" si="7"/>
        <v>43</v>
      </c>
      <c r="BQ28" s="762">
        <f t="shared" si="7"/>
        <v>43</v>
      </c>
      <c r="BR28" s="789">
        <f t="shared" si="7"/>
        <v>44</v>
      </c>
      <c r="BS28" s="789">
        <f t="shared" si="7"/>
        <v>44</v>
      </c>
      <c r="BT28" s="789">
        <f t="shared" si="7"/>
        <v>42</v>
      </c>
      <c r="BU28" s="762">
        <f t="shared" si="7"/>
        <v>43</v>
      </c>
      <c r="BV28" s="789">
        <f t="shared" si="7"/>
        <v>44</v>
      </c>
      <c r="BW28" s="789">
        <f t="shared" si="7"/>
        <v>58</v>
      </c>
      <c r="BX28" s="789">
        <f t="shared" si="7"/>
        <v>82</v>
      </c>
      <c r="BY28" s="762">
        <f t="shared" si="7"/>
        <v>82</v>
      </c>
      <c r="BZ28" s="779">
        <f t="shared" si="7"/>
        <v>82</v>
      </c>
      <c r="CA28" s="789"/>
      <c r="CB28" s="779">
        <f t="shared" si="7"/>
        <v>82</v>
      </c>
      <c r="CC28" s="792">
        <f>CC4+CC8+CC9-CC20</f>
        <v>82</v>
      </c>
    </row>
    <row r="29" spans="1:81" s="872" customFormat="1" ht="18.75" customHeight="1" thickBot="1">
      <c r="A29" s="886"/>
      <c r="B29" s="716"/>
      <c r="C29" s="695"/>
      <c r="D29" s="695"/>
      <c r="E29" s="695"/>
      <c r="F29" s="793"/>
      <c r="G29" s="793"/>
      <c r="H29" s="793"/>
      <c r="I29" s="793"/>
      <c r="J29" s="695"/>
      <c r="K29" s="695"/>
      <c r="L29" s="695"/>
      <c r="M29" s="695"/>
      <c r="N29" s="793"/>
      <c r="O29" s="794"/>
      <c r="P29" s="794"/>
      <c r="Q29" s="794"/>
      <c r="R29" s="794"/>
      <c r="S29" s="794"/>
      <c r="T29" s="794"/>
      <c r="U29" s="794"/>
      <c r="V29" s="794"/>
      <c r="W29" s="794"/>
      <c r="X29" s="794"/>
      <c r="Y29" s="794"/>
      <c r="Z29" s="794"/>
      <c r="AA29" s="695"/>
      <c r="AB29" s="697"/>
      <c r="AC29" s="697"/>
      <c r="AD29" s="697"/>
      <c r="AE29" s="697"/>
      <c r="AF29" s="697"/>
      <c r="AG29" s="697"/>
      <c r="AH29" s="697"/>
      <c r="AI29" s="697"/>
      <c r="AJ29" s="697"/>
      <c r="AK29" s="697"/>
      <c r="AL29" s="697"/>
      <c r="AM29" s="697"/>
      <c r="AN29" s="697"/>
      <c r="AO29" s="697"/>
      <c r="AP29" s="697"/>
      <c r="AQ29" s="697"/>
      <c r="AR29" s="697"/>
      <c r="AS29" s="697"/>
      <c r="AT29" s="697"/>
      <c r="AU29" s="697"/>
      <c r="AV29" s="697"/>
      <c r="AW29" s="697"/>
      <c r="AX29" s="697"/>
      <c r="AY29" s="697"/>
      <c r="AZ29" s="697"/>
      <c r="BA29" s="697"/>
      <c r="BB29" s="697"/>
      <c r="BC29" s="697"/>
      <c r="BD29" s="697"/>
      <c r="BE29" s="697"/>
      <c r="BF29" s="697"/>
      <c r="BG29" s="697"/>
      <c r="BH29" s="697"/>
      <c r="BI29" s="697"/>
      <c r="BJ29" s="852"/>
      <c r="BK29" s="887"/>
      <c r="BL29" s="887"/>
      <c r="BM29" s="887"/>
      <c r="BN29" s="887"/>
      <c r="BO29" s="887"/>
      <c r="BP29" s="887"/>
      <c r="BQ29" s="887"/>
      <c r="BR29" s="887"/>
      <c r="BS29" s="887"/>
      <c r="BT29" s="887"/>
      <c r="BU29" s="887"/>
      <c r="BV29" s="887"/>
      <c r="BW29" s="887"/>
      <c r="BX29" s="887"/>
      <c r="BY29" s="887"/>
      <c r="BZ29" s="697"/>
      <c r="CA29" s="697"/>
      <c r="CB29" s="697"/>
      <c r="CC29" s="786"/>
    </row>
    <row r="30" spans="1:81" s="907" customFormat="1" ht="24">
      <c r="A30" s="860"/>
      <c r="B30" s="896" t="s">
        <v>114</v>
      </c>
      <c r="C30" s="897">
        <v>1</v>
      </c>
      <c r="D30" s="897">
        <v>0.55145556690500508</v>
      </c>
      <c r="E30" s="897">
        <v>0.57014282919193893</v>
      </c>
      <c r="F30" s="898">
        <v>0.57342169515172658</v>
      </c>
      <c r="G30" s="898">
        <v>0.76190476190476186</v>
      </c>
      <c r="H30" s="898">
        <v>0.91997063142437596</v>
      </c>
      <c r="I30" s="898">
        <v>0.9379042690815006</v>
      </c>
      <c r="J30" s="897">
        <v>0.77143841120422452</v>
      </c>
      <c r="K30" s="899">
        <f t="shared" ref="K30:CB30" si="8">(K12+K13+K14)/K11</f>
        <v>0.91608832807570983</v>
      </c>
      <c r="L30" s="899">
        <f t="shared" si="8"/>
        <v>0.9132507149666349</v>
      </c>
      <c r="M30" s="899">
        <f t="shared" si="8"/>
        <v>0.91773504273504269</v>
      </c>
      <c r="N30" s="898">
        <f t="shared" si="8"/>
        <v>0.91568627450980389</v>
      </c>
      <c r="O30" s="899">
        <f t="shared" si="8"/>
        <v>0.90793201133144474</v>
      </c>
      <c r="P30" s="899">
        <f t="shared" si="8"/>
        <v>0.91788856304985333</v>
      </c>
      <c r="Q30" s="899">
        <f t="shared" si="8"/>
        <v>0.98829431438127091</v>
      </c>
      <c r="R30" s="898">
        <f t="shared" si="8"/>
        <v>0.93554884189325271</v>
      </c>
      <c r="S30" s="899">
        <f t="shared" si="8"/>
        <v>0.89813800657174148</v>
      </c>
      <c r="T30" s="899" t="e">
        <f t="shared" si="8"/>
        <v>#DIV/0!</v>
      </c>
      <c r="U30" s="899">
        <f t="shared" si="8"/>
        <v>0.90459770114942528</v>
      </c>
      <c r="V30" s="900">
        <f t="shared" si="8"/>
        <v>0.90237467018469653</v>
      </c>
      <c r="W30" s="901">
        <f t="shared" si="8"/>
        <v>0.85018050541516244</v>
      </c>
      <c r="X30" s="901">
        <f t="shared" si="8"/>
        <v>0.95022624434389136</v>
      </c>
      <c r="Y30" s="901">
        <f t="shared" si="8"/>
        <v>0.96300578034682083</v>
      </c>
      <c r="Z30" s="902">
        <f t="shared" si="8"/>
        <v>0.92891450528338138</v>
      </c>
      <c r="AA30" s="897">
        <f>(AA12+AA13+AA14)/AA11</f>
        <v>0.91876396851617914</v>
      </c>
      <c r="AB30" s="901">
        <f t="shared" si="8"/>
        <v>0.96898734177215184</v>
      </c>
      <c r="AC30" s="901">
        <f t="shared" si="8"/>
        <v>0.96508379888268159</v>
      </c>
      <c r="AD30" s="901">
        <f t="shared" si="8"/>
        <v>0.95683453237410077</v>
      </c>
      <c r="AE30" s="903">
        <f t="shared" si="8"/>
        <v>0.96563814866760167</v>
      </c>
      <c r="AF30" s="901">
        <f t="shared" si="8"/>
        <v>0.94523326572008115</v>
      </c>
      <c r="AG30" s="901">
        <f t="shared" si="8"/>
        <v>0.76755447941888622</v>
      </c>
      <c r="AH30" s="901">
        <f t="shared" si="8"/>
        <v>0.90773809523809523</v>
      </c>
      <c r="AI30" s="903">
        <f t="shared" si="8"/>
        <v>0.84317803660565727</v>
      </c>
      <c r="AJ30" s="904">
        <f t="shared" si="8"/>
        <v>0.9670846394984326</v>
      </c>
      <c r="AK30" s="904"/>
      <c r="AL30" s="904">
        <f t="shared" si="8"/>
        <v>0.97368421052631582</v>
      </c>
      <c r="AM30" s="903">
        <f t="shared" si="8"/>
        <v>0.97067238912732479</v>
      </c>
      <c r="AN30" s="904">
        <f t="shared" si="8"/>
        <v>0.95991561181434604</v>
      </c>
      <c r="AO30" s="904">
        <f t="shared" si="8"/>
        <v>0.96558704453441291</v>
      </c>
      <c r="AP30" s="904">
        <f t="shared" si="8"/>
        <v>0.96167883211678828</v>
      </c>
      <c r="AQ30" s="903">
        <f t="shared" si="8"/>
        <v>0.96240105540897103</v>
      </c>
      <c r="AR30" s="897">
        <f t="shared" si="8"/>
        <v>0.92986536107711137</v>
      </c>
      <c r="AS30" s="904">
        <f t="shared" si="8"/>
        <v>0.97435897435897434</v>
      </c>
      <c r="AT30" s="904">
        <f t="shared" si="8"/>
        <v>0.9498069498069498</v>
      </c>
      <c r="AU30" s="904">
        <f t="shared" si="8"/>
        <v>0.93565217391304345</v>
      </c>
      <c r="AV30" s="903">
        <f t="shared" si="8"/>
        <v>0.95606694560669458</v>
      </c>
      <c r="AW30" s="904">
        <f t="shared" si="8"/>
        <v>0.90730837789661323</v>
      </c>
      <c r="AX30" s="904">
        <f t="shared" si="8"/>
        <v>0.70767104353835519</v>
      </c>
      <c r="AY30" s="904">
        <f t="shared" si="8"/>
        <v>0.87821612349914235</v>
      </c>
      <c r="AZ30" s="903">
        <f t="shared" si="8"/>
        <v>0.78927055191045925</v>
      </c>
      <c r="BA30" s="904">
        <f t="shared" si="8"/>
        <v>0.91983967935871747</v>
      </c>
      <c r="BB30" s="905"/>
      <c r="BC30" s="904">
        <f t="shared" si="8"/>
        <v>0.97822141560798548</v>
      </c>
      <c r="BD30" s="903">
        <f t="shared" si="8"/>
        <v>0.95047619047619047</v>
      </c>
      <c r="BE30" s="904">
        <f t="shared" si="8"/>
        <v>0.9382022471910112</v>
      </c>
      <c r="BF30" s="904">
        <f t="shared" si="8"/>
        <v>0.96187175043327555</v>
      </c>
      <c r="BG30" s="904">
        <f t="shared" si="8"/>
        <v>0.96319018404907975</v>
      </c>
      <c r="BH30" s="903">
        <f t="shared" si="8"/>
        <v>0.95709779179810728</v>
      </c>
      <c r="BI30" s="897">
        <f t="shared" si="8"/>
        <v>0.89492855141496219</v>
      </c>
      <c r="BJ30" s="904">
        <f t="shared" si="8"/>
        <v>0.958984375</v>
      </c>
      <c r="BK30" s="904">
        <f t="shared" si="8"/>
        <v>0.95410628019323673</v>
      </c>
      <c r="BL30" s="904">
        <f t="shared" si="8"/>
        <v>0.96129032258064517</v>
      </c>
      <c r="BM30" s="903">
        <f t="shared" si="8"/>
        <v>0.95830337886412653</v>
      </c>
      <c r="BN30" s="904">
        <f t="shared" si="8"/>
        <v>1</v>
      </c>
      <c r="BO30" s="904">
        <f t="shared" si="8"/>
        <v>0.98626373626373631</v>
      </c>
      <c r="BP30" s="904">
        <f t="shared" si="8"/>
        <v>1</v>
      </c>
      <c r="BQ30" s="903">
        <f t="shared" si="8"/>
        <v>0.99614494988434854</v>
      </c>
      <c r="BR30" s="904">
        <f t="shared" si="8"/>
        <v>1</v>
      </c>
      <c r="BS30" s="905"/>
      <c r="BT30" s="904">
        <f t="shared" si="8"/>
        <v>0.88528138528138534</v>
      </c>
      <c r="BU30" s="903">
        <f t="shared" si="8"/>
        <v>0.92018072289156627</v>
      </c>
      <c r="BV30" s="904">
        <f t="shared" si="8"/>
        <v>0.91919191919191923</v>
      </c>
      <c r="BW30" s="904">
        <f t="shared" si="8"/>
        <v>0.9525065963060686</v>
      </c>
      <c r="BX30" s="904">
        <f t="shared" si="8"/>
        <v>0.98324022346368711</v>
      </c>
      <c r="BY30" s="903">
        <f t="shared" si="8"/>
        <v>0.95721925133689845</v>
      </c>
      <c r="BZ30" s="897">
        <f t="shared" si="8"/>
        <v>0.95778630579680868</v>
      </c>
      <c r="CA30" s="904"/>
      <c r="CB30" s="897" t="e">
        <f t="shared" si="8"/>
        <v>#DIV/0!</v>
      </c>
      <c r="CC30" s="906">
        <f>(CC12+CC13+CC14+CC18)/CC11</f>
        <v>0.78699458107544806</v>
      </c>
    </row>
    <row r="31" spans="1:81" ht="24">
      <c r="A31" s="866"/>
      <c r="B31" s="795" t="s">
        <v>115</v>
      </c>
      <c r="C31" s="796">
        <v>0.10344827586206896</v>
      </c>
      <c r="D31" s="796">
        <v>0.31164621440148182</v>
      </c>
      <c r="E31" s="796">
        <v>9.062326613648973E-2</v>
      </c>
      <c r="F31" s="797">
        <v>7.4817518248175188E-2</v>
      </c>
      <c r="G31" s="797">
        <v>0.20024271844660194</v>
      </c>
      <c r="H31" s="797">
        <v>0.26895450917797287</v>
      </c>
      <c r="I31" s="797">
        <v>0.33701149425287358</v>
      </c>
      <c r="J31" s="796">
        <v>0.22663690476190476</v>
      </c>
      <c r="K31" s="798">
        <f t="shared" ref="K31:CB31" si="9">(K12+K14)/(K12+K13+K14)</f>
        <v>0.28581267217630851</v>
      </c>
      <c r="L31" s="798">
        <f t="shared" si="9"/>
        <v>0.34342379958246344</v>
      </c>
      <c r="M31" s="798">
        <f t="shared" si="9"/>
        <v>0.37136204889406288</v>
      </c>
      <c r="N31" s="797">
        <f t="shared" si="9"/>
        <v>0.32517589476904252</v>
      </c>
      <c r="O31" s="798">
        <f t="shared" si="9"/>
        <v>0.23244929797191888</v>
      </c>
      <c r="P31" s="798">
        <f t="shared" si="9"/>
        <v>0.18210862619808307</v>
      </c>
      <c r="Q31" s="798">
        <f t="shared" si="9"/>
        <v>0.20304568527918782</v>
      </c>
      <c r="R31" s="797">
        <f t="shared" si="9"/>
        <v>0.20613562970936491</v>
      </c>
      <c r="S31" s="798">
        <f t="shared" si="9"/>
        <v>0.14512195121951219</v>
      </c>
      <c r="T31" s="798" t="e">
        <f t="shared" si="9"/>
        <v>#DIV/0!</v>
      </c>
      <c r="U31" s="798">
        <f t="shared" si="9"/>
        <v>0.10292249047013977</v>
      </c>
      <c r="V31" s="799">
        <f t="shared" si="9"/>
        <v>0.11737677527151211</v>
      </c>
      <c r="W31" s="800">
        <f t="shared" si="9"/>
        <v>0.22505307855626328</v>
      </c>
      <c r="X31" s="800">
        <f t="shared" si="9"/>
        <v>0.35238095238095241</v>
      </c>
      <c r="Y31" s="800">
        <f t="shared" si="9"/>
        <v>0.3085234093637455</v>
      </c>
      <c r="Z31" s="908">
        <f t="shared" si="9"/>
        <v>0.30248190279214066</v>
      </c>
      <c r="AA31" s="796">
        <f>(AA12+AA14)/(AA12+AA13+AA14)</f>
        <v>0.24452670544685351</v>
      </c>
      <c r="AB31" s="800">
        <f t="shared" si="9"/>
        <v>0.31417374265186154</v>
      </c>
      <c r="AC31" s="800">
        <f t="shared" si="9"/>
        <v>0.40376266280752532</v>
      </c>
      <c r="AD31" s="800">
        <f t="shared" si="9"/>
        <v>0.36842105263157893</v>
      </c>
      <c r="AE31" s="909">
        <f t="shared" si="9"/>
        <v>0.34713144517066086</v>
      </c>
      <c r="AF31" s="800">
        <f t="shared" si="9"/>
        <v>0.42060085836909872</v>
      </c>
      <c r="AG31" s="800">
        <f t="shared" si="9"/>
        <v>0.54679284963196639</v>
      </c>
      <c r="AH31" s="800">
        <f t="shared" si="9"/>
        <v>0.4344262295081967</v>
      </c>
      <c r="AI31" s="909">
        <f t="shared" si="9"/>
        <v>0.48396645288603846</v>
      </c>
      <c r="AJ31" s="910">
        <f t="shared" si="9"/>
        <v>0.56401944894651534</v>
      </c>
      <c r="AK31" s="910"/>
      <c r="AL31" s="910">
        <f t="shared" si="9"/>
        <v>0.69189189189189193</v>
      </c>
      <c r="AM31" s="909">
        <f t="shared" si="9"/>
        <v>0.63375092114959475</v>
      </c>
      <c r="AN31" s="910">
        <f t="shared" si="9"/>
        <v>0.48571428571428571</v>
      </c>
      <c r="AO31" s="910">
        <f t="shared" si="9"/>
        <v>0.38993710691823902</v>
      </c>
      <c r="AP31" s="910">
        <f t="shared" si="9"/>
        <v>0.33396584440227706</v>
      </c>
      <c r="AQ31" s="909">
        <f t="shared" si="9"/>
        <v>0.3995887594242632</v>
      </c>
      <c r="AR31" s="911">
        <f t="shared" si="9"/>
        <v>0.44491246544688695</v>
      </c>
      <c r="AS31" s="910">
        <f t="shared" si="9"/>
        <v>0.20676691729323307</v>
      </c>
      <c r="AT31" s="910">
        <f t="shared" si="9"/>
        <v>0.38617886178861788</v>
      </c>
      <c r="AU31" s="910">
        <f t="shared" si="9"/>
        <v>0.45167286245353161</v>
      </c>
      <c r="AV31" s="909">
        <f t="shared" si="9"/>
        <v>0.32713347921225383</v>
      </c>
      <c r="AW31" s="910">
        <f t="shared" si="9"/>
        <v>0.48722986247544203</v>
      </c>
      <c r="AX31" s="910">
        <f t="shared" si="9"/>
        <v>0.4189453125</v>
      </c>
      <c r="AY31" s="910">
        <f t="shared" si="9"/>
        <v>0.513671875</v>
      </c>
      <c r="AZ31" s="909">
        <f t="shared" si="9"/>
        <v>0.45965770171149145</v>
      </c>
      <c r="BA31" s="910">
        <f t="shared" si="9"/>
        <v>0.45533769063180829</v>
      </c>
      <c r="BB31" s="912"/>
      <c r="BC31" s="910">
        <f t="shared" si="9"/>
        <v>0.39888682745825604</v>
      </c>
      <c r="BD31" s="909">
        <f t="shared" si="9"/>
        <v>0.42484969939879758</v>
      </c>
      <c r="BE31" s="910">
        <f t="shared" si="9"/>
        <v>0.4940119760479042</v>
      </c>
      <c r="BF31" s="910">
        <f t="shared" si="9"/>
        <v>0.3171171171171171</v>
      </c>
      <c r="BG31" s="910">
        <f t="shared" si="9"/>
        <v>0.30573248407643311</v>
      </c>
      <c r="BH31" s="909">
        <f t="shared" si="9"/>
        <v>0.35135135135135137</v>
      </c>
      <c r="BI31" s="911">
        <f t="shared" si="9"/>
        <v>0.39057608015028178</v>
      </c>
      <c r="BJ31" s="910">
        <f t="shared" si="9"/>
        <v>0.28920570264765783</v>
      </c>
      <c r="BK31" s="910">
        <f t="shared" si="9"/>
        <v>0.40253164556962023</v>
      </c>
      <c r="BL31" s="910">
        <f t="shared" si="9"/>
        <v>0.43400447427293065</v>
      </c>
      <c r="BM31" s="909">
        <f t="shared" si="9"/>
        <v>0.37134283570892723</v>
      </c>
      <c r="BN31" s="910">
        <f t="shared" si="9"/>
        <v>0.39766081871345027</v>
      </c>
      <c r="BO31" s="910">
        <f t="shared" si="9"/>
        <v>0.35654596100278552</v>
      </c>
      <c r="BP31" s="910">
        <f t="shared" si="9"/>
        <v>0.40947546531302875</v>
      </c>
      <c r="BQ31" s="909">
        <f t="shared" si="9"/>
        <v>0.39164086687306504</v>
      </c>
      <c r="BR31" s="910">
        <f t="shared" si="9"/>
        <v>0.44306930693069307</v>
      </c>
      <c r="BS31" s="912"/>
      <c r="BT31" s="910">
        <f t="shared" si="9"/>
        <v>0.52322738386308065</v>
      </c>
      <c r="BU31" s="909">
        <f t="shared" si="9"/>
        <v>0.49672667757774142</v>
      </c>
      <c r="BV31" s="910">
        <f t="shared" si="9"/>
        <v>0.43956043956043955</v>
      </c>
      <c r="BW31" s="910">
        <f t="shared" si="9"/>
        <v>0.2770083102493075</v>
      </c>
      <c r="BX31" s="910">
        <f t="shared" si="9"/>
        <v>0.36363636363636365</v>
      </c>
      <c r="BY31" s="909">
        <f t="shared" si="9"/>
        <v>0.34413407821229053</v>
      </c>
      <c r="BZ31" s="911">
        <f t="shared" si="9"/>
        <v>0.40404892450442853</v>
      </c>
      <c r="CA31" s="910"/>
      <c r="CB31" s="911" t="e">
        <f t="shared" si="9"/>
        <v>#DIV/0!</v>
      </c>
      <c r="CC31" s="801">
        <f>(CC12+CC14)/(CC12+CC13+CC14+CC18)</f>
        <v>0.29773569915254239</v>
      </c>
    </row>
    <row r="32" spans="1:81" ht="36">
      <c r="A32" s="866"/>
      <c r="B32" s="802" t="s">
        <v>116</v>
      </c>
      <c r="C32" s="803">
        <v>0.10344827586206896</v>
      </c>
      <c r="D32" s="803">
        <v>0.17185903983656792</v>
      </c>
      <c r="E32" s="803">
        <v>4.7935824691841128E-2</v>
      </c>
      <c r="F32" s="804">
        <v>4.2901988140913845E-2</v>
      </c>
      <c r="G32" s="804">
        <v>0.15256588072122051</v>
      </c>
      <c r="H32" s="804">
        <v>0.24743024963289281</v>
      </c>
      <c r="I32" s="804">
        <v>0.31608451918930575</v>
      </c>
      <c r="J32" s="803">
        <v>0.17483641372976697</v>
      </c>
      <c r="K32" s="798">
        <f>(K12+K14)/K11</f>
        <v>0.26182965299684541</v>
      </c>
      <c r="L32" s="798">
        <f>(L12+L14)/L11</f>
        <v>0.31363203050524308</v>
      </c>
      <c r="M32" s="798">
        <f>(M12+M14)/M11</f>
        <v>0.34081196581196582</v>
      </c>
      <c r="N32" s="804">
        <f t="shared" ref="N32:CB32" si="10">(N12+N14)/N11</f>
        <v>0.29775910364145658</v>
      </c>
      <c r="O32" s="798">
        <f t="shared" si="10"/>
        <v>0.21104815864022664</v>
      </c>
      <c r="P32" s="798">
        <f t="shared" si="10"/>
        <v>0.16715542521994134</v>
      </c>
      <c r="Q32" s="798">
        <f t="shared" si="10"/>
        <v>0.20066889632107024</v>
      </c>
      <c r="R32" s="804">
        <f t="shared" si="10"/>
        <v>0.19284994964753274</v>
      </c>
      <c r="S32" s="798">
        <f t="shared" si="10"/>
        <v>0.13033953997809419</v>
      </c>
      <c r="T32" s="798" t="e">
        <f t="shared" si="10"/>
        <v>#DIV/0!</v>
      </c>
      <c r="U32" s="798">
        <f t="shared" si="10"/>
        <v>9.3103448275862075E-2</v>
      </c>
      <c r="V32" s="799">
        <f t="shared" si="10"/>
        <v>0.10591782887297399</v>
      </c>
      <c r="W32" s="800">
        <f t="shared" si="10"/>
        <v>0.19133574007220217</v>
      </c>
      <c r="X32" s="800">
        <f t="shared" si="10"/>
        <v>0.33484162895927599</v>
      </c>
      <c r="Y32" s="800">
        <f t="shared" si="10"/>
        <v>0.29710982658959539</v>
      </c>
      <c r="Z32" s="908">
        <f t="shared" si="10"/>
        <v>0.28097982708933716</v>
      </c>
      <c r="AA32" s="803">
        <f>(AA12+AA14)/AA11</f>
        <v>0.22466232630453795</v>
      </c>
      <c r="AB32" s="800">
        <f t="shared" si="10"/>
        <v>0.30443037974683546</v>
      </c>
      <c r="AC32" s="800">
        <f t="shared" si="10"/>
        <v>0.38966480446927376</v>
      </c>
      <c r="AD32" s="800">
        <f t="shared" si="10"/>
        <v>0.35251798561151076</v>
      </c>
      <c r="AE32" s="909">
        <f t="shared" si="10"/>
        <v>0.33520336605890605</v>
      </c>
      <c r="AF32" s="800">
        <f t="shared" si="10"/>
        <v>0.39756592292089249</v>
      </c>
      <c r="AG32" s="800">
        <f t="shared" si="10"/>
        <v>0.41969330104923325</v>
      </c>
      <c r="AH32" s="800">
        <f t="shared" si="10"/>
        <v>0.39434523809523808</v>
      </c>
      <c r="AI32" s="909">
        <f t="shared" si="10"/>
        <v>0.40806988352745427</v>
      </c>
      <c r="AJ32" s="910">
        <f t="shared" si="10"/>
        <v>0.54545454545454541</v>
      </c>
      <c r="AK32" s="910"/>
      <c r="AL32" s="910">
        <f t="shared" si="10"/>
        <v>0.67368421052631577</v>
      </c>
      <c r="AM32" s="909">
        <f t="shared" si="10"/>
        <v>0.61516452074391992</v>
      </c>
      <c r="AN32" s="910">
        <f t="shared" si="10"/>
        <v>0.46624472573839665</v>
      </c>
      <c r="AO32" s="910">
        <f t="shared" si="10"/>
        <v>0.37651821862348178</v>
      </c>
      <c r="AP32" s="910">
        <f t="shared" si="10"/>
        <v>0.32116788321167883</v>
      </c>
      <c r="AQ32" s="909">
        <f t="shared" si="10"/>
        <v>0.38456464379947231</v>
      </c>
      <c r="AR32" s="913">
        <f t="shared" si="10"/>
        <v>0.41370869033047736</v>
      </c>
      <c r="AS32" s="910">
        <f t="shared" si="10"/>
        <v>0.20146520146520147</v>
      </c>
      <c r="AT32" s="910">
        <f t="shared" si="10"/>
        <v>0.36679536679536678</v>
      </c>
      <c r="AU32" s="910">
        <f t="shared" si="10"/>
        <v>0.4226086956521739</v>
      </c>
      <c r="AV32" s="909">
        <f t="shared" si="10"/>
        <v>0.31276150627615062</v>
      </c>
      <c r="AW32" s="910">
        <f t="shared" si="10"/>
        <v>0.44206773618538325</v>
      </c>
      <c r="AX32" s="910">
        <f t="shared" si="10"/>
        <v>0.29647546648237733</v>
      </c>
      <c r="AY32" s="910">
        <f t="shared" si="10"/>
        <v>0.451114922813036</v>
      </c>
      <c r="AZ32" s="909">
        <f t="shared" si="10"/>
        <v>0.36279428791972212</v>
      </c>
      <c r="BA32" s="910">
        <f t="shared" si="10"/>
        <v>0.41883767535070138</v>
      </c>
      <c r="BB32" s="910"/>
      <c r="BC32" s="910">
        <f t="shared" si="10"/>
        <v>0.39019963702359345</v>
      </c>
      <c r="BD32" s="909">
        <f t="shared" si="10"/>
        <v>0.40380952380952378</v>
      </c>
      <c r="BE32" s="910">
        <f t="shared" si="10"/>
        <v>0.46348314606741575</v>
      </c>
      <c r="BF32" s="910">
        <f t="shared" si="10"/>
        <v>0.30502599653379547</v>
      </c>
      <c r="BG32" s="910">
        <f t="shared" si="10"/>
        <v>0.29447852760736198</v>
      </c>
      <c r="BH32" s="909">
        <f t="shared" si="10"/>
        <v>0.33627760252365929</v>
      </c>
      <c r="BI32" s="913">
        <f t="shared" si="10"/>
        <v>0.34953768562622584</v>
      </c>
      <c r="BJ32" s="910">
        <f t="shared" si="10"/>
        <v>0.27734375</v>
      </c>
      <c r="BK32" s="910">
        <f t="shared" si="10"/>
        <v>0.38405797101449274</v>
      </c>
      <c r="BL32" s="910">
        <f t="shared" si="10"/>
        <v>0.41720430107526879</v>
      </c>
      <c r="BM32" s="909">
        <f t="shared" si="10"/>
        <v>0.35585909417685119</v>
      </c>
      <c r="BN32" s="910">
        <f t="shared" si="10"/>
        <v>0.39766081871345027</v>
      </c>
      <c r="BO32" s="910">
        <f t="shared" si="10"/>
        <v>0.35164835164835168</v>
      </c>
      <c r="BP32" s="910">
        <f t="shared" si="10"/>
        <v>0.40947546531302875</v>
      </c>
      <c r="BQ32" s="909">
        <f t="shared" si="10"/>
        <v>0.39013107170393213</v>
      </c>
      <c r="BR32" s="910">
        <f t="shared" si="10"/>
        <v>0.44306930693069307</v>
      </c>
      <c r="BS32" s="910"/>
      <c r="BT32" s="910">
        <f t="shared" si="10"/>
        <v>0.46320346320346323</v>
      </c>
      <c r="BU32" s="909">
        <f t="shared" si="10"/>
        <v>0.45707831325301207</v>
      </c>
      <c r="BV32" s="910">
        <f t="shared" si="10"/>
        <v>0.40404040404040403</v>
      </c>
      <c r="BW32" s="910">
        <f t="shared" si="10"/>
        <v>0.26385224274406333</v>
      </c>
      <c r="BX32" s="910">
        <f t="shared" si="10"/>
        <v>0.35754189944134079</v>
      </c>
      <c r="BY32" s="909">
        <f t="shared" si="10"/>
        <v>0.32941176470588235</v>
      </c>
      <c r="BZ32" s="913">
        <f t="shared" si="10"/>
        <v>0.38699252676227025</v>
      </c>
      <c r="CA32" s="910"/>
      <c r="CB32" s="913" t="e">
        <f t="shared" si="10"/>
        <v>#DIV/0!</v>
      </c>
      <c r="CC32" s="805">
        <f>(CC12+CC14)/CC11</f>
        <v>0.23431638182576073</v>
      </c>
    </row>
    <row r="33" spans="1:82" ht="24.75" thickBot="1">
      <c r="A33" s="914"/>
      <c r="B33" s="915" t="s">
        <v>195</v>
      </c>
      <c r="C33" s="916">
        <v>6.6666666666666666E-2</v>
      </c>
      <c r="D33" s="916">
        <v>0.13846153846153847</v>
      </c>
      <c r="E33" s="916">
        <v>9.5238095238095233E-2</v>
      </c>
      <c r="F33" s="917">
        <v>4.807692307692308E-2</v>
      </c>
      <c r="G33" s="917">
        <v>8.6792452830188674E-2</v>
      </c>
      <c r="H33" s="917">
        <v>0.13915857605177995</v>
      </c>
      <c r="I33" s="917">
        <v>8.2379862700228831E-2</v>
      </c>
      <c r="J33" s="916">
        <v>9.5964125560538113E-2</v>
      </c>
      <c r="K33" s="798">
        <f>K21/(K21+K22)</f>
        <v>8.5714285714285715E-2</v>
      </c>
      <c r="L33" s="798">
        <f>L21/(L21+L22)</f>
        <v>2.8571428571428571E-2</v>
      </c>
      <c r="M33" s="798">
        <f>M21/(M21+M22)</f>
        <v>0.125</v>
      </c>
      <c r="N33" s="917">
        <f t="shared" ref="N33:CB33" si="11">N21/(N21+N22)</f>
        <v>7.7519379844961239E-2</v>
      </c>
      <c r="O33" s="798">
        <f t="shared" si="11"/>
        <v>9.0909090909090912E-2</v>
      </c>
      <c r="P33" s="798">
        <f t="shared" si="11"/>
        <v>9.3333333333333338E-2</v>
      </c>
      <c r="Q33" s="798">
        <f t="shared" si="11"/>
        <v>9.8039215686274508E-2</v>
      </c>
      <c r="R33" s="917">
        <f t="shared" si="11"/>
        <v>9.4339622641509441E-2</v>
      </c>
      <c r="S33" s="798">
        <f t="shared" si="11"/>
        <v>5.4054054054054057E-2</v>
      </c>
      <c r="T33" s="798" t="e">
        <f t="shared" si="11"/>
        <v>#DIV/0!</v>
      </c>
      <c r="U33" s="798">
        <f t="shared" si="11"/>
        <v>2.1739130434782608E-2</v>
      </c>
      <c r="V33" s="799">
        <f t="shared" si="11"/>
        <v>3.614457831325301E-2</v>
      </c>
      <c r="W33" s="800">
        <f t="shared" si="11"/>
        <v>5.434782608695652E-2</v>
      </c>
      <c r="X33" s="800">
        <f t="shared" si="11"/>
        <v>2.6315789473684209E-2</v>
      </c>
      <c r="Y33" s="800">
        <f t="shared" si="11"/>
        <v>0</v>
      </c>
      <c r="Z33" s="918">
        <f t="shared" si="11"/>
        <v>3.7037037037037035E-2</v>
      </c>
      <c r="AA33" s="916">
        <f>AA21/(AA21+AA22)</f>
        <v>6.3789868667917443E-2</v>
      </c>
      <c r="AB33" s="800">
        <f t="shared" si="11"/>
        <v>0</v>
      </c>
      <c r="AC33" s="800">
        <f t="shared" si="11"/>
        <v>9.3959731543624164E-2</v>
      </c>
      <c r="AD33" s="800">
        <f t="shared" si="11"/>
        <v>0.17142857142857143</v>
      </c>
      <c r="AE33" s="919">
        <f t="shared" si="11"/>
        <v>8.9655172413793102E-2</v>
      </c>
      <c r="AF33" s="800">
        <f t="shared" si="11"/>
        <v>0.20833333333333334</v>
      </c>
      <c r="AG33" s="800">
        <f t="shared" si="11"/>
        <v>0.14285714285714285</v>
      </c>
      <c r="AH33" s="800">
        <f>AH21/(AH21+AH22)</f>
        <v>0.14285714285714285</v>
      </c>
      <c r="AI33" s="909">
        <f t="shared" si="11"/>
        <v>0.16438356164383561</v>
      </c>
      <c r="AJ33" s="800">
        <f t="shared" si="11"/>
        <v>0.10344827586206896</v>
      </c>
      <c r="AK33" s="910"/>
      <c r="AL33" s="800">
        <f t="shared" si="11"/>
        <v>0.51282051282051277</v>
      </c>
      <c r="AM33" s="909">
        <f t="shared" si="11"/>
        <v>0.33823529411764708</v>
      </c>
      <c r="AN33" s="800">
        <f t="shared" si="11"/>
        <v>0.11864406779661017</v>
      </c>
      <c r="AO33" s="800">
        <f t="shared" si="11"/>
        <v>0.12</v>
      </c>
      <c r="AP33" s="800">
        <f t="shared" si="11"/>
        <v>0.19047619047619047</v>
      </c>
      <c r="AQ33" s="920">
        <f t="shared" si="11"/>
        <v>0.13333333333333333</v>
      </c>
      <c r="AR33" s="911">
        <f t="shared" si="11"/>
        <v>0.13992537313432835</v>
      </c>
      <c r="AS33" s="800">
        <f t="shared" si="11"/>
        <v>8.1081081081081086E-2</v>
      </c>
      <c r="AT33" s="800">
        <f t="shared" si="11"/>
        <v>0.11874999999999999</v>
      </c>
      <c r="AU33" s="800">
        <f t="shared" si="11"/>
        <v>0.16666666666666666</v>
      </c>
      <c r="AV33" s="920">
        <f t="shared" si="11"/>
        <v>0.12017167381974249</v>
      </c>
      <c r="AW33" s="800">
        <f t="shared" si="11"/>
        <v>0.25</v>
      </c>
      <c r="AX33" s="800">
        <f t="shared" si="11"/>
        <v>0</v>
      </c>
      <c r="AY33" s="800">
        <f t="shared" si="11"/>
        <v>0</v>
      </c>
      <c r="AZ33" s="920">
        <f t="shared" si="11"/>
        <v>0.10810810810810811</v>
      </c>
      <c r="BA33" s="910">
        <f t="shared" si="11"/>
        <v>0</v>
      </c>
      <c r="BB33" s="806"/>
      <c r="BC33" s="910">
        <f t="shared" si="11"/>
        <v>5.7142857142857141E-2</v>
      </c>
      <c r="BD33" s="920">
        <f t="shared" si="11"/>
        <v>2.5316455696202531E-2</v>
      </c>
      <c r="BE33" s="910">
        <f t="shared" si="11"/>
        <v>0</v>
      </c>
      <c r="BF33" s="910">
        <f t="shared" si="11"/>
        <v>7.1428571428571425E-2</v>
      </c>
      <c r="BG33" s="910">
        <f t="shared" si="11"/>
        <v>6.6666666666666666E-2</v>
      </c>
      <c r="BH33" s="920">
        <f t="shared" si="11"/>
        <v>4.5454545454545456E-2</v>
      </c>
      <c r="BI33" s="911">
        <f t="shared" si="11"/>
        <v>9.1603053435114504E-2</v>
      </c>
      <c r="BJ33" s="910">
        <f t="shared" si="11"/>
        <v>0</v>
      </c>
      <c r="BK33" s="910">
        <f t="shared" si="11"/>
        <v>0.11666666666666667</v>
      </c>
      <c r="BL33" s="910">
        <f t="shared" si="11"/>
        <v>0</v>
      </c>
      <c r="BM33" s="920">
        <f t="shared" si="11"/>
        <v>6.5420560747663545E-2</v>
      </c>
      <c r="BN33" s="910" t="e">
        <f t="shared" si="11"/>
        <v>#DIV/0!</v>
      </c>
      <c r="BO33" s="910">
        <f t="shared" si="11"/>
        <v>0</v>
      </c>
      <c r="BP33" s="910" t="e">
        <f t="shared" si="11"/>
        <v>#DIV/0!</v>
      </c>
      <c r="BQ33" s="920">
        <f t="shared" si="11"/>
        <v>0</v>
      </c>
      <c r="BR33" s="910">
        <f t="shared" si="11"/>
        <v>0</v>
      </c>
      <c r="BS33" s="912"/>
      <c r="BT33" s="910">
        <f t="shared" si="11"/>
        <v>0</v>
      </c>
      <c r="BU33" s="920">
        <f t="shared" si="11"/>
        <v>0</v>
      </c>
      <c r="BV33" s="910">
        <f t="shared" si="11"/>
        <v>0.14285714285714285</v>
      </c>
      <c r="BW33" s="910">
        <f t="shared" si="11"/>
        <v>0.5</v>
      </c>
      <c r="BX33" s="910">
        <f t="shared" si="11"/>
        <v>0.375</v>
      </c>
      <c r="BY33" s="920">
        <f t="shared" si="11"/>
        <v>0.29411764705882354</v>
      </c>
      <c r="BZ33" s="911">
        <f t="shared" si="11"/>
        <v>8.6956521739130432E-2</v>
      </c>
      <c r="CA33" s="910"/>
      <c r="CB33" s="911" t="e">
        <f t="shared" si="11"/>
        <v>#DIV/0!</v>
      </c>
      <c r="CC33" s="921">
        <f>CC21/(CC21+CC22)</f>
        <v>0.10046607975142413</v>
      </c>
    </row>
    <row r="34" spans="1:82" s="928" customFormat="1" ht="21.75" customHeight="1" thickBot="1">
      <c r="A34" s="922"/>
      <c r="B34" s="923"/>
      <c r="C34" s="924"/>
      <c r="D34" s="924"/>
      <c r="E34" s="807"/>
      <c r="F34" s="924"/>
      <c r="G34" s="924"/>
      <c r="H34" s="924"/>
      <c r="I34" s="924"/>
      <c r="J34" s="924"/>
      <c r="K34" s="807"/>
      <c r="L34" s="807"/>
      <c r="M34" s="807"/>
      <c r="N34" s="924"/>
      <c r="O34" s="925"/>
      <c r="P34" s="925"/>
      <c r="Q34" s="925"/>
      <c r="R34" s="925"/>
      <c r="S34" s="925"/>
      <c r="T34" s="925"/>
      <c r="U34" s="925"/>
      <c r="V34" s="925"/>
      <c r="W34" s="925"/>
      <c r="X34" s="925"/>
      <c r="Y34" s="925"/>
      <c r="Z34" s="925"/>
      <c r="AA34" s="924"/>
      <c r="AB34" s="925"/>
      <c r="AC34" s="925"/>
      <c r="AD34" s="925"/>
      <c r="AE34" s="925"/>
      <c r="AF34" s="925"/>
      <c r="AG34" s="925"/>
      <c r="AH34" s="925"/>
      <c r="AI34" s="925"/>
      <c r="AJ34" s="925"/>
      <c r="AK34" s="925"/>
      <c r="AL34" s="925"/>
      <c r="AM34" s="925"/>
      <c r="AN34" s="925"/>
      <c r="AO34" s="925"/>
      <c r="AP34" s="925"/>
      <c r="AQ34" s="925"/>
      <c r="AR34" s="925"/>
      <c r="AS34" s="925"/>
      <c r="AT34" s="925"/>
      <c r="AU34" s="925"/>
      <c r="AV34" s="925"/>
      <c r="AW34" s="925"/>
      <c r="AX34" s="925"/>
      <c r="AY34" s="925"/>
      <c r="AZ34" s="925"/>
      <c r="BA34" s="925"/>
      <c r="BB34" s="925"/>
      <c r="BC34" s="925"/>
      <c r="BD34" s="925"/>
      <c r="BE34" s="925"/>
      <c r="BF34" s="925"/>
      <c r="BG34" s="925"/>
      <c r="BH34" s="925"/>
      <c r="BI34" s="926"/>
      <c r="BJ34" s="887"/>
      <c r="BK34" s="927"/>
      <c r="BL34" s="927"/>
      <c r="BM34" s="927"/>
      <c r="BN34" s="927"/>
      <c r="BO34" s="927"/>
      <c r="BP34" s="927"/>
      <c r="BQ34" s="927"/>
      <c r="BR34" s="927"/>
      <c r="BS34" s="927"/>
      <c r="BT34" s="927"/>
      <c r="BU34" s="927"/>
      <c r="BV34" s="927"/>
      <c r="BW34" s="927"/>
      <c r="BX34" s="927"/>
      <c r="BY34" s="927"/>
      <c r="BZ34" s="925"/>
      <c r="CA34" s="925"/>
      <c r="CB34" s="925"/>
      <c r="CC34" s="924"/>
    </row>
    <row r="35" spans="1:82" s="931" customFormat="1" ht="49.5" customHeight="1" thickTop="1">
      <c r="A35" s="1087" t="s">
        <v>117</v>
      </c>
      <c r="B35" s="1088"/>
      <c r="C35" s="808"/>
      <c r="D35" s="808"/>
      <c r="E35" s="808"/>
      <c r="F35" s="808"/>
      <c r="G35" s="808"/>
      <c r="H35" s="808"/>
      <c r="I35" s="808"/>
      <c r="J35" s="808"/>
      <c r="K35" s="929"/>
      <c r="L35" s="930"/>
      <c r="M35" s="930"/>
      <c r="N35" s="808"/>
      <c r="O35" s="808"/>
      <c r="P35" s="808"/>
      <c r="Q35" s="808"/>
      <c r="R35" s="808"/>
      <c r="S35" s="808"/>
      <c r="T35" s="808"/>
      <c r="U35" s="808"/>
      <c r="V35" s="808"/>
      <c r="W35" s="808"/>
      <c r="X35" s="808"/>
      <c r="Y35" s="808"/>
      <c r="Z35" s="808"/>
      <c r="AA35" s="808"/>
      <c r="AB35" s="808"/>
      <c r="AC35" s="808"/>
      <c r="AD35" s="808"/>
      <c r="AE35" s="808"/>
      <c r="AF35" s="808"/>
      <c r="AG35" s="808"/>
      <c r="AH35" s="808"/>
      <c r="AI35" s="808"/>
      <c r="AJ35" s="808"/>
      <c r="AK35" s="808"/>
      <c r="AL35" s="808"/>
      <c r="AM35" s="808"/>
      <c r="AN35" s="808"/>
      <c r="AO35" s="808"/>
      <c r="AP35" s="808"/>
      <c r="AQ35" s="808"/>
      <c r="AR35" s="808"/>
      <c r="AS35" s="808"/>
      <c r="AT35" s="808"/>
      <c r="AU35" s="808"/>
      <c r="AV35" s="808"/>
      <c r="AW35" s="808"/>
      <c r="AX35" s="808"/>
      <c r="AY35" s="808"/>
      <c r="AZ35" s="808"/>
      <c r="BA35" s="808"/>
      <c r="BB35" s="808"/>
      <c r="BC35" s="808"/>
      <c r="BD35" s="808"/>
      <c r="BE35" s="808"/>
      <c r="BF35" s="808"/>
      <c r="BG35" s="808"/>
      <c r="BH35" s="808"/>
      <c r="BI35" s="808"/>
      <c r="BJ35" s="808"/>
      <c r="BK35" s="808"/>
      <c r="BL35" s="808"/>
      <c r="BM35" s="808"/>
      <c r="BN35" s="808"/>
      <c r="BO35" s="808"/>
      <c r="BP35" s="808"/>
      <c r="BQ35" s="808"/>
      <c r="BR35" s="808"/>
      <c r="BS35" s="808"/>
      <c r="BT35" s="808"/>
      <c r="BU35" s="808"/>
      <c r="BV35" s="808"/>
      <c r="BW35" s="808"/>
      <c r="BX35" s="808"/>
      <c r="BY35" s="808"/>
      <c r="BZ35" s="808"/>
      <c r="CA35" s="808"/>
      <c r="CB35" s="808"/>
      <c r="CC35" s="809"/>
    </row>
    <row r="36" spans="1:82" ht="44.25" customHeight="1">
      <c r="A36" s="932"/>
      <c r="B36" s="933" t="s">
        <v>118</v>
      </c>
      <c r="C36" s="810">
        <v>18</v>
      </c>
      <c r="D36" s="811">
        <v>4151</v>
      </c>
      <c r="E36" s="811">
        <v>5562</v>
      </c>
      <c r="F36" s="812">
        <v>1091</v>
      </c>
      <c r="G36" s="812">
        <v>1001</v>
      </c>
      <c r="H36" s="812">
        <v>627</v>
      </c>
      <c r="I36" s="812">
        <v>902</v>
      </c>
      <c r="J36" s="811">
        <v>3621</v>
      </c>
      <c r="K36" s="813">
        <f>[1]ΑΘΗΝΑ!BL36+[1]ΘΕΣΣΑΛΟΝΙΚΗ!U33</f>
        <v>183</v>
      </c>
      <c r="L36" s="813">
        <f>[1]ΑΘΗΝΑ!BM36+[1]ΘΕΣΣΑΛΟΝΙΚΗ!V33</f>
        <v>201</v>
      </c>
      <c r="M36" s="813">
        <f>[1]ΑΘΗΝΑ!BN36+[1]ΘΕΣΣΑΛΟΝΙΚΗ!W33</f>
        <v>181</v>
      </c>
      <c r="N36" s="812">
        <f>K36+L36+M36</f>
        <v>565</v>
      </c>
      <c r="O36" s="814">
        <f>[1]ΑΘΗΝΑ!BP36+[1]ΘΕΣΣΑΛΟΝΙΚΗ!Y33</f>
        <v>178</v>
      </c>
      <c r="P36" s="814">
        <f>[1]ΑΘΗΝΑ!BQ36+[1]ΘΕΣΣΑΛΟΝΙΚΗ!Z33</f>
        <v>174</v>
      </c>
      <c r="Q36" s="814">
        <f>[1]ΑΘΗΝΑ!BR36+[1]ΘΕΣΣΑΛΟΝΙΚΗ!AA33</f>
        <v>175</v>
      </c>
      <c r="R36" s="703">
        <f>SUM(O36:Q36)</f>
        <v>527</v>
      </c>
      <c r="S36" s="814">
        <f>[1]ΑΘΗΝΑ!BT36+[1]ΘΕΣΣΑΛΟΝΙΚΗ!AC33</f>
        <v>190</v>
      </c>
      <c r="T36" s="814"/>
      <c r="U36" s="814">
        <f>[1]ΑΘΗΝΑ!BV36+[1]ΘΕΣΣΑΛΟΝΙΚΗ!AE33</f>
        <v>310</v>
      </c>
      <c r="V36" s="812">
        <f>SUM(S36:U36)</f>
        <v>500</v>
      </c>
      <c r="W36" s="814">
        <f>[1]ΑΘΗΝΑ!BX36+[1]ΘΕΣΣΑΛΟΝΙΚΗ!AG33</f>
        <v>397</v>
      </c>
      <c r="X36" s="814">
        <f>[1]ΑΘΗΝΑ!BY36+[1]ΘΕΣΣΑΛΟΝΙΚΗ!AH33</f>
        <v>291</v>
      </c>
      <c r="Y36" s="814">
        <f>[1]ΑΘΗΝΑ!BZ36+[1]ΘΕΣΣΑΛΟΝΙΚΗ!AI33</f>
        <v>100</v>
      </c>
      <c r="Z36" s="878">
        <f>W36+X36+Y36</f>
        <v>788</v>
      </c>
      <c r="AA36" s="811">
        <f>K36+L36+M36+O36+P36+Q36+S36+U36+W36+X36+Y36</f>
        <v>2380</v>
      </c>
      <c r="AB36" s="814">
        <f>[1]ΑΘΗΝΑ!CC36+[1]ΘΕΣΣΑΛΟΝΙΚΗ!AL33</f>
        <v>155</v>
      </c>
      <c r="AC36" s="815">
        <f>[1]ΑΘΗΝΑ!CD36+[1]ΘΕΣΣΑΛΟΝΙΚΗ!AM33</f>
        <v>190</v>
      </c>
      <c r="AD36" s="816">
        <f>[1]ΑΘΗΝΑ!CE36+[1]ΘΕΣΣΑΛΟΝΙΚΗ!AN33</f>
        <v>92</v>
      </c>
      <c r="AE36" s="812">
        <f>SUM(AB36:AD36)</f>
        <v>437</v>
      </c>
      <c r="AF36" s="815">
        <f>[1]ΑΘΗΝΑ!CG36+[1]ΘΕΣΣΑΛΟΝΙΚΗ!AP33</f>
        <v>67</v>
      </c>
      <c r="AG36" s="815">
        <f>[1]ΑΘΗΝΑ!CH36+[1]ΘΕΣΣΑΛΟΝΙΚΗ!AQ33</f>
        <v>110</v>
      </c>
      <c r="AH36" s="816">
        <f>[1]ΑΘΗΝΑ!CI36+[1]ΘΕΣΣΑΛΟΝΙΚΗ!AR33</f>
        <v>94</v>
      </c>
      <c r="AI36" s="812">
        <f>SUM(AF36:AH36)</f>
        <v>271</v>
      </c>
      <c r="AJ36" s="816">
        <f>[1]ΑΘΗΝΑ!CK36+[1]ΘΕΣΣΑΛΟΝΙΚΗ!AT33</f>
        <v>132</v>
      </c>
      <c r="AK36" s="816"/>
      <c r="AL36" s="816">
        <f>[1]ΑΘΗΝΑ!CM36+[1]ΘΕΣΣΑΛΟΝΙΚΗ!AV33</f>
        <v>354</v>
      </c>
      <c r="AM36" s="812">
        <f>SUM(AJ36:AL36)</f>
        <v>486</v>
      </c>
      <c r="AN36" s="816">
        <f>[1]ΑΘΗΝΑ!CO36+[1]ΘΕΣΣΑΛΟΝΙΚΗ!AX33</f>
        <v>188</v>
      </c>
      <c r="AO36" s="816">
        <f>[1]ΑΘΗΝΑ!CP36+[1]ΘΕΣΣΑΛΟΝΙΚΗ!AY33</f>
        <v>216</v>
      </c>
      <c r="AP36" s="817">
        <f>[1]ΑΘΗΝΑ!CQ36+[1]ΘΕΣΣΑΛΟΝΙΚΗ!AZ33</f>
        <v>114</v>
      </c>
      <c r="AQ36" s="812">
        <f>SUM(AN36:AP36)</f>
        <v>518</v>
      </c>
      <c r="AR36" s="811">
        <f>[1]ΑΘΗΝΑ!CS36+[1]ΘΕΣΣΑΛΟΝΙΚΗ!BB33</f>
        <v>1712</v>
      </c>
      <c r="AS36" s="817">
        <f>[1]ΑΘΗΝΑ!CT36+[1]ΘΕΣΣΑΛΟΝΙΚΗ!BC33</f>
        <v>186</v>
      </c>
      <c r="AT36" s="817">
        <f>[1]ΑΘΗΝΑ!CU36+[1]ΘΕΣΣΑΛΟΝΙΚΗ!BD33</f>
        <v>233</v>
      </c>
      <c r="AU36" s="817">
        <f>[1]ΑΘΗΝΑ!CV36+[1]ΘΕΣΣΑΛΟΝΙΚΗ!BE33</f>
        <v>224</v>
      </c>
      <c r="AV36" s="812">
        <f>SUM(AS36:AU36)</f>
        <v>643</v>
      </c>
      <c r="AW36" s="817">
        <f>[1]ΑΘΗΝΑ!CX36+[1]ΘΕΣΣΑΛΟΝΙΚΗ!BG33</f>
        <v>257</v>
      </c>
      <c r="AX36" s="817">
        <f>[1]ΑΘΗΝΑ!CY36+[1]ΘΕΣΣΑΛΟΝΙΚΗ!BH33</f>
        <v>332</v>
      </c>
      <c r="AY36" s="817">
        <f>[1]ΑΘΗΝΑ!CZ36+[1]ΘΕΣΣΑΛΟΝΙΚΗ!BI33</f>
        <v>287</v>
      </c>
      <c r="AZ36" s="812">
        <f>SUM(AW36:AY36)</f>
        <v>876</v>
      </c>
      <c r="BA36" s="817">
        <f>[1]ΑΘΗΝΑ!DB36+[1]ΘΕΣΣΑΛΟΝΙΚΗ!BK33</f>
        <v>417</v>
      </c>
      <c r="BB36" s="817"/>
      <c r="BC36" s="817">
        <f>[1]ΑΘΗΝΑ!DD36+[1]ΘΕΣΣΑΛΟΝΙΚΗ!BM33</f>
        <v>522</v>
      </c>
      <c r="BD36" s="812">
        <f>SUM(BA36:BC36)</f>
        <v>939</v>
      </c>
      <c r="BE36" s="817">
        <f>[1]ΑΘΗΝΑ!DF36+[1]ΘΕΣΣΑΛΟΝΙΚΗ!BO33</f>
        <v>249</v>
      </c>
      <c r="BF36" s="817">
        <f>[1]ΑΘΗΝΑ!DG36+[1]ΘΕΣΣΑΛΟΝΙΚΗ!BP33</f>
        <v>266</v>
      </c>
      <c r="BG36" s="817">
        <f>[1]ΑΘΗΝΑ!DH36+[1]ΘΕΣΣΑΛΟΝΙΚΗ!BQ33</f>
        <v>96</v>
      </c>
      <c r="BH36" s="812">
        <f>SUM(BE36:BG36)</f>
        <v>611</v>
      </c>
      <c r="BI36" s="811">
        <f>[1]ΑΘΗΝΑ!DJ36+[1]ΘΕΣΣΑΛΟΝΙΚΗ!BS33</f>
        <v>3069</v>
      </c>
      <c r="BJ36" s="817">
        <f>[1]ΑΘΗΝΑ!DK36+[1]ΘΕΣΣΑΛΟΝΙΚΗ!BT33</f>
        <v>256</v>
      </c>
      <c r="BK36" s="817">
        <f>[1]ΑΘΗΝΑ!DL36+[1]ΘΕΣΣΑΛΟΝΙΚΗ!BU33</f>
        <v>158</v>
      </c>
      <c r="BL36" s="817">
        <f>[1]ΑΘΗΝΑ!DM36+[1]ΘΕΣΣΑΛΟΝΙΚΗ!BV33</f>
        <v>154</v>
      </c>
      <c r="BM36" s="812">
        <f>SUM(BJ36:BL36)</f>
        <v>568</v>
      </c>
      <c r="BN36" s="817">
        <f>[1]ΑΘΗΝΑ!DO36+[1]ΘΕΣΣΑΛΟΝΙΚΗ!BX33</f>
        <v>80</v>
      </c>
      <c r="BO36" s="817">
        <f>[1]ΑΘΗΝΑ!DP36+[1]ΘΕΣΣΑΛΟΝΙΚΗ!BY33</f>
        <v>180</v>
      </c>
      <c r="BP36" s="817">
        <f>[1]ΑΘΗΝΑ!DQ36+[1]ΘΕΣΣΑΛΟΝΙΚΗ!BZ33</f>
        <v>267</v>
      </c>
      <c r="BQ36" s="812">
        <f>SUM(BN36:BP36)</f>
        <v>527</v>
      </c>
      <c r="BR36" s="817">
        <f>[1]ΑΘΗΝΑ!DS36+[1]ΘΕΣΣΑΛΟΝΙΚΗ!CB33</f>
        <v>239</v>
      </c>
      <c r="BS36" s="817"/>
      <c r="BT36" s="817">
        <f>[1]ΑΘΗΝΑ!DU36+[1]ΘΕΣΣΑΛΟΝΙΚΗ!CD33</f>
        <v>439</v>
      </c>
      <c r="BU36" s="812">
        <f>SUM(BR36:BT36)</f>
        <v>678</v>
      </c>
      <c r="BV36" s="817">
        <f>[1]ΑΘΗΝΑ!DW36+[1]ΘΕΣΣΑΛΟΝΙΚΗ!CF33</f>
        <v>431</v>
      </c>
      <c r="BW36" s="817">
        <f>[1]ΑΘΗΝΑ!DX36+[1]ΘΕΣΣΑΛΟΝΙΚΗ!CG33</f>
        <v>489</v>
      </c>
      <c r="BX36" s="817">
        <f>[1]ΑΘΗΝΑ!DY36+[1]ΘΕΣΣΑΛΟΝΙΚΗ!CH33</f>
        <v>215</v>
      </c>
      <c r="BY36" s="812">
        <f>SUM(BV36:BX36)</f>
        <v>1135</v>
      </c>
      <c r="BZ36" s="811">
        <f>[1]ΑΘΗΝΑ!EA36+[1]ΘΕΣΣΑΛΟΝΙΚΗ!CJ33</f>
        <v>2908</v>
      </c>
      <c r="CA36" s="817"/>
      <c r="CB36" s="811">
        <f>[1]ΑΘΗΝΑ!EC36+[1]ΘΕΣΣΑΛΟΝΙΚΗ!CL33</f>
        <v>0</v>
      </c>
      <c r="CC36" s="818">
        <f>C36+D36+E36+J36+AA36+AR36+BI36+BZ36+CB36</f>
        <v>23421</v>
      </c>
    </row>
    <row r="37" spans="1:82" s="844" customFormat="1" ht="44.25" customHeight="1">
      <c r="A37" s="842"/>
      <c r="B37" s="843" t="s">
        <v>119</v>
      </c>
      <c r="C37" s="659">
        <v>19</v>
      </c>
      <c r="D37" s="660">
        <v>3968</v>
      </c>
      <c r="E37" s="660">
        <v>5312</v>
      </c>
      <c r="F37" s="812">
        <v>1013</v>
      </c>
      <c r="G37" s="812">
        <v>984</v>
      </c>
      <c r="H37" s="812">
        <v>659</v>
      </c>
      <c r="I37" s="812">
        <v>861</v>
      </c>
      <c r="J37" s="661">
        <v>3517</v>
      </c>
      <c r="K37" s="813">
        <f>[1]ΑΘΗΝΑ!BL37+[1]ΘΕΣΣΑΛΟΝΙΚΗ!U34</f>
        <v>195</v>
      </c>
      <c r="L37" s="813">
        <f>[1]ΑΘΗΝΑ!BM37+[1]ΘΕΣΣΑΛΟΝΙΚΗ!V34</f>
        <v>191</v>
      </c>
      <c r="M37" s="813">
        <f>[1]ΑΘΗΝΑ!BN37+[1]ΘΕΣΣΑΛΟΝΙΚΗ!W34</f>
        <v>175</v>
      </c>
      <c r="N37" s="812">
        <f>K37+L37+M37</f>
        <v>561</v>
      </c>
      <c r="O37" s="814">
        <f>[1]ΑΘΗΝΑ!BP37+[1]ΘΕΣΣΑΛΟΝΙΚΗ!Y34</f>
        <v>153</v>
      </c>
      <c r="P37" s="814">
        <f>[1]ΑΘΗΝΑ!BQ37+[1]ΘΕΣΣΑΛΟΝΙΚΗ!Z34</f>
        <v>166</v>
      </c>
      <c r="Q37" s="814">
        <f>[1]ΑΘΗΝΑ!BR37+[1]ΘΕΣΣΑΛΟΝΙΚΗ!AA34</f>
        <v>174</v>
      </c>
      <c r="R37" s="703">
        <f>SUM(O37:Q37)</f>
        <v>493</v>
      </c>
      <c r="S37" s="814">
        <f>[1]ΑΘΗΝΑ!BT37+[1]ΘΕΣΣΑΛΟΝΙΚΗ!AC34</f>
        <v>181</v>
      </c>
      <c r="T37" s="814"/>
      <c r="U37" s="814">
        <f>[1]ΑΘΗΝΑ!BV37+[1]ΘΕΣΣΑΛΟΝΙΚΗ!AE34</f>
        <v>293</v>
      </c>
      <c r="V37" s="812">
        <f>SUM(S37:U37)</f>
        <v>474</v>
      </c>
      <c r="W37" s="814">
        <f>[1]ΑΘΗΝΑ!BX37+[1]ΘΕΣΣΑΛΟΝΙΚΗ!AG34</f>
        <v>388</v>
      </c>
      <c r="X37" s="814">
        <f>[1]ΑΘΗΝΑ!BY37+[1]ΘΕΣΣΑΛΟΝΙΚΗ!AH34</f>
        <v>266</v>
      </c>
      <c r="Y37" s="814">
        <f>[1]ΑΘΗΝΑ!BZ37+[1]ΘΕΣΣΑΛΟΝΙΚΗ!AI34</f>
        <v>104</v>
      </c>
      <c r="Z37" s="878">
        <f>W37+X37+Y37</f>
        <v>758</v>
      </c>
      <c r="AA37" s="811">
        <f>K37+L37+M37+O37+P37+Q37+S37+U37+W37+X37+Y37</f>
        <v>2286</v>
      </c>
      <c r="AB37" s="814">
        <f>[1]ΑΘΗΝΑ!CC37+[1]ΘΕΣΣΑΛΟΝΙΚΗ!AL34</f>
        <v>145</v>
      </c>
      <c r="AC37" s="815">
        <f>[1]ΑΘΗΝΑ!CD37+[1]ΘΕΣΣΑΛΟΝΙΚΗ!AM34</f>
        <v>213</v>
      </c>
      <c r="AD37" s="817">
        <f>[1]ΑΘΗΝΑ!CE37+[1]ΘΕΣΣΑΛΟΝΙΚΗ!AN34</f>
        <v>93</v>
      </c>
      <c r="AE37" s="812">
        <f>SUM(AB37:AD37)</f>
        <v>451</v>
      </c>
      <c r="AF37" s="815">
        <f>[1]ΑΘΗΝΑ!CG37+[1]ΘΕΣΣΑΛΟΝΙΚΗ!AP34</f>
        <v>62</v>
      </c>
      <c r="AG37" s="815">
        <f>[1]ΑΘΗΝΑ!CH37+[1]ΘΕΣΣΑΛΟΝΙΚΗ!AQ34</f>
        <v>109</v>
      </c>
      <c r="AH37" s="816">
        <f>[1]ΑΘΗΝΑ!CI37+[1]ΘΕΣΣΑΛΟΝΙΚΗ!AR34</f>
        <v>87</v>
      </c>
      <c r="AI37" s="812">
        <f>SUM(AF37:AH37)</f>
        <v>258</v>
      </c>
      <c r="AJ37" s="816">
        <f>[1]ΑΘΗΝΑ!CK37+[1]ΘΕΣΣΑΛΟΝΙΚΗ!AT34</f>
        <v>141</v>
      </c>
      <c r="AK37" s="816"/>
      <c r="AL37" s="816">
        <f>[1]ΑΘΗΝΑ!CM37+[1]ΘΕΣΣΑΛΟΝΙΚΗ!AV34</f>
        <v>342</v>
      </c>
      <c r="AM37" s="812">
        <f>SUM(AJ37:AL37)</f>
        <v>483</v>
      </c>
      <c r="AN37" s="816">
        <f>[1]ΑΘΗΝΑ!CO37+[1]ΘΕΣΣΑΛΟΝΙΚΗ!AX34</f>
        <v>215</v>
      </c>
      <c r="AO37" s="816">
        <f>[1]ΑΘΗΝΑ!CP37+[1]ΘΕΣΣΑΛΟΝΙΚΗ!AY34</f>
        <v>221</v>
      </c>
      <c r="AP37" s="817">
        <f>[1]ΑΘΗΝΑ!CQ37+[1]ΘΕΣΣΑΛΟΝΙΚΗ!AZ34</f>
        <v>100</v>
      </c>
      <c r="AQ37" s="812">
        <f>SUM(AN37:AP37)</f>
        <v>536</v>
      </c>
      <c r="AR37" s="811">
        <f>[1]ΑΘΗΝΑ!CS37+[1]ΘΕΣΣΑΛΟΝΙΚΗ!BB34</f>
        <v>1728</v>
      </c>
      <c r="AS37" s="817">
        <f>[1]ΑΘΗΝΑ!CT37+[1]ΘΕΣΣΑΛΟΝΙΚΗ!BC34</f>
        <v>207</v>
      </c>
      <c r="AT37" s="817">
        <f>[1]ΑΘΗΝΑ!CU37+[1]ΘΕΣΣΑΛΟΝΙΚΗ!BD34</f>
        <v>239</v>
      </c>
      <c r="AU37" s="817">
        <f>[1]ΑΘΗΝΑ!CV37+[1]ΘΕΣΣΑΛΟΝΙΚΗ!BE34</f>
        <v>236</v>
      </c>
      <c r="AV37" s="812">
        <f>SUM(AS37:AU37)</f>
        <v>682</v>
      </c>
      <c r="AW37" s="817">
        <f>[1]ΑΘΗΝΑ!CX37+[1]ΘΕΣΣΑΛΟΝΙΚΗ!BG34</f>
        <v>266</v>
      </c>
      <c r="AX37" s="817">
        <f>[1]ΑΘΗΝΑ!CY37+[1]ΘΕΣΣΑΛΟΝΙΚΗ!BH34</f>
        <v>328</v>
      </c>
      <c r="AY37" s="817">
        <f>[1]ΑΘΗΝΑ!CZ37+[1]ΘΕΣΣΑΛΟΝΙΚΗ!BI34</f>
        <v>265</v>
      </c>
      <c r="AZ37" s="812">
        <f>SUM(AW37:AY37)</f>
        <v>859</v>
      </c>
      <c r="BA37" s="817">
        <f>[1]ΑΘΗΝΑ!DB37+[1]ΘΕΣΣΑΛΟΝΙΚΗ!BK34</f>
        <v>408</v>
      </c>
      <c r="BB37" s="817"/>
      <c r="BC37" s="817">
        <f>[1]ΑΘΗΝΑ!DD37+[1]ΘΕΣΣΑΛΟΝΙΚΗ!BM34</f>
        <v>540</v>
      </c>
      <c r="BD37" s="812">
        <f>SUM(BA37:BC37)</f>
        <v>948</v>
      </c>
      <c r="BE37" s="817">
        <f>[1]ΑΘΗΝΑ!DF37+[1]ΘΕΣΣΑΛΟΝΙΚΗ!BO34</f>
        <v>242</v>
      </c>
      <c r="BF37" s="817">
        <f>[1]ΑΘΗΝΑ!DG37+[1]ΘΕΣΣΑΛΟΝΙΚΗ!BP34</f>
        <v>279</v>
      </c>
      <c r="BG37" s="817">
        <f>[1]ΑΘΗΝΑ!DH37+[1]ΘΕΣΣΑΛΟΝΙΚΗ!BQ34</f>
        <v>111</v>
      </c>
      <c r="BH37" s="812">
        <f>SUM(BE37:BG37)</f>
        <v>632</v>
      </c>
      <c r="BI37" s="811">
        <f>[1]ΑΘΗΝΑ!DJ37+[1]ΘΕΣΣΑΛΟΝΙΚΗ!BS34</f>
        <v>3121</v>
      </c>
      <c r="BJ37" s="817">
        <f>[1]ΑΘΗΝΑ!DK37+[1]ΘΕΣΣΑΛΟΝΙΚΗ!BT34</f>
        <v>260</v>
      </c>
      <c r="BK37" s="817">
        <f>[1]ΑΘΗΝΑ!DL37+[1]ΘΕΣΣΑΛΟΝΙΚΗ!BU34</f>
        <v>165</v>
      </c>
      <c r="BL37" s="817">
        <f>[1]ΑΘΗΝΑ!DM37+[1]ΘΕΣΣΑΛΟΝΙΚΗ!BV34</f>
        <v>178</v>
      </c>
      <c r="BM37" s="812">
        <f>SUM(BJ37:BL37)</f>
        <v>603</v>
      </c>
      <c r="BN37" s="817">
        <f>[1]ΑΘΗΝΑ!DO37+[1]ΘΕΣΣΑΛΟΝΙΚΗ!BX34</f>
        <v>84</v>
      </c>
      <c r="BO37" s="817">
        <f>[1]ΑΘΗΝΑ!DP37+[1]ΘΕΣΣΑΛΟΝΙΚΗ!BY34</f>
        <v>195</v>
      </c>
      <c r="BP37" s="817">
        <f>[1]ΑΘΗΝΑ!DQ37+[1]ΘΕΣΣΑΛΟΝΙΚΗ!BZ34</f>
        <v>309</v>
      </c>
      <c r="BQ37" s="812">
        <f>SUM(BN37:BP37)</f>
        <v>588</v>
      </c>
      <c r="BR37" s="817">
        <f>[1]ΑΘΗΝΑ!DS37+[1]ΘΕΣΣΑΛΟΝΙΚΗ!CB34</f>
        <v>274</v>
      </c>
      <c r="BS37" s="817"/>
      <c r="BT37" s="817">
        <f>[1]ΑΘΗΝΑ!DU37+[1]ΘΕΣΣΑΛΟΝΙΚΗ!CD34</f>
        <v>511</v>
      </c>
      <c r="BU37" s="812">
        <f>SUM(BR37:BT37)</f>
        <v>785</v>
      </c>
      <c r="BV37" s="817">
        <f>[1]ΑΘΗΝΑ!DW37+[1]ΘΕΣΣΑΛΟΝΙΚΗ!CF34</f>
        <v>441</v>
      </c>
      <c r="BW37" s="817">
        <f>[1]ΑΘΗΝΑ!DX37+[1]ΘΕΣΣΑΛΟΝΙΚΗ!CG34</f>
        <v>469</v>
      </c>
      <c r="BX37" s="817">
        <f>[1]ΑΘΗΝΑ!DY37+[1]ΘΕΣΣΑΛΟΝΙΚΗ!CH34</f>
        <v>206</v>
      </c>
      <c r="BY37" s="812">
        <f>SUM(BV37:BX37)</f>
        <v>1116</v>
      </c>
      <c r="BZ37" s="811">
        <f>[1]ΑΘΗΝΑ!EA37+[1]ΘΕΣΣΑΛΟΝΙΚΗ!CJ34</f>
        <v>3092</v>
      </c>
      <c r="CA37" s="817"/>
      <c r="CB37" s="811">
        <f>[1]ΑΘΗΝΑ!EC37+[1]ΘΕΣΣΑΛΟΝΙΚΗ!CL34</f>
        <v>0</v>
      </c>
      <c r="CC37" s="818">
        <f>C37+D37+E37+J37+AA37+AR37+BI37+BZ37+CB37</f>
        <v>23043</v>
      </c>
    </row>
    <row r="38" spans="1:82" s="907" customFormat="1" ht="62.25" customHeight="1" thickBot="1">
      <c r="A38" s="934"/>
      <c r="B38" s="935" t="s">
        <v>120</v>
      </c>
      <c r="C38" s="819">
        <v>6.8965517241379309E-2</v>
      </c>
      <c r="D38" s="819">
        <v>0.51513653774867174</v>
      </c>
      <c r="E38" s="819">
        <v>0.53131313131313129</v>
      </c>
      <c r="F38" s="820">
        <v>0.51090548578982153</v>
      </c>
      <c r="G38" s="820">
        <v>0.50644677661169402</v>
      </c>
      <c r="H38" s="821">
        <v>0.50390577569109973</v>
      </c>
      <c r="I38" s="821">
        <v>0.49404277362539778</v>
      </c>
      <c r="J38" s="822">
        <v>0.49404277362539778</v>
      </c>
      <c r="K38" s="823">
        <v>0.47310000000000002</v>
      </c>
      <c r="L38" s="824">
        <v>0.46310000000000001</v>
      </c>
      <c r="M38" s="825">
        <v>0.45490000000000003</v>
      </c>
      <c r="N38" s="820">
        <f>(C36+D36+E36+J36+N36)/(C11+D11+E11+J11+N11)</f>
        <v>0.45486338083409594</v>
      </c>
      <c r="O38" s="824">
        <v>0.45029999999999998</v>
      </c>
      <c r="P38" s="824">
        <v>0.4461</v>
      </c>
      <c r="Q38" s="824">
        <v>0.44330000000000003</v>
      </c>
      <c r="R38" s="820">
        <v>0.44330000000000003</v>
      </c>
      <c r="S38" s="824">
        <v>0.43690000000000001</v>
      </c>
      <c r="T38" s="824"/>
      <c r="U38" s="826">
        <v>0.42409999999999998</v>
      </c>
      <c r="V38" s="827">
        <v>0.42409999999999998</v>
      </c>
      <c r="W38" s="826">
        <v>0.42870000000000003</v>
      </c>
      <c r="X38" s="826">
        <v>0.42880000000000001</v>
      </c>
      <c r="Y38" s="826">
        <v>0.42159999999999997</v>
      </c>
      <c r="Z38" s="936">
        <v>0.42159999999999997</v>
      </c>
      <c r="AA38" s="828">
        <f>(C36+D36+E36+J36+AA36)/(C11+D11+E11+J11+AA11)</f>
        <v>0.42157729721038667</v>
      </c>
      <c r="AB38" s="829">
        <v>0.40839999999999999</v>
      </c>
      <c r="AC38" s="830">
        <v>0.40589999999999998</v>
      </c>
      <c r="AD38" s="831">
        <v>0.40250000000000002</v>
      </c>
      <c r="AE38" s="832">
        <v>0.40250000000000002</v>
      </c>
      <c r="AF38" s="831">
        <v>0.39929999999999999</v>
      </c>
      <c r="AG38" s="831">
        <v>0.3901</v>
      </c>
      <c r="AH38" s="831">
        <v>0.38619999999999999</v>
      </c>
      <c r="AI38" s="833">
        <v>0.38619999999999999</v>
      </c>
      <c r="AJ38" s="831">
        <v>0.38350000000000001</v>
      </c>
      <c r="AK38" s="831"/>
      <c r="AL38" s="831">
        <v>0.38490000000000002</v>
      </c>
      <c r="AM38" s="834">
        <v>0.38490000000000002</v>
      </c>
      <c r="AN38" s="831">
        <v>0.3851</v>
      </c>
      <c r="AO38" s="831">
        <v>0.3856</v>
      </c>
      <c r="AP38" s="831">
        <v>0.38350000000000001</v>
      </c>
      <c r="AQ38" s="834">
        <v>0.38350000000000001</v>
      </c>
      <c r="AR38" s="835">
        <v>0.38350000000000001</v>
      </c>
      <c r="AS38" s="831">
        <v>0.38069999999999998</v>
      </c>
      <c r="AT38" s="831">
        <v>0.38150000000000001</v>
      </c>
      <c r="AU38" s="831">
        <v>0.38159999999999999</v>
      </c>
      <c r="AV38" s="834">
        <v>0.38159999999999999</v>
      </c>
      <c r="AW38" s="831">
        <v>0.38250000000000001</v>
      </c>
      <c r="AX38" s="831">
        <v>0.378</v>
      </c>
      <c r="AY38" s="831">
        <v>0.37930000000000003</v>
      </c>
      <c r="AZ38" s="834">
        <v>0.37930000000000003</v>
      </c>
      <c r="BA38" s="831">
        <v>0.38379999999999997</v>
      </c>
      <c r="BB38" s="831"/>
      <c r="BC38" s="831">
        <v>0.38990000000000002</v>
      </c>
      <c r="BD38" s="834">
        <v>0.38990000000000002</v>
      </c>
      <c r="BE38" s="831">
        <v>0.3921</v>
      </c>
      <c r="BF38" s="831">
        <v>0.39279999999999998</v>
      </c>
      <c r="BG38" s="831">
        <v>0.38979999999999998</v>
      </c>
      <c r="BH38" s="834">
        <v>0.38979999999999998</v>
      </c>
      <c r="BI38" s="835">
        <v>0.38979999999999998</v>
      </c>
      <c r="BJ38" s="831">
        <v>0.39090000000000003</v>
      </c>
      <c r="BK38" s="831">
        <v>0.39079999999999998</v>
      </c>
      <c r="BL38" s="831">
        <v>0.39029999999999998</v>
      </c>
      <c r="BM38" s="834">
        <v>0.39029999999999998</v>
      </c>
      <c r="BN38" s="831">
        <v>0.38929999999999998</v>
      </c>
      <c r="BO38" s="831">
        <v>0.39</v>
      </c>
      <c r="BP38" s="831">
        <v>0.3906</v>
      </c>
      <c r="BQ38" s="834">
        <v>0.3906</v>
      </c>
      <c r="BR38" s="831">
        <v>0.3921</v>
      </c>
      <c r="BS38" s="831"/>
      <c r="BT38" s="831">
        <v>0.39350000000000002</v>
      </c>
      <c r="BU38" s="960">
        <v>0.39350000000000002</v>
      </c>
      <c r="BV38" s="831">
        <v>0.3997</v>
      </c>
      <c r="BW38" s="831">
        <v>0.40560000000000002</v>
      </c>
      <c r="BX38" s="831">
        <v>0.40679999999999999</v>
      </c>
      <c r="BY38" s="960">
        <v>0.40679999999999999</v>
      </c>
      <c r="BZ38" s="836">
        <v>0.40679999999999999</v>
      </c>
      <c r="CA38" s="831"/>
      <c r="CB38" s="836"/>
      <c r="CC38" s="837">
        <f>CC36/CC11</f>
        <v>0.40678407669862443</v>
      </c>
      <c r="CD38" s="907" t="s">
        <v>200</v>
      </c>
    </row>
    <row r="39" spans="1:82" s="940" customFormat="1" ht="12" customHeight="1" thickTop="1">
      <c r="A39" s="937"/>
      <c r="B39" s="938"/>
      <c r="C39" s="939"/>
    </row>
    <row r="40" spans="1:82" s="940" customFormat="1" ht="62.25" customHeight="1">
      <c r="A40" s="1089" t="s">
        <v>199</v>
      </c>
      <c r="B40" s="1089"/>
      <c r="C40" s="939"/>
    </row>
    <row r="41" spans="1:82" ht="32.25" customHeight="1">
      <c r="A41" s="1090" t="s">
        <v>121</v>
      </c>
      <c r="B41" s="1090"/>
      <c r="C41" s="941"/>
      <c r="D41" s="941"/>
      <c r="E41" s="942"/>
      <c r="F41" s="943"/>
      <c r="G41" s="941"/>
      <c r="H41" s="941"/>
      <c r="I41" s="941"/>
      <c r="J41" s="941"/>
      <c r="K41" s="941"/>
      <c r="L41" s="941"/>
      <c r="M41" s="941"/>
      <c r="N41" s="943"/>
      <c r="O41" s="944"/>
      <c r="P41" s="944"/>
      <c r="Q41" s="944"/>
      <c r="R41" s="944"/>
      <c r="S41" s="944"/>
      <c r="T41" s="944"/>
      <c r="U41" s="944"/>
      <c r="V41" s="944"/>
      <c r="W41" s="944"/>
      <c r="X41" s="944"/>
      <c r="Y41" s="944"/>
      <c r="Z41" s="944"/>
      <c r="AA41" s="941"/>
      <c r="AB41" s="945"/>
      <c r="AC41" s="945"/>
      <c r="AD41" s="945"/>
      <c r="AE41" s="945"/>
      <c r="AF41" s="945"/>
      <c r="AG41" s="945"/>
      <c r="AH41" s="945"/>
      <c r="AI41" s="945"/>
      <c r="AJ41" s="945"/>
      <c r="AK41" s="945"/>
      <c r="AL41" s="945"/>
      <c r="AM41" s="945"/>
      <c r="AN41" s="945"/>
      <c r="AO41" s="945"/>
      <c r="AP41" s="945"/>
      <c r="AQ41" s="945"/>
      <c r="AR41" s="945"/>
      <c r="AS41" s="945"/>
      <c r="AT41" s="945"/>
      <c r="AU41" s="945"/>
      <c r="AV41" s="945"/>
      <c r="AW41" s="945"/>
      <c r="AX41" s="945"/>
      <c r="AY41" s="945"/>
      <c r="AZ41" s="945"/>
      <c r="BA41" s="945"/>
      <c r="BB41" s="945"/>
      <c r="BC41" s="945"/>
      <c r="BD41" s="945"/>
      <c r="BE41" s="945"/>
      <c r="BF41" s="945"/>
      <c r="BG41" s="945"/>
      <c r="BH41" s="945"/>
      <c r="BI41" s="945"/>
      <c r="BJ41" s="945"/>
      <c r="BK41" s="945"/>
      <c r="BL41" s="945"/>
      <c r="BM41" s="945"/>
      <c r="BN41" s="945"/>
      <c r="BO41" s="945"/>
      <c r="BP41" s="945"/>
      <c r="BQ41" s="945"/>
      <c r="BR41" s="945"/>
      <c r="BS41" s="945"/>
      <c r="BT41" s="945"/>
      <c r="BU41" s="945"/>
      <c r="BV41" s="945"/>
      <c r="BW41" s="945"/>
      <c r="BX41" s="945"/>
      <c r="BY41" s="945"/>
      <c r="BZ41" s="945"/>
      <c r="CA41" s="945"/>
      <c r="CB41" s="945"/>
      <c r="CC41" s="946"/>
    </row>
    <row r="42" spans="1:82" ht="40.5" customHeight="1">
      <c r="A42" s="1090" t="s">
        <v>122</v>
      </c>
      <c r="B42" s="1090"/>
      <c r="C42" s="941"/>
      <c r="D42" s="941"/>
      <c r="E42" s="941"/>
      <c r="F42" s="941"/>
      <c r="G42" s="941"/>
      <c r="H42" s="941"/>
      <c r="I42" s="941"/>
      <c r="J42" s="941"/>
      <c r="K42" s="941"/>
      <c r="L42" s="941"/>
      <c r="M42" s="941"/>
      <c r="N42" s="941"/>
      <c r="O42" s="945"/>
      <c r="P42" s="945"/>
      <c r="Q42" s="945"/>
      <c r="R42" s="945"/>
      <c r="S42" s="945"/>
      <c r="T42" s="945"/>
      <c r="U42" s="945"/>
      <c r="V42" s="945"/>
      <c r="W42" s="945"/>
      <c r="X42" s="945"/>
      <c r="Y42" s="945"/>
      <c r="Z42" s="945"/>
      <c r="AA42" s="941"/>
      <c r="AB42" s="945"/>
      <c r="AC42" s="945"/>
      <c r="AD42" s="945"/>
      <c r="AE42" s="945"/>
      <c r="AF42" s="945"/>
      <c r="AG42" s="945"/>
      <c r="AH42" s="945"/>
      <c r="AI42" s="945"/>
      <c r="AJ42" s="945"/>
      <c r="AK42" s="945"/>
      <c r="AL42" s="945"/>
      <c r="AM42" s="945"/>
      <c r="AN42" s="945"/>
      <c r="AO42" s="945"/>
      <c r="AP42" s="945"/>
      <c r="AQ42" s="945"/>
      <c r="AR42" s="945"/>
      <c r="AS42" s="945"/>
      <c r="AT42" s="945"/>
      <c r="AU42" s="945"/>
      <c r="AV42" s="945"/>
      <c r="AW42" s="945"/>
      <c r="AX42" s="945"/>
      <c r="AY42" s="945"/>
      <c r="AZ42" s="945"/>
      <c r="BA42" s="945"/>
      <c r="BB42" s="945"/>
      <c r="BC42" s="945"/>
      <c r="BD42" s="945"/>
      <c r="BE42" s="945"/>
      <c r="BF42" s="945"/>
      <c r="BG42" s="945"/>
      <c r="BH42" s="945"/>
      <c r="BI42" s="945"/>
      <c r="BJ42" s="945"/>
      <c r="BK42" s="945"/>
      <c r="BL42" s="945"/>
      <c r="BM42" s="945"/>
      <c r="BN42" s="945"/>
      <c r="BO42" s="945"/>
      <c r="BP42" s="945"/>
      <c r="BQ42" s="945"/>
      <c r="BR42" s="945"/>
      <c r="BS42" s="945"/>
      <c r="BT42" s="945"/>
      <c r="BU42" s="945"/>
      <c r="BV42" s="945"/>
      <c r="BW42" s="945"/>
      <c r="BX42" s="945"/>
      <c r="BY42" s="945"/>
      <c r="BZ42" s="945"/>
      <c r="CA42" s="945"/>
      <c r="CB42" s="945"/>
      <c r="CC42" s="941"/>
    </row>
    <row r="43" spans="1:82" ht="40.5" customHeight="1">
      <c r="A43" s="1091" t="s">
        <v>242</v>
      </c>
      <c r="B43" s="1092"/>
      <c r="C43" s="941"/>
      <c r="D43" s="941"/>
      <c r="E43" s="941"/>
      <c r="F43" s="941"/>
      <c r="G43" s="941"/>
      <c r="H43" s="941"/>
      <c r="I43" s="941"/>
      <c r="J43" s="941"/>
      <c r="K43" s="941"/>
      <c r="L43" s="941"/>
      <c r="M43" s="941"/>
      <c r="N43" s="941"/>
      <c r="O43" s="945"/>
      <c r="P43" s="945"/>
      <c r="Q43" s="945"/>
      <c r="R43" s="945"/>
      <c r="S43" s="945"/>
      <c r="T43" s="945"/>
      <c r="U43" s="945"/>
      <c r="V43" s="945"/>
      <c r="W43" s="945"/>
      <c r="X43" s="945"/>
      <c r="Y43" s="945"/>
      <c r="Z43" s="945"/>
      <c r="AA43" s="941"/>
      <c r="AB43" s="945"/>
      <c r="AC43" s="945"/>
      <c r="AD43" s="945"/>
      <c r="AE43" s="945"/>
      <c r="AF43" s="945"/>
      <c r="AG43" s="945"/>
      <c r="AH43" s="945"/>
      <c r="AI43" s="945"/>
      <c r="AJ43" s="945"/>
      <c r="AK43" s="945"/>
      <c r="AL43" s="945"/>
      <c r="AM43" s="945"/>
      <c r="AN43" s="945"/>
      <c r="AO43" s="945"/>
      <c r="AP43" s="945"/>
      <c r="AQ43" s="945"/>
      <c r="AR43" s="945"/>
      <c r="AS43" s="945"/>
      <c r="AT43" s="945"/>
      <c r="AU43" s="945"/>
      <c r="AV43" s="945"/>
      <c r="AW43" s="945"/>
      <c r="AX43" s="945"/>
      <c r="AY43" s="945"/>
      <c r="AZ43" s="945"/>
      <c r="BA43" s="945"/>
      <c r="BB43" s="945"/>
      <c r="BC43" s="945"/>
      <c r="BD43" s="945"/>
      <c r="BE43" s="945"/>
      <c r="BF43" s="945"/>
      <c r="BG43" s="945"/>
      <c r="BH43" s="945"/>
      <c r="BI43" s="945"/>
      <c r="BJ43" s="945"/>
      <c r="BK43" s="945"/>
      <c r="BL43" s="945"/>
      <c r="BM43" s="945"/>
      <c r="BN43" s="945"/>
      <c r="BO43" s="945"/>
      <c r="BP43" s="945"/>
      <c r="BQ43" s="945"/>
      <c r="BR43" s="945"/>
      <c r="BS43" s="945"/>
      <c r="BT43" s="945"/>
      <c r="BU43" s="945"/>
      <c r="BV43" s="945"/>
      <c r="BW43" s="945"/>
      <c r="BX43" s="945"/>
      <c r="BY43" s="945"/>
      <c r="BZ43" s="945"/>
      <c r="CA43" s="945"/>
      <c r="CB43" s="945"/>
      <c r="CC43" s="941"/>
    </row>
    <row r="44" spans="1:82" ht="51.75" customHeight="1">
      <c r="A44" s="1085" t="s">
        <v>432</v>
      </c>
      <c r="B44" s="1085"/>
      <c r="C44" s="941"/>
      <c r="D44" s="941"/>
      <c r="E44" s="941"/>
      <c r="F44" s="941"/>
      <c r="G44" s="941"/>
      <c r="H44" s="941"/>
      <c r="I44" s="941"/>
      <c r="J44" s="941"/>
      <c r="K44" s="941"/>
      <c r="L44" s="941"/>
      <c r="M44" s="941"/>
      <c r="N44" s="941"/>
      <c r="O44" s="945"/>
      <c r="P44" s="945"/>
      <c r="Q44" s="945"/>
      <c r="R44" s="945"/>
      <c r="S44" s="945"/>
      <c r="T44" s="945"/>
      <c r="U44" s="945"/>
      <c r="V44" s="945"/>
      <c r="W44" s="945"/>
      <c r="X44" s="945"/>
      <c r="Y44" s="945"/>
      <c r="Z44" s="945"/>
      <c r="AA44" s="941"/>
      <c r="AB44" s="945"/>
      <c r="AC44" s="945"/>
      <c r="AD44" s="945"/>
      <c r="AE44" s="945"/>
      <c r="AF44" s="945"/>
      <c r="AG44" s="945"/>
      <c r="AH44" s="945"/>
      <c r="AI44" s="945"/>
      <c r="AJ44" s="945"/>
      <c r="AK44" s="945"/>
      <c r="AL44" s="945"/>
      <c r="AM44" s="945"/>
      <c r="AN44" s="945"/>
      <c r="AO44" s="945"/>
      <c r="AP44" s="945"/>
      <c r="AQ44" s="945"/>
      <c r="AR44" s="945"/>
      <c r="AS44" s="945"/>
      <c r="AT44" s="945"/>
      <c r="AU44" s="945"/>
      <c r="AV44" s="945"/>
      <c r="AW44" s="945"/>
      <c r="AX44" s="945"/>
      <c r="AY44" s="945"/>
      <c r="AZ44" s="945"/>
      <c r="BA44" s="945"/>
      <c r="BB44" s="945"/>
      <c r="BC44" s="945"/>
      <c r="BD44" s="945"/>
      <c r="BE44" s="945"/>
      <c r="BF44" s="945"/>
      <c r="BG44" s="945"/>
      <c r="BH44" s="945"/>
      <c r="BI44" s="945"/>
      <c r="BJ44" s="945"/>
      <c r="BK44" s="945"/>
      <c r="BL44" s="945"/>
      <c r="BM44" s="945"/>
      <c r="BN44" s="945"/>
      <c r="BO44" s="945"/>
      <c r="BP44" s="945"/>
      <c r="BQ44" s="945"/>
      <c r="BR44" s="945"/>
      <c r="BS44" s="945"/>
      <c r="BT44" s="945"/>
      <c r="BU44" s="945"/>
      <c r="BV44" s="945"/>
      <c r="BW44" s="945"/>
      <c r="BX44" s="945"/>
      <c r="BY44" s="945"/>
      <c r="BZ44" s="945"/>
      <c r="CA44" s="945"/>
      <c r="CB44" s="945"/>
      <c r="CC44" s="941"/>
    </row>
    <row r="45" spans="1:82" s="947" customFormat="1">
      <c r="F45" s="948"/>
      <c r="G45" s="948"/>
      <c r="H45" s="948"/>
      <c r="I45" s="948"/>
      <c r="N45" s="948"/>
      <c r="O45" s="948"/>
      <c r="P45" s="948"/>
      <c r="Q45" s="948"/>
      <c r="R45" s="948"/>
      <c r="S45" s="948"/>
      <c r="T45" s="948"/>
      <c r="U45" s="948"/>
      <c r="V45" s="948"/>
      <c r="W45" s="948"/>
      <c r="X45" s="948"/>
      <c r="Y45" s="948"/>
      <c r="Z45" s="948"/>
      <c r="CC45" s="949"/>
    </row>
    <row r="46" spans="1:82" s="947" customFormat="1">
      <c r="F46" s="948"/>
      <c r="G46" s="948"/>
      <c r="H46" s="948"/>
      <c r="I46" s="948"/>
      <c r="N46" s="948"/>
      <c r="O46" s="948"/>
      <c r="P46" s="948"/>
      <c r="Q46" s="948"/>
      <c r="R46" s="948"/>
      <c r="S46" s="948"/>
      <c r="T46" s="948"/>
      <c r="U46" s="948"/>
      <c r="V46" s="948"/>
      <c r="W46" s="948"/>
      <c r="X46" s="948"/>
      <c r="Y46" s="948"/>
      <c r="Z46" s="948"/>
      <c r="CC46" s="949"/>
    </row>
    <row r="47" spans="1:82" s="947" customFormat="1">
      <c r="F47" s="948"/>
      <c r="G47" s="948"/>
      <c r="H47" s="948"/>
      <c r="I47" s="948"/>
      <c r="N47" s="948"/>
      <c r="O47" s="948"/>
      <c r="P47" s="948"/>
      <c r="Q47" s="948"/>
      <c r="R47" s="948"/>
      <c r="S47" s="948"/>
      <c r="T47" s="948"/>
      <c r="U47" s="948"/>
      <c r="V47" s="948"/>
      <c r="W47" s="948"/>
      <c r="X47" s="948"/>
      <c r="Y47" s="948"/>
      <c r="Z47" s="948"/>
      <c r="CC47" s="949"/>
    </row>
    <row r="48" spans="1:82" s="947" customFormat="1">
      <c r="F48" s="948"/>
      <c r="G48" s="948"/>
      <c r="H48" s="948"/>
      <c r="I48" s="948"/>
      <c r="N48" s="948"/>
      <c r="O48" s="948"/>
      <c r="P48" s="948"/>
      <c r="Q48" s="948"/>
      <c r="R48" s="948"/>
      <c r="S48" s="948"/>
      <c r="T48" s="948"/>
      <c r="U48" s="948"/>
      <c r="V48" s="948"/>
      <c r="W48" s="948"/>
      <c r="X48" s="948"/>
      <c r="Y48" s="948"/>
      <c r="Z48" s="948"/>
      <c r="CC48" s="949"/>
    </row>
    <row r="49" spans="4:81" s="947" customFormat="1">
      <c r="F49" s="948"/>
      <c r="G49" s="948"/>
      <c r="H49" s="948"/>
      <c r="I49" s="948"/>
      <c r="N49" s="948"/>
      <c r="O49" s="948"/>
      <c r="P49" s="948"/>
      <c r="Q49" s="948"/>
      <c r="R49" s="948"/>
      <c r="S49" s="948"/>
      <c r="T49" s="948"/>
      <c r="U49" s="948"/>
      <c r="V49" s="948"/>
      <c r="W49" s="948"/>
      <c r="X49" s="948"/>
      <c r="Y49" s="948"/>
      <c r="Z49" s="948"/>
      <c r="CC49" s="949"/>
    </row>
    <row r="50" spans="4:81" s="947" customFormat="1">
      <c r="F50" s="948"/>
      <c r="G50" s="948"/>
      <c r="H50" s="948"/>
      <c r="I50" s="948"/>
      <c r="N50" s="948"/>
      <c r="O50" s="948"/>
      <c r="P50" s="948"/>
      <c r="Q50" s="948"/>
      <c r="R50" s="948"/>
      <c r="S50" s="948"/>
      <c r="T50" s="948"/>
      <c r="U50" s="948"/>
      <c r="V50" s="948"/>
      <c r="W50" s="948"/>
      <c r="X50" s="948"/>
      <c r="Y50" s="948"/>
      <c r="Z50" s="948"/>
      <c r="CC50" s="949"/>
    </row>
    <row r="51" spans="4:81" s="947" customFormat="1">
      <c r="F51" s="948"/>
      <c r="G51" s="948"/>
      <c r="H51" s="948"/>
      <c r="I51" s="948"/>
      <c r="N51" s="948"/>
      <c r="O51" s="948"/>
      <c r="P51" s="948"/>
      <c r="Q51" s="948"/>
      <c r="R51" s="948"/>
      <c r="S51" s="948"/>
      <c r="T51" s="948"/>
      <c r="U51" s="948"/>
      <c r="V51" s="948"/>
      <c r="W51" s="948"/>
      <c r="X51" s="948"/>
      <c r="Y51" s="948"/>
      <c r="Z51" s="948"/>
      <c r="CC51" s="949"/>
    </row>
    <row r="52" spans="4:81" s="947" customFormat="1">
      <c r="F52" s="948"/>
      <c r="G52" s="948"/>
      <c r="H52" s="948"/>
      <c r="I52" s="948"/>
      <c r="N52" s="948"/>
      <c r="O52" s="948"/>
      <c r="P52" s="948"/>
      <c r="Q52" s="948"/>
      <c r="R52" s="948"/>
      <c r="S52" s="948"/>
      <c r="T52" s="948"/>
      <c r="U52" s="948"/>
      <c r="V52" s="948"/>
      <c r="W52" s="948"/>
      <c r="X52" s="948"/>
      <c r="Y52" s="948"/>
      <c r="Z52" s="948"/>
      <c r="CC52" s="949"/>
    </row>
    <row r="53" spans="4:81" s="947" customFormat="1">
      <c r="F53" s="948"/>
      <c r="G53" s="948"/>
      <c r="H53" s="948"/>
      <c r="I53" s="948"/>
      <c r="N53" s="948"/>
      <c r="O53" s="948"/>
      <c r="P53" s="948"/>
      <c r="Q53" s="948"/>
      <c r="R53" s="948"/>
      <c r="S53" s="948"/>
      <c r="T53" s="948"/>
      <c r="U53" s="948"/>
      <c r="V53" s="948"/>
      <c r="W53" s="948"/>
      <c r="X53" s="948"/>
      <c r="Y53" s="948"/>
      <c r="Z53" s="948"/>
      <c r="CC53" s="949"/>
    </row>
    <row r="54" spans="4:81" s="947" customFormat="1">
      <c r="F54" s="948"/>
      <c r="G54" s="948"/>
      <c r="H54" s="948"/>
      <c r="I54" s="948"/>
      <c r="N54" s="948"/>
      <c r="O54" s="948"/>
      <c r="P54" s="948"/>
      <c r="Q54" s="948"/>
      <c r="R54" s="948"/>
      <c r="S54" s="948"/>
      <c r="T54" s="948"/>
      <c r="U54" s="948"/>
      <c r="V54" s="948"/>
      <c r="W54" s="948"/>
      <c r="X54" s="948"/>
      <c r="Y54" s="948"/>
      <c r="Z54" s="948"/>
      <c r="CC54" s="949"/>
    </row>
    <row r="55" spans="4:81" s="947" customFormat="1">
      <c r="F55" s="948"/>
      <c r="G55" s="948"/>
      <c r="H55" s="948"/>
      <c r="I55" s="948"/>
      <c r="N55" s="948"/>
      <c r="O55" s="948"/>
      <c r="P55" s="948"/>
      <c r="Q55" s="948"/>
      <c r="R55" s="948"/>
      <c r="S55" s="948"/>
      <c r="T55" s="948"/>
      <c r="U55" s="948"/>
      <c r="V55" s="948"/>
      <c r="W55" s="948"/>
      <c r="X55" s="948"/>
      <c r="Y55" s="948"/>
      <c r="Z55" s="948"/>
      <c r="CC55" s="949"/>
    </row>
    <row r="56" spans="4:81" s="947" customFormat="1">
      <c r="F56" s="948"/>
      <c r="G56" s="948"/>
      <c r="H56" s="948"/>
      <c r="I56" s="948"/>
      <c r="N56" s="948"/>
      <c r="O56" s="948"/>
      <c r="P56" s="948"/>
      <c r="Q56" s="948"/>
      <c r="R56" s="948"/>
      <c r="S56" s="948"/>
      <c r="T56" s="948"/>
      <c r="U56" s="948"/>
      <c r="V56" s="948"/>
      <c r="W56" s="948"/>
      <c r="X56" s="948"/>
      <c r="Y56" s="948"/>
      <c r="Z56" s="948"/>
      <c r="CC56" s="949"/>
    </row>
    <row r="57" spans="4:81" s="947" customFormat="1">
      <c r="F57" s="948"/>
      <c r="G57" s="948"/>
      <c r="H57" s="948"/>
      <c r="I57" s="948"/>
      <c r="N57" s="948"/>
      <c r="O57" s="948"/>
      <c r="P57" s="948"/>
      <c r="Q57" s="948"/>
      <c r="R57" s="948"/>
      <c r="S57" s="948"/>
      <c r="T57" s="948"/>
      <c r="U57" s="948"/>
      <c r="V57" s="948"/>
      <c r="W57" s="948"/>
      <c r="X57" s="948"/>
      <c r="Y57" s="948"/>
      <c r="Z57" s="948"/>
      <c r="CC57" s="949"/>
    </row>
    <row r="58" spans="4:81" s="947" customFormat="1">
      <c r="F58" s="948"/>
      <c r="G58" s="948"/>
      <c r="H58" s="948"/>
      <c r="I58" s="948"/>
      <c r="N58" s="948"/>
      <c r="O58" s="948"/>
      <c r="P58" s="948"/>
      <c r="Q58" s="948"/>
      <c r="R58" s="948"/>
      <c r="S58" s="948"/>
      <c r="T58" s="948"/>
      <c r="U58" s="948"/>
      <c r="V58" s="948"/>
      <c r="W58" s="948"/>
      <c r="X58" s="948"/>
      <c r="Y58" s="948"/>
      <c r="Z58" s="948"/>
      <c r="CC58" s="949"/>
    </row>
    <row r="59" spans="4:81" s="947" customFormat="1">
      <c r="F59" s="948"/>
      <c r="G59" s="948"/>
      <c r="H59" s="948"/>
      <c r="I59" s="948"/>
      <c r="N59" s="948"/>
      <c r="O59" s="948"/>
      <c r="P59" s="948"/>
      <c r="Q59" s="948"/>
      <c r="R59" s="948"/>
      <c r="S59" s="948"/>
      <c r="T59" s="948"/>
      <c r="U59" s="948"/>
      <c r="V59" s="948"/>
      <c r="W59" s="948"/>
      <c r="X59" s="948"/>
      <c r="Y59" s="948"/>
      <c r="Z59" s="948"/>
      <c r="CC59" s="949"/>
    </row>
    <row r="60" spans="4:81" s="947" customFormat="1">
      <c r="F60" s="948"/>
      <c r="G60" s="948"/>
      <c r="H60" s="948"/>
      <c r="I60" s="948"/>
      <c r="N60" s="948"/>
      <c r="O60" s="948"/>
      <c r="P60" s="948"/>
      <c r="Q60" s="948"/>
      <c r="R60" s="948"/>
      <c r="S60" s="948"/>
      <c r="T60" s="948"/>
      <c r="U60" s="948"/>
      <c r="V60" s="948"/>
      <c r="W60" s="948"/>
      <c r="X60" s="948"/>
      <c r="Y60" s="948"/>
      <c r="Z60" s="948"/>
      <c r="CC60" s="949"/>
    </row>
    <row r="61" spans="4:81" s="947" customFormat="1">
      <c r="F61" s="948"/>
      <c r="G61" s="948"/>
      <c r="H61" s="948"/>
      <c r="I61" s="948"/>
      <c r="N61" s="948"/>
      <c r="O61" s="948"/>
      <c r="P61" s="948"/>
      <c r="Q61" s="948"/>
      <c r="R61" s="948"/>
      <c r="S61" s="948"/>
      <c r="T61" s="948"/>
      <c r="U61" s="948"/>
      <c r="V61" s="948"/>
      <c r="W61" s="948"/>
      <c r="X61" s="948"/>
      <c r="Y61" s="948"/>
      <c r="Z61" s="948"/>
      <c r="CC61" s="949"/>
    </row>
    <row r="62" spans="4:81" s="947" customFormat="1">
      <c r="F62" s="948"/>
      <c r="G62" s="948"/>
      <c r="H62" s="948"/>
      <c r="I62" s="948"/>
      <c r="N62" s="948"/>
      <c r="O62" s="948"/>
      <c r="P62" s="948"/>
      <c r="Q62" s="948"/>
      <c r="R62" s="948"/>
      <c r="S62" s="948"/>
      <c r="T62" s="948"/>
      <c r="U62" s="948"/>
      <c r="V62" s="948"/>
      <c r="W62" s="948"/>
      <c r="X62" s="948"/>
      <c r="Y62" s="948"/>
      <c r="Z62" s="948"/>
      <c r="CC62" s="949"/>
    </row>
    <row r="63" spans="4:81" s="947" customFormat="1">
      <c r="F63" s="948"/>
      <c r="G63" s="948"/>
      <c r="H63" s="948"/>
      <c r="I63" s="948"/>
      <c r="N63" s="948"/>
      <c r="O63" s="948"/>
      <c r="P63" s="948"/>
      <c r="Q63" s="948"/>
      <c r="R63" s="948"/>
      <c r="S63" s="948"/>
      <c r="T63" s="948"/>
      <c r="U63" s="948"/>
      <c r="V63" s="948"/>
      <c r="W63" s="948"/>
      <c r="X63" s="948"/>
      <c r="Y63" s="948"/>
      <c r="Z63" s="948"/>
      <c r="CC63" s="949"/>
    </row>
    <row r="64" spans="4:81" s="947" customFormat="1">
      <c r="D64" s="838"/>
      <c r="E64" s="839"/>
      <c r="F64" s="948"/>
      <c r="G64" s="948"/>
      <c r="H64" s="948"/>
      <c r="I64" s="948"/>
      <c r="N64" s="948"/>
      <c r="O64" s="948"/>
      <c r="P64" s="948"/>
      <c r="Q64" s="948"/>
      <c r="R64" s="948"/>
      <c r="S64" s="948"/>
      <c r="T64" s="948"/>
      <c r="U64" s="948"/>
      <c r="V64" s="948"/>
      <c r="W64" s="948"/>
      <c r="X64" s="948"/>
      <c r="Y64" s="948"/>
      <c r="Z64" s="948"/>
      <c r="CC64" s="949"/>
    </row>
    <row r="65" spans="6:81" s="947" customFormat="1">
      <c r="F65" s="948"/>
      <c r="G65" s="948"/>
      <c r="H65" s="948"/>
      <c r="I65" s="948"/>
      <c r="N65" s="948"/>
      <c r="O65" s="948"/>
      <c r="P65" s="948"/>
      <c r="Q65" s="948"/>
      <c r="R65" s="948"/>
      <c r="S65" s="948"/>
      <c r="T65" s="948"/>
      <c r="U65" s="948"/>
      <c r="V65" s="948"/>
      <c r="W65" s="948"/>
      <c r="X65" s="948"/>
      <c r="Y65" s="948"/>
      <c r="Z65" s="948"/>
      <c r="CC65" s="949"/>
    </row>
    <row r="66" spans="6:81" s="947" customFormat="1">
      <c r="F66" s="948"/>
      <c r="G66" s="948"/>
      <c r="H66" s="948"/>
      <c r="I66" s="948"/>
      <c r="N66" s="948"/>
      <c r="O66" s="948"/>
      <c r="P66" s="948"/>
      <c r="Q66" s="948"/>
      <c r="R66" s="948"/>
      <c r="S66" s="948"/>
      <c r="T66" s="948"/>
      <c r="U66" s="948"/>
      <c r="V66" s="948"/>
      <c r="W66" s="948"/>
      <c r="X66" s="948"/>
      <c r="Y66" s="948"/>
      <c r="Z66" s="948"/>
      <c r="CC66" s="949"/>
    </row>
    <row r="67" spans="6:81" s="947" customFormat="1">
      <c r="F67" s="948"/>
      <c r="G67" s="948"/>
      <c r="H67" s="948"/>
      <c r="I67" s="948"/>
      <c r="N67" s="948"/>
      <c r="O67" s="948"/>
      <c r="P67" s="948"/>
      <c r="Q67" s="948"/>
      <c r="R67" s="948"/>
      <c r="S67" s="948"/>
      <c r="T67" s="948"/>
      <c r="U67" s="948"/>
      <c r="V67" s="948"/>
      <c r="W67" s="948"/>
      <c r="X67" s="948"/>
      <c r="Y67" s="948"/>
      <c r="Z67" s="948"/>
      <c r="CC67" s="949"/>
    </row>
    <row r="68" spans="6:81" s="947" customFormat="1">
      <c r="F68" s="948"/>
      <c r="G68" s="948"/>
      <c r="H68" s="948"/>
      <c r="I68" s="948"/>
      <c r="N68" s="948"/>
      <c r="O68" s="948"/>
      <c r="P68" s="948"/>
      <c r="Q68" s="948"/>
      <c r="R68" s="948"/>
      <c r="S68" s="948"/>
      <c r="T68" s="948"/>
      <c r="U68" s="948"/>
      <c r="V68" s="948"/>
      <c r="W68" s="948"/>
      <c r="X68" s="948"/>
      <c r="Y68" s="948"/>
      <c r="Z68" s="948"/>
      <c r="CC68" s="949"/>
    </row>
    <row r="69" spans="6:81" s="947" customFormat="1">
      <c r="F69" s="948"/>
      <c r="G69" s="948"/>
      <c r="H69" s="948"/>
      <c r="I69" s="948"/>
      <c r="N69" s="948"/>
      <c r="O69" s="948"/>
      <c r="P69" s="948"/>
      <c r="Q69" s="948"/>
      <c r="R69" s="948"/>
      <c r="S69" s="948"/>
      <c r="T69" s="948"/>
      <c r="U69" s="948"/>
      <c r="V69" s="948"/>
      <c r="W69" s="948"/>
      <c r="X69" s="948"/>
      <c r="Y69" s="948"/>
      <c r="Z69" s="948"/>
      <c r="CC69" s="949"/>
    </row>
    <row r="70" spans="6:81" s="947" customFormat="1">
      <c r="F70" s="948"/>
      <c r="G70" s="948"/>
      <c r="H70" s="948"/>
      <c r="I70" s="948"/>
      <c r="N70" s="948"/>
      <c r="O70" s="948"/>
      <c r="P70" s="948"/>
      <c r="Q70" s="948"/>
      <c r="R70" s="948"/>
      <c r="S70" s="948"/>
      <c r="T70" s="948"/>
      <c r="U70" s="948"/>
      <c r="V70" s="948"/>
      <c r="W70" s="948"/>
      <c r="X70" s="948"/>
      <c r="Y70" s="948"/>
      <c r="Z70" s="948"/>
      <c r="CC70" s="949"/>
    </row>
    <row r="71" spans="6:81" s="947" customFormat="1">
      <c r="F71" s="948"/>
      <c r="G71" s="948"/>
      <c r="H71" s="948"/>
      <c r="I71" s="948"/>
      <c r="N71" s="948"/>
      <c r="O71" s="948"/>
      <c r="P71" s="948"/>
      <c r="Q71" s="948"/>
      <c r="R71" s="948"/>
      <c r="S71" s="948"/>
      <c r="T71" s="948"/>
      <c r="U71" s="948"/>
      <c r="V71" s="948"/>
      <c r="W71" s="948"/>
      <c r="X71" s="948"/>
      <c r="Y71" s="948"/>
      <c r="Z71" s="948"/>
      <c r="CC71" s="949"/>
    </row>
    <row r="72" spans="6:81" s="947" customFormat="1">
      <c r="F72" s="948"/>
      <c r="G72" s="948"/>
      <c r="H72" s="948"/>
      <c r="I72" s="948"/>
      <c r="N72" s="948"/>
      <c r="O72" s="948"/>
      <c r="P72" s="948"/>
      <c r="Q72" s="948"/>
      <c r="R72" s="948"/>
      <c r="S72" s="948"/>
      <c r="T72" s="948"/>
      <c r="U72" s="948"/>
      <c r="V72" s="948"/>
      <c r="W72" s="948"/>
      <c r="X72" s="948"/>
      <c r="Y72" s="948"/>
      <c r="Z72" s="948"/>
      <c r="CC72" s="949"/>
    </row>
    <row r="73" spans="6:81" s="947" customFormat="1">
      <c r="F73" s="948"/>
      <c r="G73" s="948"/>
      <c r="H73" s="948"/>
      <c r="I73" s="948"/>
      <c r="N73" s="948"/>
      <c r="O73" s="948"/>
      <c r="P73" s="948"/>
      <c r="Q73" s="948"/>
      <c r="R73" s="948"/>
      <c r="S73" s="948"/>
      <c r="T73" s="948"/>
      <c r="U73" s="948"/>
      <c r="V73" s="948"/>
      <c r="W73" s="948"/>
      <c r="X73" s="948"/>
      <c r="Y73" s="948"/>
      <c r="Z73" s="948"/>
      <c r="CC73" s="949"/>
    </row>
    <row r="74" spans="6:81" s="947" customFormat="1">
      <c r="F74" s="948"/>
      <c r="G74" s="948"/>
      <c r="H74" s="948"/>
      <c r="I74" s="948"/>
      <c r="N74" s="948"/>
      <c r="O74" s="948"/>
      <c r="P74" s="948"/>
      <c r="Q74" s="948"/>
      <c r="R74" s="948"/>
      <c r="S74" s="948"/>
      <c r="T74" s="948"/>
      <c r="U74" s="948"/>
      <c r="V74" s="948"/>
      <c r="W74" s="948"/>
      <c r="X74" s="948"/>
      <c r="Y74" s="948"/>
      <c r="Z74" s="948"/>
      <c r="CC74" s="949"/>
    </row>
    <row r="75" spans="6:81" s="947" customFormat="1">
      <c r="F75" s="948"/>
      <c r="G75" s="948"/>
      <c r="H75" s="948"/>
      <c r="I75" s="948"/>
      <c r="N75" s="948"/>
      <c r="O75" s="948"/>
      <c r="P75" s="948"/>
      <c r="Q75" s="948"/>
      <c r="R75" s="948"/>
      <c r="S75" s="948"/>
      <c r="T75" s="948"/>
      <c r="U75" s="948"/>
      <c r="V75" s="948"/>
      <c r="W75" s="948"/>
      <c r="X75" s="948"/>
      <c r="Y75" s="948"/>
      <c r="Z75" s="948"/>
      <c r="CC75" s="949"/>
    </row>
    <row r="76" spans="6:81" s="947" customFormat="1">
      <c r="F76" s="948"/>
      <c r="G76" s="948"/>
      <c r="H76" s="948"/>
      <c r="I76" s="948"/>
      <c r="N76" s="948"/>
      <c r="O76" s="948"/>
      <c r="P76" s="948"/>
      <c r="Q76" s="948"/>
      <c r="R76" s="948"/>
      <c r="S76" s="948"/>
      <c r="T76" s="948"/>
      <c r="U76" s="948"/>
      <c r="V76" s="948"/>
      <c r="W76" s="948"/>
      <c r="X76" s="948"/>
      <c r="Y76" s="948"/>
      <c r="Z76" s="948"/>
      <c r="CC76" s="949"/>
    </row>
    <row r="77" spans="6:81" s="947" customFormat="1">
      <c r="F77" s="948"/>
      <c r="G77" s="948"/>
      <c r="H77" s="948"/>
      <c r="I77" s="948"/>
      <c r="N77" s="948"/>
      <c r="O77" s="948"/>
      <c r="P77" s="948"/>
      <c r="Q77" s="948"/>
      <c r="R77" s="948"/>
      <c r="S77" s="948"/>
      <c r="T77" s="948"/>
      <c r="U77" s="948"/>
      <c r="V77" s="948"/>
      <c r="W77" s="948"/>
      <c r="X77" s="948"/>
      <c r="Y77" s="948"/>
      <c r="Z77" s="948"/>
      <c r="CC77" s="949"/>
    </row>
    <row r="78" spans="6:81" s="947" customFormat="1">
      <c r="F78" s="948"/>
      <c r="G78" s="948"/>
      <c r="H78" s="948"/>
      <c r="I78" s="948"/>
      <c r="N78" s="948"/>
      <c r="O78" s="948"/>
      <c r="P78" s="948"/>
      <c r="Q78" s="948"/>
      <c r="R78" s="948"/>
      <c r="S78" s="948"/>
      <c r="T78" s="948"/>
      <c r="U78" s="948"/>
      <c r="V78" s="948"/>
      <c r="W78" s="948"/>
      <c r="X78" s="948"/>
      <c r="Y78" s="948"/>
      <c r="Z78" s="948"/>
      <c r="CC78" s="949"/>
    </row>
    <row r="79" spans="6:81" s="947" customFormat="1">
      <c r="F79" s="948"/>
      <c r="G79" s="948"/>
      <c r="H79" s="948"/>
      <c r="I79" s="948"/>
      <c r="N79" s="948"/>
      <c r="O79" s="948"/>
      <c r="P79" s="948"/>
      <c r="Q79" s="948"/>
      <c r="R79" s="948"/>
      <c r="S79" s="948"/>
      <c r="T79" s="948"/>
      <c r="U79" s="948"/>
      <c r="V79" s="948"/>
      <c r="W79" s="948"/>
      <c r="X79" s="948"/>
      <c r="Y79" s="948"/>
      <c r="Z79" s="948"/>
      <c r="CC79" s="949"/>
    </row>
    <row r="80" spans="6:81" s="947" customFormat="1">
      <c r="F80" s="948"/>
      <c r="G80" s="948"/>
      <c r="H80" s="948"/>
      <c r="I80" s="948"/>
      <c r="N80" s="948"/>
      <c r="O80" s="948"/>
      <c r="P80" s="948"/>
      <c r="Q80" s="948"/>
      <c r="R80" s="948"/>
      <c r="S80" s="948"/>
      <c r="T80" s="948"/>
      <c r="U80" s="948"/>
      <c r="V80" s="948"/>
      <c r="W80" s="948"/>
      <c r="X80" s="948"/>
      <c r="Y80" s="948"/>
      <c r="Z80" s="948"/>
      <c r="CC80" s="949"/>
    </row>
    <row r="81" spans="6:81" s="947" customFormat="1">
      <c r="F81" s="948"/>
      <c r="G81" s="948"/>
      <c r="H81" s="948"/>
      <c r="I81" s="948"/>
      <c r="N81" s="948"/>
      <c r="O81" s="948"/>
      <c r="P81" s="948"/>
      <c r="Q81" s="948"/>
      <c r="R81" s="948"/>
      <c r="S81" s="948"/>
      <c r="T81" s="948"/>
      <c r="U81" s="948"/>
      <c r="V81" s="948"/>
      <c r="W81" s="948"/>
      <c r="X81" s="948"/>
      <c r="Y81" s="948"/>
      <c r="Z81" s="948"/>
      <c r="CC81" s="949"/>
    </row>
    <row r="82" spans="6:81" s="947" customFormat="1">
      <c r="F82" s="948"/>
      <c r="G82" s="948"/>
      <c r="H82" s="948"/>
      <c r="I82" s="948"/>
      <c r="N82" s="948"/>
      <c r="O82" s="948"/>
      <c r="P82" s="948"/>
      <c r="Q82" s="948"/>
      <c r="R82" s="948"/>
      <c r="S82" s="948"/>
      <c r="T82" s="948"/>
      <c r="U82" s="948"/>
      <c r="V82" s="948"/>
      <c r="W82" s="948"/>
      <c r="X82" s="948"/>
      <c r="Y82" s="948"/>
      <c r="Z82" s="948"/>
      <c r="CC82" s="949"/>
    </row>
    <row r="83" spans="6:81" s="947" customFormat="1">
      <c r="F83" s="948"/>
      <c r="G83" s="948"/>
      <c r="H83" s="948"/>
      <c r="I83" s="948"/>
      <c r="N83" s="948"/>
      <c r="O83" s="948"/>
      <c r="P83" s="948"/>
      <c r="Q83" s="948"/>
      <c r="R83" s="948"/>
      <c r="S83" s="948"/>
      <c r="T83" s="948"/>
      <c r="U83" s="948"/>
      <c r="V83" s="948"/>
      <c r="W83" s="948"/>
      <c r="X83" s="948"/>
      <c r="Y83" s="948"/>
      <c r="Z83" s="948"/>
      <c r="CC83" s="949"/>
    </row>
    <row r="84" spans="6:81" s="947" customFormat="1">
      <c r="F84" s="948"/>
      <c r="G84" s="948"/>
      <c r="H84" s="948"/>
      <c r="I84" s="948"/>
      <c r="N84" s="948"/>
      <c r="O84" s="948"/>
      <c r="P84" s="948"/>
      <c r="Q84" s="948"/>
      <c r="R84" s="948"/>
      <c r="S84" s="948"/>
      <c r="T84" s="948"/>
      <c r="U84" s="948"/>
      <c r="V84" s="948"/>
      <c r="W84" s="948"/>
      <c r="X84" s="948"/>
      <c r="Y84" s="948"/>
      <c r="Z84" s="948"/>
      <c r="CC84" s="949"/>
    </row>
    <row r="85" spans="6:81" s="947" customFormat="1">
      <c r="F85" s="948"/>
      <c r="G85" s="948"/>
      <c r="H85" s="948"/>
      <c r="I85" s="948"/>
      <c r="N85" s="948"/>
      <c r="O85" s="948"/>
      <c r="P85" s="948"/>
      <c r="Q85" s="948"/>
      <c r="R85" s="948"/>
      <c r="S85" s="948"/>
      <c r="T85" s="948"/>
      <c r="U85" s="948"/>
      <c r="V85" s="948"/>
      <c r="W85" s="948"/>
      <c r="X85" s="948"/>
      <c r="Y85" s="948"/>
      <c r="Z85" s="948"/>
      <c r="CC85" s="949"/>
    </row>
    <row r="86" spans="6:81" s="947" customFormat="1">
      <c r="F86" s="948"/>
      <c r="G86" s="948"/>
      <c r="H86" s="948"/>
      <c r="I86" s="948"/>
      <c r="N86" s="948"/>
      <c r="O86" s="948"/>
      <c r="P86" s="948"/>
      <c r="Q86" s="948"/>
      <c r="R86" s="948"/>
      <c r="S86" s="948"/>
      <c r="T86" s="948"/>
      <c r="U86" s="948"/>
      <c r="V86" s="948"/>
      <c r="W86" s="948"/>
      <c r="X86" s="948"/>
      <c r="Y86" s="948"/>
      <c r="Z86" s="948"/>
      <c r="CC86" s="949"/>
    </row>
    <row r="87" spans="6:81" s="947" customFormat="1">
      <c r="F87" s="948"/>
      <c r="G87" s="948"/>
      <c r="H87" s="948"/>
      <c r="I87" s="948"/>
      <c r="N87" s="948"/>
      <c r="O87" s="948"/>
      <c r="P87" s="948"/>
      <c r="Q87" s="948"/>
      <c r="R87" s="948"/>
      <c r="S87" s="948"/>
      <c r="T87" s="948"/>
      <c r="U87" s="948"/>
      <c r="V87" s="948"/>
      <c r="W87" s="948"/>
      <c r="X87" s="948"/>
      <c r="Y87" s="948"/>
      <c r="Z87" s="948"/>
      <c r="CC87" s="949"/>
    </row>
    <row r="88" spans="6:81" s="947" customFormat="1">
      <c r="F88" s="948"/>
      <c r="G88" s="948"/>
      <c r="H88" s="948"/>
      <c r="I88" s="948"/>
      <c r="N88" s="948"/>
      <c r="O88" s="948"/>
      <c r="P88" s="948"/>
      <c r="Q88" s="948"/>
      <c r="R88" s="948"/>
      <c r="S88" s="948"/>
      <c r="T88" s="948"/>
      <c r="U88" s="948"/>
      <c r="V88" s="948"/>
      <c r="W88" s="948"/>
      <c r="X88" s="948"/>
      <c r="Y88" s="948"/>
      <c r="Z88" s="948"/>
      <c r="CC88" s="949"/>
    </row>
    <row r="89" spans="6:81" s="947" customFormat="1">
      <c r="F89" s="948"/>
      <c r="G89" s="948"/>
      <c r="H89" s="948"/>
      <c r="I89" s="948"/>
      <c r="N89" s="948"/>
      <c r="O89" s="948"/>
      <c r="P89" s="948"/>
      <c r="Q89" s="948"/>
      <c r="R89" s="948"/>
      <c r="S89" s="948"/>
      <c r="T89" s="948"/>
      <c r="U89" s="948"/>
      <c r="V89" s="948"/>
      <c r="W89" s="948"/>
      <c r="X89" s="948"/>
      <c r="Y89" s="948"/>
      <c r="Z89" s="948"/>
      <c r="CC89" s="949"/>
    </row>
    <row r="90" spans="6:81" s="947" customFormat="1">
      <c r="F90" s="948"/>
      <c r="G90" s="948"/>
      <c r="H90" s="948"/>
      <c r="I90" s="948"/>
      <c r="N90" s="948"/>
      <c r="O90" s="948"/>
      <c r="P90" s="948"/>
      <c r="Q90" s="948"/>
      <c r="R90" s="948"/>
      <c r="S90" s="948"/>
      <c r="T90" s="948"/>
      <c r="U90" s="948"/>
      <c r="V90" s="948"/>
      <c r="W90" s="948"/>
      <c r="X90" s="948"/>
      <c r="Y90" s="948"/>
      <c r="Z90" s="948"/>
      <c r="CC90" s="949"/>
    </row>
    <row r="91" spans="6:81" s="947" customFormat="1">
      <c r="F91" s="948"/>
      <c r="G91" s="948"/>
      <c r="H91" s="948"/>
      <c r="I91" s="948"/>
      <c r="N91" s="948"/>
      <c r="O91" s="948"/>
      <c r="P91" s="948"/>
      <c r="Q91" s="948"/>
      <c r="R91" s="948"/>
      <c r="S91" s="948"/>
      <c r="T91" s="948"/>
      <c r="U91" s="948"/>
      <c r="V91" s="948"/>
      <c r="W91" s="948"/>
      <c r="X91" s="948"/>
      <c r="Y91" s="948"/>
      <c r="Z91" s="948"/>
      <c r="CC91" s="949"/>
    </row>
    <row r="92" spans="6:81" s="947" customFormat="1">
      <c r="F92" s="948"/>
      <c r="G92" s="948"/>
      <c r="H92" s="948"/>
      <c r="I92" s="948"/>
      <c r="N92" s="948"/>
      <c r="O92" s="948"/>
      <c r="P92" s="948"/>
      <c r="Q92" s="948"/>
      <c r="R92" s="948"/>
      <c r="S92" s="948"/>
      <c r="T92" s="948"/>
      <c r="U92" s="948"/>
      <c r="V92" s="948"/>
      <c r="W92" s="948"/>
      <c r="X92" s="948"/>
      <c r="Y92" s="948"/>
      <c r="Z92" s="948"/>
      <c r="CC92" s="949"/>
    </row>
    <row r="93" spans="6:81" s="947" customFormat="1">
      <c r="F93" s="948"/>
      <c r="G93" s="948"/>
      <c r="H93" s="948"/>
      <c r="I93" s="948"/>
      <c r="N93" s="948"/>
      <c r="O93" s="948"/>
      <c r="P93" s="948"/>
      <c r="Q93" s="948"/>
      <c r="R93" s="948"/>
      <c r="S93" s="948"/>
      <c r="T93" s="948"/>
      <c r="U93" s="948"/>
      <c r="V93" s="948"/>
      <c r="W93" s="948"/>
      <c r="X93" s="948"/>
      <c r="Y93" s="948"/>
      <c r="Z93" s="948"/>
      <c r="CC93" s="949"/>
    </row>
    <row r="94" spans="6:81" s="947" customFormat="1">
      <c r="F94" s="948"/>
      <c r="G94" s="948"/>
      <c r="H94" s="948"/>
      <c r="I94" s="948"/>
      <c r="N94" s="948"/>
      <c r="O94" s="948"/>
      <c r="P94" s="948"/>
      <c r="Q94" s="948"/>
      <c r="R94" s="948"/>
      <c r="S94" s="948"/>
      <c r="T94" s="948"/>
      <c r="U94" s="948"/>
      <c r="V94" s="948"/>
      <c r="W94" s="948"/>
      <c r="X94" s="948"/>
      <c r="Y94" s="948"/>
      <c r="Z94" s="948"/>
      <c r="CC94" s="949"/>
    </row>
    <row r="95" spans="6:81" s="947" customFormat="1">
      <c r="F95" s="948"/>
      <c r="G95" s="948"/>
      <c r="H95" s="948"/>
      <c r="I95" s="948"/>
      <c r="N95" s="948"/>
      <c r="O95" s="948"/>
      <c r="P95" s="948"/>
      <c r="Q95" s="948"/>
      <c r="R95" s="948"/>
      <c r="S95" s="948"/>
      <c r="T95" s="948"/>
      <c r="U95" s="948"/>
      <c r="V95" s="948"/>
      <c r="W95" s="948"/>
      <c r="X95" s="948"/>
      <c r="Y95" s="948"/>
      <c r="Z95" s="948"/>
      <c r="CC95" s="949"/>
    </row>
    <row r="96" spans="6:81" s="947" customFormat="1">
      <c r="F96" s="948"/>
      <c r="G96" s="948"/>
      <c r="H96" s="948"/>
      <c r="I96" s="948"/>
      <c r="N96" s="948"/>
      <c r="O96" s="948"/>
      <c r="P96" s="948"/>
      <c r="Q96" s="948"/>
      <c r="R96" s="948"/>
      <c r="S96" s="948"/>
      <c r="T96" s="948"/>
      <c r="U96" s="948"/>
      <c r="V96" s="948"/>
      <c r="W96" s="948"/>
      <c r="X96" s="948"/>
      <c r="Y96" s="948"/>
      <c r="Z96" s="948"/>
      <c r="CC96" s="949"/>
    </row>
    <row r="97" spans="6:81" s="947" customFormat="1">
      <c r="F97" s="948"/>
      <c r="G97" s="948"/>
      <c r="H97" s="948"/>
      <c r="I97" s="948"/>
      <c r="N97" s="948"/>
      <c r="O97" s="948"/>
      <c r="P97" s="948"/>
      <c r="Q97" s="948"/>
      <c r="R97" s="948"/>
      <c r="S97" s="948"/>
      <c r="T97" s="948"/>
      <c r="U97" s="948"/>
      <c r="V97" s="948"/>
      <c r="W97" s="948"/>
      <c r="X97" s="948"/>
      <c r="Y97" s="948"/>
      <c r="Z97" s="948"/>
      <c r="CC97" s="949"/>
    </row>
    <row r="98" spans="6:81" s="947" customFormat="1">
      <c r="F98" s="948"/>
      <c r="G98" s="948"/>
      <c r="H98" s="948"/>
      <c r="I98" s="948"/>
      <c r="N98" s="948"/>
      <c r="O98" s="948"/>
      <c r="P98" s="948"/>
      <c r="Q98" s="948"/>
      <c r="R98" s="948"/>
      <c r="S98" s="948"/>
      <c r="T98" s="948"/>
      <c r="U98" s="948"/>
      <c r="V98" s="948"/>
      <c r="W98" s="948"/>
      <c r="X98" s="948"/>
      <c r="Y98" s="948"/>
      <c r="Z98" s="948"/>
      <c r="CC98" s="949"/>
    </row>
    <row r="99" spans="6:81" s="947" customFormat="1">
      <c r="F99" s="948"/>
      <c r="G99" s="948"/>
      <c r="H99" s="948"/>
      <c r="I99" s="948"/>
      <c r="N99" s="948"/>
      <c r="O99" s="948"/>
      <c r="P99" s="948"/>
      <c r="Q99" s="948"/>
      <c r="R99" s="948"/>
      <c r="S99" s="948"/>
      <c r="T99" s="948"/>
      <c r="U99" s="948"/>
      <c r="V99" s="948"/>
      <c r="W99" s="948"/>
      <c r="X99" s="948"/>
      <c r="Y99" s="948"/>
      <c r="Z99" s="948"/>
      <c r="CC99" s="949"/>
    </row>
    <row r="100" spans="6:81" s="947" customFormat="1">
      <c r="F100" s="948"/>
      <c r="G100" s="948"/>
      <c r="H100" s="948"/>
      <c r="I100" s="948"/>
      <c r="N100" s="948"/>
      <c r="O100" s="948"/>
      <c r="P100" s="948"/>
      <c r="Q100" s="948"/>
      <c r="R100" s="948"/>
      <c r="S100" s="948"/>
      <c r="T100" s="948"/>
      <c r="U100" s="948"/>
      <c r="V100" s="948"/>
      <c r="W100" s="948"/>
      <c r="X100" s="948"/>
      <c r="Y100" s="948"/>
      <c r="Z100" s="948"/>
      <c r="CC100" s="949"/>
    </row>
    <row r="101" spans="6:81" s="947" customFormat="1">
      <c r="F101" s="948"/>
      <c r="G101" s="948"/>
      <c r="H101" s="948"/>
      <c r="I101" s="948"/>
      <c r="N101" s="948"/>
      <c r="O101" s="948"/>
      <c r="P101" s="948"/>
      <c r="Q101" s="948"/>
      <c r="R101" s="948"/>
      <c r="S101" s="948"/>
      <c r="T101" s="948"/>
      <c r="U101" s="948"/>
      <c r="V101" s="948"/>
      <c r="W101" s="948"/>
      <c r="X101" s="948"/>
      <c r="Y101" s="948"/>
      <c r="Z101" s="948"/>
      <c r="CC101" s="949"/>
    </row>
    <row r="102" spans="6:81" s="947" customFormat="1">
      <c r="F102" s="948"/>
      <c r="G102" s="948"/>
      <c r="H102" s="948"/>
      <c r="I102" s="948"/>
      <c r="N102" s="948"/>
      <c r="O102" s="948"/>
      <c r="P102" s="948"/>
      <c r="Q102" s="948"/>
      <c r="R102" s="948"/>
      <c r="S102" s="948"/>
      <c r="T102" s="948"/>
      <c r="U102" s="948"/>
      <c r="V102" s="948"/>
      <c r="W102" s="948"/>
      <c r="X102" s="948"/>
      <c r="Y102" s="948"/>
      <c r="Z102" s="948"/>
      <c r="CC102" s="949"/>
    </row>
    <row r="103" spans="6:81" s="947" customFormat="1">
      <c r="F103" s="948"/>
      <c r="G103" s="948"/>
      <c r="H103" s="948"/>
      <c r="I103" s="948"/>
      <c r="N103" s="948"/>
      <c r="O103" s="948"/>
      <c r="P103" s="948"/>
      <c r="Q103" s="948"/>
      <c r="R103" s="948"/>
      <c r="S103" s="948"/>
      <c r="T103" s="948"/>
      <c r="U103" s="948"/>
      <c r="V103" s="948"/>
      <c r="W103" s="948"/>
      <c r="X103" s="948"/>
      <c r="Y103" s="948"/>
      <c r="Z103" s="948"/>
      <c r="CC103" s="949"/>
    </row>
    <row r="104" spans="6:81" s="947" customFormat="1">
      <c r="F104" s="948"/>
      <c r="G104" s="948"/>
      <c r="H104" s="948"/>
      <c r="I104" s="948"/>
      <c r="N104" s="948"/>
      <c r="O104" s="948"/>
      <c r="P104" s="948"/>
      <c r="Q104" s="948"/>
      <c r="R104" s="948"/>
      <c r="S104" s="948"/>
      <c r="T104" s="948"/>
      <c r="U104" s="948"/>
      <c r="V104" s="948"/>
      <c r="W104" s="948"/>
      <c r="X104" s="948"/>
      <c r="Y104" s="948"/>
      <c r="Z104" s="948"/>
      <c r="CC104" s="949"/>
    </row>
    <row r="105" spans="6:81" s="947" customFormat="1">
      <c r="F105" s="948"/>
      <c r="G105" s="948"/>
      <c r="H105" s="948"/>
      <c r="I105" s="948"/>
      <c r="N105" s="948"/>
      <c r="O105" s="948"/>
      <c r="P105" s="948"/>
      <c r="Q105" s="948"/>
      <c r="R105" s="948"/>
      <c r="S105" s="948"/>
      <c r="T105" s="948"/>
      <c r="U105" s="948"/>
      <c r="V105" s="948"/>
      <c r="W105" s="948"/>
      <c r="X105" s="948"/>
      <c r="Y105" s="948"/>
      <c r="Z105" s="948"/>
      <c r="CC105" s="949"/>
    </row>
    <row r="106" spans="6:81" s="947" customFormat="1">
      <c r="F106" s="948"/>
      <c r="G106" s="948"/>
      <c r="H106" s="948"/>
      <c r="I106" s="948"/>
      <c r="N106" s="948"/>
      <c r="O106" s="948"/>
      <c r="P106" s="948"/>
      <c r="Q106" s="948"/>
      <c r="R106" s="948"/>
      <c r="S106" s="948"/>
      <c r="T106" s="948"/>
      <c r="U106" s="948"/>
      <c r="V106" s="948"/>
      <c r="W106" s="948"/>
      <c r="X106" s="948"/>
      <c r="Y106" s="948"/>
      <c r="Z106" s="948"/>
      <c r="CC106" s="949"/>
    </row>
    <row r="107" spans="6:81" s="947" customFormat="1">
      <c r="F107" s="948"/>
      <c r="G107" s="948"/>
      <c r="H107" s="948"/>
      <c r="I107" s="948"/>
      <c r="N107" s="948"/>
      <c r="O107" s="948"/>
      <c r="P107" s="948"/>
      <c r="Q107" s="948"/>
      <c r="R107" s="948"/>
      <c r="S107" s="948"/>
      <c r="T107" s="948"/>
      <c r="U107" s="948"/>
      <c r="V107" s="948"/>
      <c r="W107" s="948"/>
      <c r="X107" s="948"/>
      <c r="Y107" s="948"/>
      <c r="Z107" s="948"/>
      <c r="CC107" s="949"/>
    </row>
    <row r="108" spans="6:81" s="947" customFormat="1">
      <c r="F108" s="948"/>
      <c r="G108" s="948"/>
      <c r="H108" s="948"/>
      <c r="I108" s="948"/>
      <c r="N108" s="948"/>
      <c r="O108" s="948"/>
      <c r="P108" s="948"/>
      <c r="Q108" s="948"/>
      <c r="R108" s="948"/>
      <c r="S108" s="948"/>
      <c r="T108" s="948"/>
      <c r="U108" s="948"/>
      <c r="V108" s="948"/>
      <c r="W108" s="948"/>
      <c r="X108" s="948"/>
      <c r="Y108" s="948"/>
      <c r="Z108" s="948"/>
      <c r="CC108" s="949"/>
    </row>
    <row r="109" spans="6:81" s="947" customFormat="1">
      <c r="F109" s="948"/>
      <c r="G109" s="948"/>
      <c r="H109" s="948"/>
      <c r="I109" s="948"/>
      <c r="N109" s="948"/>
      <c r="O109" s="948"/>
      <c r="P109" s="948"/>
      <c r="Q109" s="948"/>
      <c r="R109" s="948"/>
      <c r="S109" s="948"/>
      <c r="T109" s="948"/>
      <c r="U109" s="948"/>
      <c r="V109" s="948"/>
      <c r="W109" s="948"/>
      <c r="X109" s="948"/>
      <c r="Y109" s="948"/>
      <c r="Z109" s="948"/>
      <c r="CC109" s="949"/>
    </row>
    <row r="110" spans="6:81" s="947" customFormat="1">
      <c r="F110" s="948"/>
      <c r="G110" s="948"/>
      <c r="H110" s="948"/>
      <c r="I110" s="948"/>
      <c r="N110" s="948"/>
      <c r="O110" s="948"/>
      <c r="P110" s="948"/>
      <c r="Q110" s="948"/>
      <c r="R110" s="948"/>
      <c r="S110" s="948"/>
      <c r="T110" s="948"/>
      <c r="U110" s="948"/>
      <c r="V110" s="948"/>
      <c r="W110" s="948"/>
      <c r="X110" s="948"/>
      <c r="Y110" s="948"/>
      <c r="Z110" s="948"/>
      <c r="CC110" s="949"/>
    </row>
    <row r="111" spans="6:81" s="947" customFormat="1">
      <c r="F111" s="948"/>
      <c r="G111" s="948"/>
      <c r="H111" s="948"/>
      <c r="I111" s="948"/>
      <c r="N111" s="948"/>
      <c r="O111" s="948"/>
      <c r="P111" s="948"/>
      <c r="Q111" s="948"/>
      <c r="R111" s="948"/>
      <c r="S111" s="948"/>
      <c r="T111" s="948"/>
      <c r="U111" s="948"/>
      <c r="V111" s="948"/>
      <c r="W111" s="948"/>
      <c r="X111" s="948"/>
      <c r="Y111" s="948"/>
      <c r="Z111" s="948"/>
      <c r="CC111" s="949"/>
    </row>
    <row r="112" spans="6:81" s="947" customFormat="1">
      <c r="F112" s="948"/>
      <c r="G112" s="948"/>
      <c r="H112" s="948"/>
      <c r="I112" s="948"/>
      <c r="N112" s="948"/>
      <c r="O112" s="948"/>
      <c r="P112" s="948"/>
      <c r="Q112" s="948"/>
      <c r="R112" s="948"/>
      <c r="S112" s="948"/>
      <c r="T112" s="948"/>
      <c r="U112" s="948"/>
      <c r="V112" s="948"/>
      <c r="W112" s="948"/>
      <c r="X112" s="948"/>
      <c r="Y112" s="948"/>
      <c r="Z112" s="948"/>
      <c r="CC112" s="949"/>
    </row>
    <row r="113" spans="6:81" s="947" customFormat="1">
      <c r="F113" s="948"/>
      <c r="G113" s="948"/>
      <c r="H113" s="948"/>
      <c r="I113" s="948"/>
      <c r="N113" s="948"/>
      <c r="O113" s="948"/>
      <c r="P113" s="948"/>
      <c r="Q113" s="948"/>
      <c r="R113" s="948"/>
      <c r="S113" s="948"/>
      <c r="T113" s="948"/>
      <c r="U113" s="948"/>
      <c r="V113" s="948"/>
      <c r="W113" s="948"/>
      <c r="X113" s="948"/>
      <c r="Y113" s="948"/>
      <c r="Z113" s="948"/>
      <c r="CC113" s="949"/>
    </row>
    <row r="114" spans="6:81" s="947" customFormat="1">
      <c r="F114" s="948"/>
      <c r="G114" s="948"/>
      <c r="H114" s="948"/>
      <c r="I114" s="948"/>
      <c r="N114" s="948"/>
      <c r="O114" s="948"/>
      <c r="P114" s="948"/>
      <c r="Q114" s="948"/>
      <c r="R114" s="948"/>
      <c r="S114" s="948"/>
      <c r="T114" s="948"/>
      <c r="U114" s="948"/>
      <c r="V114" s="948"/>
      <c r="W114" s="948"/>
      <c r="X114" s="948"/>
      <c r="Y114" s="948"/>
      <c r="Z114" s="948"/>
      <c r="CC114" s="949"/>
    </row>
    <row r="115" spans="6:81" s="947" customFormat="1">
      <c r="F115" s="948"/>
      <c r="G115" s="948"/>
      <c r="H115" s="948"/>
      <c r="I115" s="948"/>
      <c r="N115" s="948"/>
      <c r="O115" s="948"/>
      <c r="P115" s="948"/>
      <c r="Q115" s="948"/>
      <c r="R115" s="948"/>
      <c r="S115" s="948"/>
      <c r="T115" s="948"/>
      <c r="U115" s="948"/>
      <c r="V115" s="948"/>
      <c r="W115" s="948"/>
      <c r="X115" s="948"/>
      <c r="Y115" s="948"/>
      <c r="Z115" s="948"/>
      <c r="CC115" s="949"/>
    </row>
    <row r="116" spans="6:81" s="947" customFormat="1">
      <c r="F116" s="948"/>
      <c r="G116" s="948"/>
      <c r="H116" s="948"/>
      <c r="I116" s="948"/>
      <c r="N116" s="948"/>
      <c r="O116" s="948"/>
      <c r="P116" s="948"/>
      <c r="Q116" s="948"/>
      <c r="R116" s="948"/>
      <c r="S116" s="948"/>
      <c r="T116" s="948"/>
      <c r="U116" s="948"/>
      <c r="V116" s="948"/>
      <c r="W116" s="948"/>
      <c r="X116" s="948"/>
      <c r="Y116" s="948"/>
      <c r="Z116" s="948"/>
      <c r="CC116" s="949"/>
    </row>
    <row r="117" spans="6:81" s="947" customFormat="1">
      <c r="F117" s="948"/>
      <c r="G117" s="948"/>
      <c r="H117" s="948"/>
      <c r="I117" s="948"/>
      <c r="N117" s="948"/>
      <c r="O117" s="948"/>
      <c r="P117" s="948"/>
      <c r="Q117" s="948"/>
      <c r="R117" s="948"/>
      <c r="S117" s="948"/>
      <c r="T117" s="948"/>
      <c r="U117" s="948"/>
      <c r="V117" s="948"/>
      <c r="W117" s="948"/>
      <c r="X117" s="948"/>
      <c r="Y117" s="948"/>
      <c r="Z117" s="948"/>
      <c r="CC117" s="949"/>
    </row>
    <row r="118" spans="6:81" s="947" customFormat="1">
      <c r="F118" s="948"/>
      <c r="G118" s="948"/>
      <c r="H118" s="948"/>
      <c r="I118" s="948"/>
      <c r="N118" s="948"/>
      <c r="O118" s="948"/>
      <c r="P118" s="948"/>
      <c r="Q118" s="948"/>
      <c r="R118" s="948"/>
      <c r="S118" s="948"/>
      <c r="T118" s="948"/>
      <c r="U118" s="948"/>
      <c r="V118" s="948"/>
      <c r="W118" s="948"/>
      <c r="X118" s="948"/>
      <c r="Y118" s="948"/>
      <c r="Z118" s="948"/>
      <c r="CC118" s="949"/>
    </row>
    <row r="119" spans="6:81" s="947" customFormat="1">
      <c r="F119" s="948"/>
      <c r="G119" s="948"/>
      <c r="H119" s="948"/>
      <c r="I119" s="948"/>
      <c r="N119" s="948"/>
      <c r="O119" s="948"/>
      <c r="P119" s="948"/>
      <c r="Q119" s="948"/>
      <c r="R119" s="948"/>
      <c r="S119" s="948"/>
      <c r="T119" s="948"/>
      <c r="U119" s="948"/>
      <c r="V119" s="948"/>
      <c r="W119" s="948"/>
      <c r="X119" s="948"/>
      <c r="Y119" s="948"/>
      <c r="Z119" s="948"/>
      <c r="CC119" s="949"/>
    </row>
    <row r="120" spans="6:81" s="947" customFormat="1">
      <c r="F120" s="948"/>
      <c r="G120" s="948"/>
      <c r="H120" s="948"/>
      <c r="I120" s="948"/>
      <c r="N120" s="948"/>
      <c r="O120" s="948"/>
      <c r="P120" s="948"/>
      <c r="Q120" s="948"/>
      <c r="R120" s="948"/>
      <c r="S120" s="948"/>
      <c r="T120" s="948"/>
      <c r="U120" s="948"/>
      <c r="V120" s="948"/>
      <c r="W120" s="948"/>
      <c r="X120" s="948"/>
      <c r="Y120" s="948"/>
      <c r="Z120" s="948"/>
      <c r="CC120" s="949"/>
    </row>
    <row r="121" spans="6:81" s="947" customFormat="1">
      <c r="F121" s="948"/>
      <c r="G121" s="948"/>
      <c r="H121" s="948"/>
      <c r="I121" s="948"/>
      <c r="N121" s="948"/>
      <c r="O121" s="948"/>
      <c r="P121" s="948"/>
      <c r="Q121" s="948"/>
      <c r="R121" s="948"/>
      <c r="S121" s="948"/>
      <c r="T121" s="948"/>
      <c r="U121" s="948"/>
      <c r="V121" s="948"/>
      <c r="W121" s="948"/>
      <c r="X121" s="948"/>
      <c r="Y121" s="948"/>
      <c r="Z121" s="948"/>
      <c r="CC121" s="949"/>
    </row>
    <row r="122" spans="6:81" s="947" customFormat="1">
      <c r="F122" s="948"/>
      <c r="G122" s="948"/>
      <c r="H122" s="948"/>
      <c r="I122" s="948"/>
      <c r="N122" s="948"/>
      <c r="O122" s="948"/>
      <c r="P122" s="948"/>
      <c r="Q122" s="948"/>
      <c r="R122" s="948"/>
      <c r="S122" s="948"/>
      <c r="T122" s="948"/>
      <c r="U122" s="948"/>
      <c r="V122" s="948"/>
      <c r="W122" s="948"/>
      <c r="X122" s="948"/>
      <c r="Y122" s="948"/>
      <c r="Z122" s="948"/>
      <c r="CC122" s="949"/>
    </row>
    <row r="123" spans="6:81" s="947" customFormat="1">
      <c r="F123" s="948"/>
      <c r="G123" s="948"/>
      <c r="H123" s="948"/>
      <c r="I123" s="948"/>
      <c r="N123" s="948"/>
      <c r="O123" s="948"/>
      <c r="P123" s="948"/>
      <c r="Q123" s="948"/>
      <c r="R123" s="948"/>
      <c r="S123" s="948"/>
      <c r="T123" s="948"/>
      <c r="U123" s="948"/>
      <c r="V123" s="948"/>
      <c r="W123" s="948"/>
      <c r="X123" s="948"/>
      <c r="Y123" s="948"/>
      <c r="Z123" s="948"/>
      <c r="CC123" s="949"/>
    </row>
    <row r="124" spans="6:81" s="947" customFormat="1">
      <c r="F124" s="948"/>
      <c r="G124" s="948"/>
      <c r="H124" s="948"/>
      <c r="I124" s="948"/>
      <c r="N124" s="948"/>
      <c r="O124" s="948"/>
      <c r="P124" s="948"/>
      <c r="Q124" s="948"/>
      <c r="R124" s="948"/>
      <c r="S124" s="948"/>
      <c r="T124" s="948"/>
      <c r="U124" s="948"/>
      <c r="V124" s="948"/>
      <c r="W124" s="948"/>
      <c r="X124" s="948"/>
      <c r="Y124" s="948"/>
      <c r="Z124" s="948"/>
      <c r="CC124" s="949"/>
    </row>
    <row r="125" spans="6:81" s="947" customFormat="1">
      <c r="F125" s="948"/>
      <c r="G125" s="948"/>
      <c r="H125" s="948"/>
      <c r="I125" s="948"/>
      <c r="N125" s="948"/>
      <c r="O125" s="948"/>
      <c r="P125" s="948"/>
      <c r="Q125" s="948"/>
      <c r="R125" s="948"/>
      <c r="S125" s="948"/>
      <c r="T125" s="948"/>
      <c r="U125" s="948"/>
      <c r="V125" s="948"/>
      <c r="W125" s="948"/>
      <c r="X125" s="948"/>
      <c r="Y125" s="948"/>
      <c r="Z125" s="948"/>
      <c r="CC125" s="949"/>
    </row>
    <row r="126" spans="6:81" s="947" customFormat="1">
      <c r="F126" s="948"/>
      <c r="G126" s="948"/>
      <c r="H126" s="948"/>
      <c r="I126" s="948"/>
      <c r="N126" s="948"/>
      <c r="O126" s="948"/>
      <c r="P126" s="948"/>
      <c r="Q126" s="948"/>
      <c r="R126" s="948"/>
      <c r="S126" s="948"/>
      <c r="T126" s="948"/>
      <c r="U126" s="948"/>
      <c r="V126" s="948"/>
      <c r="W126" s="948"/>
      <c r="X126" s="948"/>
      <c r="Y126" s="948"/>
      <c r="Z126" s="948"/>
      <c r="CC126" s="949"/>
    </row>
    <row r="127" spans="6:81" s="947" customFormat="1">
      <c r="F127" s="948"/>
      <c r="G127" s="948"/>
      <c r="H127" s="948"/>
      <c r="I127" s="948"/>
      <c r="N127" s="948"/>
      <c r="O127" s="948"/>
      <c r="P127" s="948"/>
      <c r="Q127" s="948"/>
      <c r="R127" s="948"/>
      <c r="S127" s="948"/>
      <c r="T127" s="948"/>
      <c r="U127" s="948"/>
      <c r="V127" s="948"/>
      <c r="W127" s="948"/>
      <c r="X127" s="948"/>
      <c r="Y127" s="948"/>
      <c r="Z127" s="948"/>
      <c r="CC127" s="949"/>
    </row>
    <row r="128" spans="6:81" s="947" customFormat="1">
      <c r="F128" s="948"/>
      <c r="G128" s="948"/>
      <c r="H128" s="948"/>
      <c r="I128" s="948"/>
      <c r="N128" s="948"/>
      <c r="O128" s="948"/>
      <c r="P128" s="948"/>
      <c r="Q128" s="948"/>
      <c r="R128" s="948"/>
      <c r="S128" s="948"/>
      <c r="T128" s="948"/>
      <c r="U128" s="948"/>
      <c r="V128" s="948"/>
      <c r="W128" s="948"/>
      <c r="X128" s="948"/>
      <c r="Y128" s="948"/>
      <c r="Z128" s="948"/>
      <c r="CC128" s="949"/>
    </row>
    <row r="129" spans="6:81" s="947" customFormat="1">
      <c r="F129" s="948"/>
      <c r="G129" s="948"/>
      <c r="H129" s="948"/>
      <c r="I129" s="948"/>
      <c r="N129" s="948"/>
      <c r="O129" s="948"/>
      <c r="P129" s="948"/>
      <c r="Q129" s="948"/>
      <c r="R129" s="948"/>
      <c r="S129" s="948"/>
      <c r="T129" s="948"/>
      <c r="U129" s="948"/>
      <c r="V129" s="948"/>
      <c r="W129" s="948"/>
      <c r="X129" s="948"/>
      <c r="Y129" s="948"/>
      <c r="Z129" s="948"/>
      <c r="CC129" s="949"/>
    </row>
    <row r="130" spans="6:81" s="947" customFormat="1">
      <c r="F130" s="948"/>
      <c r="G130" s="948"/>
      <c r="H130" s="948"/>
      <c r="I130" s="948"/>
      <c r="N130" s="948"/>
      <c r="O130" s="948"/>
      <c r="P130" s="948"/>
      <c r="Q130" s="948"/>
      <c r="R130" s="948"/>
      <c r="S130" s="948"/>
      <c r="T130" s="948"/>
      <c r="U130" s="948"/>
      <c r="V130" s="948"/>
      <c r="W130" s="948"/>
      <c r="X130" s="948"/>
      <c r="Y130" s="948"/>
      <c r="Z130" s="948"/>
      <c r="CC130" s="949"/>
    </row>
    <row r="131" spans="6:81" s="947" customFormat="1">
      <c r="F131" s="948"/>
      <c r="G131" s="948"/>
      <c r="H131" s="948"/>
      <c r="I131" s="948"/>
      <c r="N131" s="948"/>
      <c r="O131" s="948"/>
      <c r="P131" s="948"/>
      <c r="Q131" s="948"/>
      <c r="R131" s="948"/>
      <c r="S131" s="948"/>
      <c r="T131" s="948"/>
      <c r="U131" s="948"/>
      <c r="V131" s="948"/>
      <c r="W131" s="948"/>
      <c r="X131" s="948"/>
      <c r="Y131" s="948"/>
      <c r="Z131" s="948"/>
      <c r="CC131" s="949"/>
    </row>
    <row r="132" spans="6:81" s="947" customFormat="1">
      <c r="F132" s="948"/>
      <c r="G132" s="948"/>
      <c r="H132" s="948"/>
      <c r="I132" s="948"/>
      <c r="N132" s="948"/>
      <c r="O132" s="948"/>
      <c r="P132" s="948"/>
      <c r="Q132" s="948"/>
      <c r="R132" s="948"/>
      <c r="S132" s="948"/>
      <c r="T132" s="948"/>
      <c r="U132" s="948"/>
      <c r="V132" s="948"/>
      <c r="W132" s="948"/>
      <c r="X132" s="948"/>
      <c r="Y132" s="948"/>
      <c r="Z132" s="948"/>
      <c r="CC132" s="949"/>
    </row>
    <row r="133" spans="6:81" s="947" customFormat="1">
      <c r="F133" s="948"/>
      <c r="G133" s="948"/>
      <c r="H133" s="948"/>
      <c r="I133" s="948"/>
      <c r="N133" s="948"/>
      <c r="O133" s="948"/>
      <c r="P133" s="948"/>
      <c r="Q133" s="948"/>
      <c r="R133" s="948"/>
      <c r="S133" s="948"/>
      <c r="T133" s="948"/>
      <c r="U133" s="948"/>
      <c r="V133" s="948"/>
      <c r="W133" s="948"/>
      <c r="X133" s="948"/>
      <c r="Y133" s="948"/>
      <c r="Z133" s="948"/>
      <c r="CC133" s="949"/>
    </row>
    <row r="134" spans="6:81" s="947" customFormat="1">
      <c r="F134" s="948"/>
      <c r="G134" s="948"/>
      <c r="H134" s="948"/>
      <c r="I134" s="948"/>
      <c r="N134" s="948"/>
      <c r="O134" s="948"/>
      <c r="P134" s="948"/>
      <c r="Q134" s="948"/>
      <c r="R134" s="948"/>
      <c r="S134" s="948"/>
      <c r="T134" s="948"/>
      <c r="U134" s="948"/>
      <c r="V134" s="948"/>
      <c r="W134" s="948"/>
      <c r="X134" s="948"/>
      <c r="Y134" s="948"/>
      <c r="Z134" s="948"/>
      <c r="CC134" s="949"/>
    </row>
    <row r="135" spans="6:81" s="947" customFormat="1">
      <c r="F135" s="948"/>
      <c r="G135" s="948"/>
      <c r="H135" s="948"/>
      <c r="I135" s="948"/>
      <c r="N135" s="948"/>
      <c r="O135" s="948"/>
      <c r="P135" s="948"/>
      <c r="Q135" s="948"/>
      <c r="R135" s="948"/>
      <c r="S135" s="948"/>
      <c r="T135" s="948"/>
      <c r="U135" s="948"/>
      <c r="V135" s="948"/>
      <c r="W135" s="948"/>
      <c r="X135" s="948"/>
      <c r="Y135" s="948"/>
      <c r="Z135" s="948"/>
      <c r="CC135" s="949"/>
    </row>
    <row r="136" spans="6:81" s="947" customFormat="1">
      <c r="F136" s="948"/>
      <c r="G136" s="948"/>
      <c r="H136" s="948"/>
      <c r="I136" s="948"/>
      <c r="N136" s="948"/>
      <c r="O136" s="948"/>
      <c r="P136" s="948"/>
      <c r="Q136" s="948"/>
      <c r="R136" s="948"/>
      <c r="S136" s="948"/>
      <c r="T136" s="948"/>
      <c r="U136" s="948"/>
      <c r="V136" s="948"/>
      <c r="W136" s="948"/>
      <c r="X136" s="948"/>
      <c r="Y136" s="948"/>
      <c r="Z136" s="948"/>
      <c r="CC136" s="949"/>
    </row>
    <row r="137" spans="6:81" s="947" customFormat="1">
      <c r="F137" s="948"/>
      <c r="G137" s="948"/>
      <c r="H137" s="948"/>
      <c r="I137" s="948"/>
      <c r="N137" s="948"/>
      <c r="O137" s="948"/>
      <c r="P137" s="948"/>
      <c r="Q137" s="948"/>
      <c r="R137" s="948"/>
      <c r="S137" s="948"/>
      <c r="T137" s="948"/>
      <c r="U137" s="948"/>
      <c r="V137" s="948"/>
      <c r="W137" s="948"/>
      <c r="X137" s="948"/>
      <c r="Y137" s="948"/>
      <c r="Z137" s="948"/>
      <c r="CC137" s="949"/>
    </row>
    <row r="138" spans="6:81" s="947" customFormat="1">
      <c r="F138" s="948"/>
      <c r="G138" s="948"/>
      <c r="H138" s="948"/>
      <c r="I138" s="948"/>
      <c r="N138" s="948"/>
      <c r="O138" s="948"/>
      <c r="P138" s="948"/>
      <c r="Q138" s="948"/>
      <c r="R138" s="948"/>
      <c r="S138" s="948"/>
      <c r="T138" s="948"/>
      <c r="U138" s="948"/>
      <c r="V138" s="948"/>
      <c r="W138" s="948"/>
      <c r="X138" s="948"/>
      <c r="Y138" s="948"/>
      <c r="Z138" s="948"/>
      <c r="CC138" s="949"/>
    </row>
    <row r="139" spans="6:81" s="947" customFormat="1">
      <c r="F139" s="948"/>
      <c r="G139" s="948"/>
      <c r="H139" s="948"/>
      <c r="I139" s="948"/>
      <c r="N139" s="948"/>
      <c r="O139" s="948"/>
      <c r="P139" s="948"/>
      <c r="Q139" s="948"/>
      <c r="R139" s="948"/>
      <c r="S139" s="948"/>
      <c r="T139" s="948"/>
      <c r="U139" s="948"/>
      <c r="V139" s="948"/>
      <c r="W139" s="948"/>
      <c r="X139" s="948"/>
      <c r="Y139" s="948"/>
      <c r="Z139" s="948"/>
      <c r="CC139" s="949"/>
    </row>
    <row r="140" spans="6:81" s="947" customFormat="1">
      <c r="F140" s="948"/>
      <c r="G140" s="948"/>
      <c r="H140" s="948"/>
      <c r="I140" s="948"/>
      <c r="N140" s="948"/>
      <c r="O140" s="948"/>
      <c r="P140" s="948"/>
      <c r="Q140" s="948"/>
      <c r="R140" s="948"/>
      <c r="S140" s="948"/>
      <c r="T140" s="948"/>
      <c r="U140" s="948"/>
      <c r="V140" s="948"/>
      <c r="W140" s="948"/>
      <c r="X140" s="948"/>
      <c r="Y140" s="948"/>
      <c r="Z140" s="948"/>
      <c r="CC140" s="949"/>
    </row>
    <row r="141" spans="6:81" s="947" customFormat="1">
      <c r="F141" s="948"/>
      <c r="G141" s="948"/>
      <c r="H141" s="948"/>
      <c r="I141" s="948"/>
      <c r="N141" s="948"/>
      <c r="O141" s="948"/>
      <c r="P141" s="948"/>
      <c r="Q141" s="948"/>
      <c r="R141" s="948"/>
      <c r="S141" s="948"/>
      <c r="T141" s="948"/>
      <c r="U141" s="948"/>
      <c r="V141" s="948"/>
      <c r="W141" s="948"/>
      <c r="X141" s="948"/>
      <c r="Y141" s="948"/>
      <c r="Z141" s="948"/>
      <c r="CC141" s="949"/>
    </row>
    <row r="142" spans="6:81" s="947" customFormat="1">
      <c r="F142" s="948"/>
      <c r="G142" s="948"/>
      <c r="H142" s="948"/>
      <c r="I142" s="948"/>
      <c r="N142" s="948"/>
      <c r="O142" s="948"/>
      <c r="P142" s="948"/>
      <c r="Q142" s="948"/>
      <c r="R142" s="948"/>
      <c r="S142" s="948"/>
      <c r="T142" s="948"/>
      <c r="U142" s="948"/>
      <c r="V142" s="948"/>
      <c r="W142" s="948"/>
      <c r="X142" s="948"/>
      <c r="Y142" s="948"/>
      <c r="Z142" s="948"/>
      <c r="CC142" s="949"/>
    </row>
    <row r="143" spans="6:81" s="947" customFormat="1">
      <c r="F143" s="948"/>
      <c r="G143" s="948"/>
      <c r="H143" s="948"/>
      <c r="I143" s="948"/>
      <c r="N143" s="948"/>
      <c r="O143" s="948"/>
      <c r="P143" s="948"/>
      <c r="Q143" s="948"/>
      <c r="R143" s="948"/>
      <c r="S143" s="948"/>
      <c r="T143" s="948"/>
      <c r="U143" s="948"/>
      <c r="V143" s="948"/>
      <c r="W143" s="948"/>
      <c r="X143" s="948"/>
      <c r="Y143" s="948"/>
      <c r="Z143" s="948"/>
      <c r="CC143" s="949"/>
    </row>
    <row r="144" spans="6:81" s="947" customFormat="1">
      <c r="F144" s="948"/>
      <c r="G144" s="948"/>
      <c r="H144" s="948"/>
      <c r="I144" s="948"/>
      <c r="N144" s="948"/>
      <c r="O144" s="948"/>
      <c r="P144" s="948"/>
      <c r="Q144" s="948"/>
      <c r="R144" s="948"/>
      <c r="S144" s="948"/>
      <c r="T144" s="948"/>
      <c r="U144" s="948"/>
      <c r="V144" s="948"/>
      <c r="W144" s="948"/>
      <c r="X144" s="948"/>
      <c r="Y144" s="948"/>
      <c r="Z144" s="948"/>
      <c r="CC144" s="949"/>
    </row>
    <row r="145" spans="6:81" s="947" customFormat="1">
      <c r="F145" s="948"/>
      <c r="G145" s="948"/>
      <c r="H145" s="948"/>
      <c r="I145" s="948"/>
      <c r="N145" s="948"/>
      <c r="O145" s="948"/>
      <c r="P145" s="948"/>
      <c r="Q145" s="948"/>
      <c r="R145" s="948"/>
      <c r="S145" s="948"/>
      <c r="T145" s="948"/>
      <c r="U145" s="948"/>
      <c r="V145" s="948"/>
      <c r="W145" s="948"/>
      <c r="X145" s="948"/>
      <c r="Y145" s="948"/>
      <c r="Z145" s="948"/>
      <c r="CC145" s="949"/>
    </row>
    <row r="146" spans="6:81" s="947" customFormat="1">
      <c r="F146" s="948"/>
      <c r="G146" s="948"/>
      <c r="H146" s="948"/>
      <c r="I146" s="948"/>
      <c r="N146" s="948"/>
      <c r="O146" s="948"/>
      <c r="P146" s="948"/>
      <c r="Q146" s="948"/>
      <c r="R146" s="948"/>
      <c r="S146" s="948"/>
      <c r="T146" s="948"/>
      <c r="U146" s="948"/>
      <c r="V146" s="948"/>
      <c r="W146" s="948"/>
      <c r="X146" s="948"/>
      <c r="Y146" s="948"/>
      <c r="Z146" s="948"/>
      <c r="CC146" s="949"/>
    </row>
    <row r="147" spans="6:81" s="947" customFormat="1">
      <c r="F147" s="948"/>
      <c r="G147" s="948"/>
      <c r="H147" s="948"/>
      <c r="I147" s="948"/>
      <c r="N147" s="948"/>
      <c r="O147" s="948"/>
      <c r="P147" s="948"/>
      <c r="Q147" s="948"/>
      <c r="R147" s="948"/>
      <c r="S147" s="948"/>
      <c r="T147" s="948"/>
      <c r="U147" s="948"/>
      <c r="V147" s="948"/>
      <c r="W147" s="948"/>
      <c r="X147" s="948"/>
      <c r="Y147" s="948"/>
      <c r="Z147" s="948"/>
      <c r="CC147" s="949"/>
    </row>
    <row r="148" spans="6:81" s="947" customFormat="1">
      <c r="F148" s="948"/>
      <c r="G148" s="948"/>
      <c r="H148" s="948"/>
      <c r="I148" s="948"/>
      <c r="N148" s="948"/>
      <c r="O148" s="948"/>
      <c r="P148" s="948"/>
      <c r="Q148" s="948"/>
      <c r="R148" s="948"/>
      <c r="S148" s="948"/>
      <c r="T148" s="948"/>
      <c r="U148" s="948"/>
      <c r="V148" s="948"/>
      <c r="W148" s="948"/>
      <c r="X148" s="948"/>
      <c r="Y148" s="948"/>
      <c r="Z148" s="948"/>
      <c r="CC148" s="949"/>
    </row>
    <row r="149" spans="6:81" s="947" customFormat="1">
      <c r="F149" s="948"/>
      <c r="G149" s="948"/>
      <c r="H149" s="948"/>
      <c r="I149" s="948"/>
      <c r="N149" s="948"/>
      <c r="O149" s="948"/>
      <c r="P149" s="948"/>
      <c r="Q149" s="948"/>
      <c r="R149" s="948"/>
      <c r="S149" s="948"/>
      <c r="T149" s="948"/>
      <c r="U149" s="948"/>
      <c r="V149" s="948"/>
      <c r="W149" s="948"/>
      <c r="X149" s="948"/>
      <c r="Y149" s="948"/>
      <c r="Z149" s="948"/>
      <c r="CC149" s="949"/>
    </row>
    <row r="150" spans="6:81" s="947" customFormat="1">
      <c r="F150" s="948"/>
      <c r="G150" s="948"/>
      <c r="H150" s="948"/>
      <c r="I150" s="948"/>
      <c r="N150" s="948"/>
      <c r="O150" s="948"/>
      <c r="P150" s="948"/>
      <c r="Q150" s="948"/>
      <c r="R150" s="948"/>
      <c r="S150" s="948"/>
      <c r="T150" s="948"/>
      <c r="U150" s="948"/>
      <c r="V150" s="948"/>
      <c r="W150" s="948"/>
      <c r="X150" s="948"/>
      <c r="Y150" s="948"/>
      <c r="Z150" s="948"/>
      <c r="CC150" s="949"/>
    </row>
    <row r="151" spans="6:81" s="947" customFormat="1">
      <c r="F151" s="948"/>
      <c r="G151" s="948"/>
      <c r="H151" s="948"/>
      <c r="I151" s="948"/>
      <c r="N151" s="948"/>
      <c r="O151" s="948"/>
      <c r="P151" s="948"/>
      <c r="Q151" s="948"/>
      <c r="R151" s="948"/>
      <c r="S151" s="948"/>
      <c r="T151" s="948"/>
      <c r="U151" s="948"/>
      <c r="V151" s="948"/>
      <c r="W151" s="948"/>
      <c r="X151" s="948"/>
      <c r="Y151" s="948"/>
      <c r="Z151" s="948"/>
      <c r="CC151" s="949"/>
    </row>
    <row r="152" spans="6:81" s="947" customFormat="1">
      <c r="F152" s="948"/>
      <c r="G152" s="948"/>
      <c r="H152" s="948"/>
      <c r="I152" s="948"/>
      <c r="N152" s="948"/>
      <c r="O152" s="948"/>
      <c r="P152" s="948"/>
      <c r="Q152" s="948"/>
      <c r="R152" s="948"/>
      <c r="S152" s="948"/>
      <c r="T152" s="948"/>
      <c r="U152" s="948"/>
      <c r="V152" s="948"/>
      <c r="W152" s="948"/>
      <c r="X152" s="948"/>
      <c r="Y152" s="948"/>
      <c r="Z152" s="948"/>
      <c r="CC152" s="949"/>
    </row>
    <row r="153" spans="6:81" s="947" customFormat="1">
      <c r="F153" s="948"/>
      <c r="G153" s="948"/>
      <c r="H153" s="948"/>
      <c r="I153" s="948"/>
      <c r="N153" s="948"/>
      <c r="O153" s="948"/>
      <c r="P153" s="948"/>
      <c r="Q153" s="948"/>
      <c r="R153" s="948"/>
      <c r="S153" s="948"/>
      <c r="T153" s="948"/>
      <c r="U153" s="948"/>
      <c r="V153" s="948"/>
      <c r="W153" s="948"/>
      <c r="X153" s="948"/>
      <c r="Y153" s="948"/>
      <c r="Z153" s="948"/>
      <c r="CC153" s="949"/>
    </row>
    <row r="154" spans="6:81" s="947" customFormat="1">
      <c r="F154" s="948"/>
      <c r="G154" s="948"/>
      <c r="H154" s="948"/>
      <c r="I154" s="948"/>
      <c r="N154" s="948"/>
      <c r="O154" s="948"/>
      <c r="P154" s="948"/>
      <c r="Q154" s="948"/>
      <c r="R154" s="948"/>
      <c r="S154" s="948"/>
      <c r="T154" s="948"/>
      <c r="U154" s="948"/>
      <c r="V154" s="948"/>
      <c r="W154" s="948"/>
      <c r="X154" s="948"/>
      <c r="Y154" s="948"/>
      <c r="Z154" s="948"/>
      <c r="CC154" s="949"/>
    </row>
    <row r="155" spans="6:81" s="947" customFormat="1">
      <c r="F155" s="948"/>
      <c r="G155" s="948"/>
      <c r="H155" s="948"/>
      <c r="I155" s="948"/>
      <c r="N155" s="948"/>
      <c r="O155" s="948"/>
      <c r="P155" s="948"/>
      <c r="Q155" s="948"/>
      <c r="R155" s="948"/>
      <c r="S155" s="948"/>
      <c r="T155" s="948"/>
      <c r="U155" s="948"/>
      <c r="V155" s="948"/>
      <c r="W155" s="948"/>
      <c r="X155" s="948"/>
      <c r="Y155" s="948"/>
      <c r="Z155" s="948"/>
      <c r="CC155" s="949"/>
    </row>
    <row r="156" spans="6:81" s="947" customFormat="1">
      <c r="F156" s="948"/>
      <c r="G156" s="948"/>
      <c r="H156" s="948"/>
      <c r="I156" s="948"/>
      <c r="N156" s="948"/>
      <c r="O156" s="948"/>
      <c r="P156" s="948"/>
      <c r="Q156" s="948"/>
      <c r="R156" s="948"/>
      <c r="S156" s="948"/>
      <c r="T156" s="948"/>
      <c r="U156" s="948"/>
      <c r="V156" s="948"/>
      <c r="W156" s="948"/>
      <c r="X156" s="948"/>
      <c r="Y156" s="948"/>
      <c r="Z156" s="948"/>
      <c r="CC156" s="949"/>
    </row>
    <row r="157" spans="6:81" s="947" customFormat="1">
      <c r="F157" s="948"/>
      <c r="G157" s="948"/>
      <c r="H157" s="948"/>
      <c r="I157" s="948"/>
      <c r="N157" s="948"/>
      <c r="O157" s="948"/>
      <c r="P157" s="948"/>
      <c r="Q157" s="948"/>
      <c r="R157" s="948"/>
      <c r="S157" s="948"/>
      <c r="T157" s="948"/>
      <c r="U157" s="948"/>
      <c r="V157" s="948"/>
      <c r="W157" s="948"/>
      <c r="X157" s="948"/>
      <c r="Y157" s="948"/>
      <c r="Z157" s="948"/>
      <c r="CC157" s="949"/>
    </row>
    <row r="158" spans="6:81" s="947" customFormat="1">
      <c r="F158" s="948"/>
      <c r="G158" s="948"/>
      <c r="H158" s="948"/>
      <c r="I158" s="948"/>
      <c r="N158" s="948"/>
      <c r="O158" s="948"/>
      <c r="P158" s="948"/>
      <c r="Q158" s="948"/>
      <c r="R158" s="948"/>
      <c r="S158" s="948"/>
      <c r="T158" s="948"/>
      <c r="U158" s="948"/>
      <c r="V158" s="948"/>
      <c r="W158" s="948"/>
      <c r="X158" s="948"/>
      <c r="Y158" s="948"/>
      <c r="Z158" s="948"/>
      <c r="CC158" s="949"/>
    </row>
    <row r="159" spans="6:81" s="947" customFormat="1">
      <c r="F159" s="948"/>
      <c r="G159" s="948"/>
      <c r="H159" s="948"/>
      <c r="I159" s="948"/>
      <c r="N159" s="948"/>
      <c r="O159" s="948"/>
      <c r="P159" s="948"/>
      <c r="Q159" s="948"/>
      <c r="R159" s="948"/>
      <c r="S159" s="948"/>
      <c r="T159" s="948"/>
      <c r="U159" s="948"/>
      <c r="V159" s="948"/>
      <c r="W159" s="948"/>
      <c r="X159" s="948"/>
      <c r="Y159" s="948"/>
      <c r="Z159" s="948"/>
      <c r="CC159" s="949"/>
    </row>
    <row r="160" spans="6:81" s="947" customFormat="1">
      <c r="F160" s="948"/>
      <c r="G160" s="948"/>
      <c r="H160" s="948"/>
      <c r="I160" s="948"/>
      <c r="N160" s="948"/>
      <c r="O160" s="948"/>
      <c r="P160" s="948"/>
      <c r="Q160" s="948"/>
      <c r="R160" s="948"/>
      <c r="S160" s="948"/>
      <c r="T160" s="948"/>
      <c r="U160" s="948"/>
      <c r="V160" s="948"/>
      <c r="W160" s="948"/>
      <c r="X160" s="948"/>
      <c r="Y160" s="948"/>
      <c r="Z160" s="948"/>
      <c r="CC160" s="949"/>
    </row>
    <row r="161" spans="6:81" s="947" customFormat="1">
      <c r="F161" s="948"/>
      <c r="G161" s="948"/>
      <c r="H161" s="948"/>
      <c r="I161" s="948"/>
      <c r="N161" s="948"/>
      <c r="O161" s="948"/>
      <c r="P161" s="948"/>
      <c r="Q161" s="948"/>
      <c r="R161" s="948"/>
      <c r="S161" s="948"/>
      <c r="T161" s="948"/>
      <c r="U161" s="948"/>
      <c r="V161" s="948"/>
      <c r="W161" s="948"/>
      <c r="X161" s="948"/>
      <c r="Y161" s="948"/>
      <c r="Z161" s="948"/>
      <c r="CC161" s="949"/>
    </row>
    <row r="162" spans="6:81" s="947" customFormat="1">
      <c r="F162" s="948"/>
      <c r="G162" s="948"/>
      <c r="H162" s="948"/>
      <c r="I162" s="948"/>
      <c r="N162" s="948"/>
      <c r="O162" s="948"/>
      <c r="P162" s="948"/>
      <c r="Q162" s="948"/>
      <c r="R162" s="948"/>
      <c r="S162" s="948"/>
      <c r="T162" s="948"/>
      <c r="U162" s="948"/>
      <c r="V162" s="948"/>
      <c r="W162" s="948"/>
      <c r="X162" s="948"/>
      <c r="Y162" s="948"/>
      <c r="Z162" s="948"/>
      <c r="CC162" s="949"/>
    </row>
    <row r="163" spans="6:81" s="947" customFormat="1">
      <c r="F163" s="948"/>
      <c r="G163" s="948"/>
      <c r="H163" s="948"/>
      <c r="I163" s="948"/>
      <c r="N163" s="948"/>
      <c r="O163" s="948"/>
      <c r="P163" s="948"/>
      <c r="Q163" s="948"/>
      <c r="R163" s="948"/>
      <c r="S163" s="948"/>
      <c r="T163" s="948"/>
      <c r="U163" s="948"/>
      <c r="V163" s="948"/>
      <c r="W163" s="948"/>
      <c r="X163" s="948"/>
      <c r="Y163" s="948"/>
      <c r="Z163" s="948"/>
      <c r="CC163" s="949"/>
    </row>
    <row r="164" spans="6:81" s="947" customFormat="1">
      <c r="F164" s="948"/>
      <c r="G164" s="948"/>
      <c r="H164" s="948"/>
      <c r="I164" s="948"/>
      <c r="N164" s="948"/>
      <c r="O164" s="948"/>
      <c r="P164" s="948"/>
      <c r="Q164" s="948"/>
      <c r="R164" s="948"/>
      <c r="S164" s="948"/>
      <c r="T164" s="948"/>
      <c r="U164" s="948"/>
      <c r="V164" s="948"/>
      <c r="W164" s="948"/>
      <c r="X164" s="948"/>
      <c r="Y164" s="948"/>
      <c r="Z164" s="948"/>
      <c r="CC164" s="949"/>
    </row>
    <row r="165" spans="6:81" s="947" customFormat="1">
      <c r="F165" s="948"/>
      <c r="G165" s="948"/>
      <c r="H165" s="948"/>
      <c r="I165" s="948"/>
      <c r="N165" s="948"/>
      <c r="O165" s="948"/>
      <c r="P165" s="948"/>
      <c r="Q165" s="948"/>
      <c r="R165" s="948"/>
      <c r="S165" s="948"/>
      <c r="T165" s="948"/>
      <c r="U165" s="948"/>
      <c r="V165" s="948"/>
      <c r="W165" s="948"/>
      <c r="X165" s="948"/>
      <c r="Y165" s="948"/>
      <c r="Z165" s="948"/>
      <c r="CC165" s="949"/>
    </row>
    <row r="166" spans="6:81" s="947" customFormat="1">
      <c r="F166" s="948"/>
      <c r="G166" s="948"/>
      <c r="H166" s="948"/>
      <c r="I166" s="948"/>
      <c r="N166" s="948"/>
      <c r="O166" s="948"/>
      <c r="P166" s="948"/>
      <c r="Q166" s="948"/>
      <c r="R166" s="948"/>
      <c r="S166" s="948"/>
      <c r="T166" s="948"/>
      <c r="U166" s="948"/>
      <c r="V166" s="948"/>
      <c r="W166" s="948"/>
      <c r="X166" s="948"/>
      <c r="Y166" s="948"/>
      <c r="Z166" s="948"/>
      <c r="CC166" s="949"/>
    </row>
    <row r="167" spans="6:81" s="947" customFormat="1">
      <c r="F167" s="948"/>
      <c r="G167" s="948"/>
      <c r="H167" s="948"/>
      <c r="I167" s="948"/>
      <c r="N167" s="948"/>
      <c r="O167" s="948"/>
      <c r="P167" s="948"/>
      <c r="Q167" s="948"/>
      <c r="R167" s="948"/>
      <c r="S167" s="948"/>
      <c r="T167" s="948"/>
      <c r="U167" s="948"/>
      <c r="V167" s="948"/>
      <c r="W167" s="948"/>
      <c r="X167" s="948"/>
      <c r="Y167" s="948"/>
      <c r="Z167" s="948"/>
      <c r="CC167" s="949"/>
    </row>
    <row r="168" spans="6:81" s="947" customFormat="1">
      <c r="F168" s="948"/>
      <c r="G168" s="948"/>
      <c r="H168" s="948"/>
      <c r="I168" s="948"/>
      <c r="N168" s="948"/>
      <c r="O168" s="948"/>
      <c r="P168" s="948"/>
      <c r="Q168" s="948"/>
      <c r="R168" s="948"/>
      <c r="S168" s="948"/>
      <c r="T168" s="948"/>
      <c r="U168" s="948"/>
      <c r="V168" s="948"/>
      <c r="W168" s="948"/>
      <c r="X168" s="948"/>
      <c r="Y168" s="948"/>
      <c r="Z168" s="948"/>
      <c r="CC168" s="949"/>
    </row>
    <row r="169" spans="6:81" s="947" customFormat="1">
      <c r="F169" s="948"/>
      <c r="G169" s="948"/>
      <c r="H169" s="948"/>
      <c r="I169" s="948"/>
      <c r="N169" s="948"/>
      <c r="O169" s="948"/>
      <c r="P169" s="948"/>
      <c r="Q169" s="948"/>
      <c r="R169" s="948"/>
      <c r="S169" s="948"/>
      <c r="T169" s="948"/>
      <c r="U169" s="948"/>
      <c r="V169" s="948"/>
      <c r="W169" s="948"/>
      <c r="X169" s="948"/>
      <c r="Y169" s="948"/>
      <c r="Z169" s="948"/>
      <c r="CC169" s="949"/>
    </row>
    <row r="170" spans="6:81" s="947" customFormat="1">
      <c r="F170" s="948"/>
      <c r="G170" s="948"/>
      <c r="H170" s="948"/>
      <c r="I170" s="948"/>
      <c r="N170" s="948"/>
      <c r="O170" s="948"/>
      <c r="P170" s="948"/>
      <c r="Q170" s="948"/>
      <c r="R170" s="948"/>
      <c r="S170" s="948"/>
      <c r="T170" s="948"/>
      <c r="U170" s="948"/>
      <c r="V170" s="948"/>
      <c r="W170" s="948"/>
      <c r="X170" s="948"/>
      <c r="Y170" s="948"/>
      <c r="Z170" s="948"/>
      <c r="CC170" s="949"/>
    </row>
    <row r="171" spans="6:81" s="947" customFormat="1">
      <c r="F171" s="948"/>
      <c r="G171" s="948"/>
      <c r="H171" s="948"/>
      <c r="I171" s="948"/>
      <c r="N171" s="948"/>
      <c r="O171" s="948"/>
      <c r="P171" s="948"/>
      <c r="Q171" s="948"/>
      <c r="R171" s="948"/>
      <c r="S171" s="948"/>
      <c r="T171" s="948"/>
      <c r="U171" s="948"/>
      <c r="V171" s="948"/>
      <c r="W171" s="948"/>
      <c r="X171" s="948"/>
      <c r="Y171" s="948"/>
      <c r="Z171" s="948"/>
      <c r="CC171" s="949"/>
    </row>
    <row r="172" spans="6:81" s="947" customFormat="1">
      <c r="F172" s="948"/>
      <c r="G172" s="948"/>
      <c r="H172" s="948"/>
      <c r="I172" s="948"/>
      <c r="N172" s="948"/>
      <c r="O172" s="948"/>
      <c r="P172" s="948"/>
      <c r="Q172" s="948"/>
      <c r="R172" s="948"/>
      <c r="S172" s="948"/>
      <c r="T172" s="948"/>
      <c r="U172" s="948"/>
      <c r="V172" s="948"/>
      <c r="W172" s="948"/>
      <c r="X172" s="948"/>
      <c r="Y172" s="948"/>
      <c r="Z172" s="948"/>
      <c r="CC172" s="949"/>
    </row>
    <row r="173" spans="6:81" s="947" customFormat="1">
      <c r="F173" s="948"/>
      <c r="G173" s="948"/>
      <c r="H173" s="948"/>
      <c r="I173" s="948"/>
      <c r="N173" s="948"/>
      <c r="O173" s="948"/>
      <c r="P173" s="948"/>
      <c r="Q173" s="948"/>
      <c r="R173" s="948"/>
      <c r="S173" s="948"/>
      <c r="T173" s="948"/>
      <c r="U173" s="948"/>
      <c r="V173" s="948"/>
      <c r="W173" s="948"/>
      <c r="X173" s="948"/>
      <c r="Y173" s="948"/>
      <c r="Z173" s="948"/>
      <c r="CC173" s="949"/>
    </row>
    <row r="174" spans="6:81" s="947" customFormat="1">
      <c r="F174" s="948"/>
      <c r="G174" s="948"/>
      <c r="H174" s="948"/>
      <c r="I174" s="948"/>
      <c r="N174" s="948"/>
      <c r="O174" s="948"/>
      <c r="P174" s="948"/>
      <c r="Q174" s="948"/>
      <c r="R174" s="948"/>
      <c r="S174" s="948"/>
      <c r="T174" s="948"/>
      <c r="U174" s="948"/>
      <c r="V174" s="948"/>
      <c r="W174" s="948"/>
      <c r="X174" s="948"/>
      <c r="Y174" s="948"/>
      <c r="Z174" s="948"/>
      <c r="CC174" s="949"/>
    </row>
    <row r="175" spans="6:81" s="947" customFormat="1">
      <c r="F175" s="948"/>
      <c r="G175" s="948"/>
      <c r="H175" s="948"/>
      <c r="I175" s="948"/>
      <c r="N175" s="948"/>
      <c r="O175" s="948"/>
      <c r="P175" s="948"/>
      <c r="Q175" s="948"/>
      <c r="R175" s="948"/>
      <c r="S175" s="948"/>
      <c r="T175" s="948"/>
      <c r="U175" s="948"/>
      <c r="V175" s="948"/>
      <c r="W175" s="948"/>
      <c r="X175" s="948"/>
      <c r="Y175" s="948"/>
      <c r="Z175" s="948"/>
      <c r="CC175" s="949"/>
    </row>
    <row r="176" spans="6:81" s="947" customFormat="1">
      <c r="F176" s="948"/>
      <c r="G176" s="948"/>
      <c r="H176" s="948"/>
      <c r="I176" s="948"/>
      <c r="N176" s="948"/>
      <c r="O176" s="948"/>
      <c r="P176" s="948"/>
      <c r="Q176" s="948"/>
      <c r="R176" s="948"/>
      <c r="S176" s="948"/>
      <c r="T176" s="948"/>
      <c r="U176" s="948"/>
      <c r="V176" s="948"/>
      <c r="W176" s="948"/>
      <c r="X176" s="948"/>
      <c r="Y176" s="948"/>
      <c r="Z176" s="948"/>
      <c r="CC176" s="949"/>
    </row>
    <row r="177" spans="6:81" s="947" customFormat="1">
      <c r="F177" s="948"/>
      <c r="G177" s="948"/>
      <c r="H177" s="948"/>
      <c r="I177" s="948"/>
      <c r="N177" s="948"/>
      <c r="O177" s="948"/>
      <c r="P177" s="948"/>
      <c r="Q177" s="948"/>
      <c r="R177" s="948"/>
      <c r="S177" s="948"/>
      <c r="T177" s="948"/>
      <c r="U177" s="948"/>
      <c r="V177" s="948"/>
      <c r="W177" s="948"/>
      <c r="X177" s="948"/>
      <c r="Y177" s="948"/>
      <c r="Z177" s="948"/>
      <c r="CC177" s="949"/>
    </row>
    <row r="178" spans="6:81" s="947" customFormat="1">
      <c r="F178" s="948"/>
      <c r="G178" s="948"/>
      <c r="H178" s="948"/>
      <c r="I178" s="948"/>
      <c r="N178" s="948"/>
      <c r="O178" s="948"/>
      <c r="P178" s="948"/>
      <c r="Q178" s="948"/>
      <c r="R178" s="948"/>
      <c r="S178" s="948"/>
      <c r="T178" s="948"/>
      <c r="U178" s="948"/>
      <c r="V178" s="948"/>
      <c r="W178" s="948"/>
      <c r="X178" s="948"/>
      <c r="Y178" s="948"/>
      <c r="Z178" s="948"/>
      <c r="CC178" s="949"/>
    </row>
    <row r="179" spans="6:81" s="947" customFormat="1">
      <c r="F179" s="948"/>
      <c r="G179" s="948"/>
      <c r="H179" s="948"/>
      <c r="I179" s="948"/>
      <c r="N179" s="948"/>
      <c r="O179" s="948"/>
      <c r="P179" s="948"/>
      <c r="Q179" s="948"/>
      <c r="R179" s="948"/>
      <c r="S179" s="948"/>
      <c r="T179" s="948"/>
      <c r="U179" s="948"/>
      <c r="V179" s="948"/>
      <c r="W179" s="948"/>
      <c r="X179" s="948"/>
      <c r="Y179" s="948"/>
      <c r="Z179" s="948"/>
      <c r="CC179" s="949"/>
    </row>
    <row r="180" spans="6:81" s="947" customFormat="1">
      <c r="F180" s="948"/>
      <c r="G180" s="948"/>
      <c r="H180" s="948"/>
      <c r="I180" s="948"/>
      <c r="N180" s="948"/>
      <c r="O180" s="948"/>
      <c r="P180" s="948"/>
      <c r="Q180" s="948"/>
      <c r="R180" s="948"/>
      <c r="S180" s="948"/>
      <c r="T180" s="948"/>
      <c r="U180" s="948"/>
      <c r="V180" s="948"/>
      <c r="W180" s="948"/>
      <c r="X180" s="948"/>
      <c r="Y180" s="948"/>
      <c r="Z180" s="948"/>
      <c r="CC180" s="949"/>
    </row>
    <row r="181" spans="6:81" s="947" customFormat="1">
      <c r="F181" s="948"/>
      <c r="G181" s="948"/>
      <c r="H181" s="948"/>
      <c r="I181" s="948"/>
      <c r="N181" s="948"/>
      <c r="O181" s="948"/>
      <c r="P181" s="948"/>
      <c r="Q181" s="948"/>
      <c r="R181" s="948"/>
      <c r="S181" s="948"/>
      <c r="T181" s="948"/>
      <c r="U181" s="948"/>
      <c r="V181" s="948"/>
      <c r="W181" s="948"/>
      <c r="X181" s="948"/>
      <c r="Y181" s="948"/>
      <c r="Z181" s="948"/>
      <c r="CC181" s="949"/>
    </row>
    <row r="182" spans="6:81" s="947" customFormat="1">
      <c r="F182" s="948"/>
      <c r="G182" s="948"/>
      <c r="H182" s="948"/>
      <c r="I182" s="948"/>
      <c r="N182" s="948"/>
      <c r="O182" s="948"/>
      <c r="P182" s="948"/>
      <c r="Q182" s="948"/>
      <c r="R182" s="948"/>
      <c r="S182" s="948"/>
      <c r="T182" s="948"/>
      <c r="U182" s="948"/>
      <c r="V182" s="948"/>
      <c r="W182" s="948"/>
      <c r="X182" s="948"/>
      <c r="Y182" s="948"/>
      <c r="Z182" s="948"/>
      <c r="CC182" s="949"/>
    </row>
    <row r="183" spans="6:81" s="947" customFormat="1">
      <c r="F183" s="948"/>
      <c r="G183" s="948"/>
      <c r="H183" s="948"/>
      <c r="I183" s="948"/>
      <c r="N183" s="948"/>
      <c r="O183" s="948"/>
      <c r="P183" s="948"/>
      <c r="Q183" s="948"/>
      <c r="R183" s="948"/>
      <c r="S183" s="948"/>
      <c r="T183" s="948"/>
      <c r="U183" s="948"/>
      <c r="V183" s="948"/>
      <c r="W183" s="948"/>
      <c r="X183" s="948"/>
      <c r="Y183" s="948"/>
      <c r="Z183" s="948"/>
      <c r="CC183" s="949"/>
    </row>
    <row r="184" spans="6:81" s="947" customFormat="1">
      <c r="F184" s="948"/>
      <c r="G184" s="948"/>
      <c r="H184" s="948"/>
      <c r="I184" s="948"/>
      <c r="N184" s="948"/>
      <c r="O184" s="948"/>
      <c r="P184" s="948"/>
      <c r="Q184" s="948"/>
      <c r="R184" s="948"/>
      <c r="S184" s="948"/>
      <c r="T184" s="948"/>
      <c r="U184" s="948"/>
      <c r="V184" s="948"/>
      <c r="W184" s="948"/>
      <c r="X184" s="948"/>
      <c r="Y184" s="948"/>
      <c r="Z184" s="948"/>
      <c r="CC184" s="949"/>
    </row>
    <row r="185" spans="6:81" s="947" customFormat="1">
      <c r="F185" s="948"/>
      <c r="G185" s="948"/>
      <c r="H185" s="948"/>
      <c r="I185" s="948"/>
      <c r="N185" s="948"/>
      <c r="O185" s="948"/>
      <c r="P185" s="948"/>
      <c r="Q185" s="948"/>
      <c r="R185" s="948"/>
      <c r="S185" s="948"/>
      <c r="T185" s="948"/>
      <c r="U185" s="948"/>
      <c r="V185" s="948"/>
      <c r="W185" s="948"/>
      <c r="X185" s="948"/>
      <c r="Y185" s="948"/>
      <c r="Z185" s="948"/>
      <c r="CC185" s="949"/>
    </row>
    <row r="186" spans="6:81" s="947" customFormat="1">
      <c r="F186" s="948"/>
      <c r="G186" s="948"/>
      <c r="H186" s="948"/>
      <c r="I186" s="948"/>
      <c r="N186" s="948"/>
      <c r="O186" s="948"/>
      <c r="P186" s="948"/>
      <c r="Q186" s="948"/>
      <c r="R186" s="948"/>
      <c r="S186" s="948"/>
      <c r="T186" s="948"/>
      <c r="U186" s="948"/>
      <c r="V186" s="948"/>
      <c r="W186" s="948"/>
      <c r="X186" s="948"/>
      <c r="Y186" s="948"/>
      <c r="Z186" s="948"/>
      <c r="CC186" s="949"/>
    </row>
    <row r="187" spans="6:81" s="947" customFormat="1">
      <c r="F187" s="948"/>
      <c r="G187" s="948"/>
      <c r="H187" s="948"/>
      <c r="I187" s="948"/>
      <c r="N187" s="948"/>
      <c r="O187" s="948"/>
      <c r="P187" s="948"/>
      <c r="Q187" s="948"/>
      <c r="R187" s="948"/>
      <c r="S187" s="948"/>
      <c r="T187" s="948"/>
      <c r="U187" s="948"/>
      <c r="V187" s="948"/>
      <c r="W187" s="948"/>
      <c r="X187" s="948"/>
      <c r="Y187" s="948"/>
      <c r="Z187" s="948"/>
      <c r="CC187" s="949"/>
    </row>
    <row r="188" spans="6:81" s="947" customFormat="1">
      <c r="F188" s="948"/>
      <c r="G188" s="948"/>
      <c r="H188" s="948"/>
      <c r="I188" s="948"/>
      <c r="N188" s="948"/>
      <c r="O188" s="948"/>
      <c r="P188" s="948"/>
      <c r="Q188" s="948"/>
      <c r="R188" s="948"/>
      <c r="S188" s="948"/>
      <c r="T188" s="948"/>
      <c r="U188" s="948"/>
      <c r="V188" s="948"/>
      <c r="W188" s="948"/>
      <c r="X188" s="948"/>
      <c r="Y188" s="948"/>
      <c r="Z188" s="948"/>
      <c r="CC188" s="949"/>
    </row>
    <row r="189" spans="6:81" s="947" customFormat="1">
      <c r="F189" s="948"/>
      <c r="G189" s="948"/>
      <c r="H189" s="948"/>
      <c r="I189" s="948"/>
      <c r="N189" s="948"/>
      <c r="O189" s="948"/>
      <c r="P189" s="948"/>
      <c r="Q189" s="948"/>
      <c r="R189" s="948"/>
      <c r="S189" s="948"/>
      <c r="T189" s="948"/>
      <c r="U189" s="948"/>
      <c r="V189" s="948"/>
      <c r="W189" s="948"/>
      <c r="X189" s="948"/>
      <c r="Y189" s="948"/>
      <c r="Z189" s="948"/>
      <c r="CC189" s="949"/>
    </row>
    <row r="190" spans="6:81" s="947" customFormat="1">
      <c r="F190" s="948"/>
      <c r="G190" s="948"/>
      <c r="H190" s="948"/>
      <c r="I190" s="948"/>
      <c r="N190" s="948"/>
      <c r="O190" s="948"/>
      <c r="P190" s="948"/>
      <c r="Q190" s="948"/>
      <c r="R190" s="948"/>
      <c r="S190" s="948"/>
      <c r="T190" s="948"/>
      <c r="U190" s="948"/>
      <c r="V190" s="948"/>
      <c r="W190" s="948"/>
      <c r="X190" s="948"/>
      <c r="Y190" s="948"/>
      <c r="Z190" s="948"/>
      <c r="CC190" s="949"/>
    </row>
    <row r="191" spans="6:81" s="947" customFormat="1">
      <c r="F191" s="948"/>
      <c r="G191" s="948"/>
      <c r="H191" s="948"/>
      <c r="I191" s="948"/>
      <c r="N191" s="948"/>
      <c r="O191" s="948"/>
      <c r="P191" s="948"/>
      <c r="Q191" s="948"/>
      <c r="R191" s="948"/>
      <c r="S191" s="948"/>
      <c r="T191" s="948"/>
      <c r="U191" s="948"/>
      <c r="V191" s="948"/>
      <c r="W191" s="948"/>
      <c r="X191" s="948"/>
      <c r="Y191" s="948"/>
      <c r="Z191" s="948"/>
      <c r="CC191" s="949"/>
    </row>
    <row r="192" spans="6:81" s="947" customFormat="1">
      <c r="F192" s="948"/>
      <c r="G192" s="948"/>
      <c r="H192" s="948"/>
      <c r="I192" s="948"/>
      <c r="N192" s="948"/>
      <c r="O192" s="948"/>
      <c r="P192" s="948"/>
      <c r="Q192" s="948"/>
      <c r="R192" s="948"/>
      <c r="S192" s="948"/>
      <c r="T192" s="948"/>
      <c r="U192" s="948"/>
      <c r="V192" s="948"/>
      <c r="W192" s="948"/>
      <c r="X192" s="948"/>
      <c r="Y192" s="948"/>
      <c r="Z192" s="948"/>
      <c r="CC192" s="949"/>
    </row>
    <row r="193" spans="6:81" s="947" customFormat="1">
      <c r="F193" s="948"/>
      <c r="G193" s="948"/>
      <c r="H193" s="948"/>
      <c r="I193" s="948"/>
      <c r="N193" s="948"/>
      <c r="O193" s="948"/>
      <c r="P193" s="948"/>
      <c r="Q193" s="948"/>
      <c r="R193" s="948"/>
      <c r="S193" s="948"/>
      <c r="T193" s="948"/>
      <c r="U193" s="948"/>
      <c r="V193" s="948"/>
      <c r="W193" s="948"/>
      <c r="X193" s="948"/>
      <c r="Y193" s="948"/>
      <c r="Z193" s="948"/>
      <c r="CC193" s="949"/>
    </row>
    <row r="194" spans="6:81" s="947" customFormat="1">
      <c r="F194" s="948"/>
      <c r="G194" s="948"/>
      <c r="H194" s="948"/>
      <c r="I194" s="948"/>
      <c r="N194" s="948"/>
      <c r="O194" s="948"/>
      <c r="P194" s="948"/>
      <c r="Q194" s="948"/>
      <c r="R194" s="948"/>
      <c r="S194" s="948"/>
      <c r="T194" s="948"/>
      <c r="U194" s="948"/>
      <c r="V194" s="948"/>
      <c r="W194" s="948"/>
      <c r="X194" s="948"/>
      <c r="Y194" s="948"/>
      <c r="Z194" s="948"/>
      <c r="CC194" s="949"/>
    </row>
    <row r="195" spans="6:81" s="947" customFormat="1">
      <c r="F195" s="948"/>
      <c r="G195" s="948"/>
      <c r="H195" s="948"/>
      <c r="I195" s="948"/>
      <c r="N195" s="948"/>
      <c r="O195" s="948"/>
      <c r="P195" s="948"/>
      <c r="Q195" s="948"/>
      <c r="R195" s="948"/>
      <c r="S195" s="948"/>
      <c r="T195" s="948"/>
      <c r="U195" s="948"/>
      <c r="V195" s="948"/>
      <c r="W195" s="948"/>
      <c r="X195" s="948"/>
      <c r="Y195" s="948"/>
      <c r="Z195" s="948"/>
      <c r="CC195" s="949"/>
    </row>
    <row r="196" spans="6:81" s="947" customFormat="1">
      <c r="F196" s="948"/>
      <c r="G196" s="948"/>
      <c r="H196" s="948"/>
      <c r="I196" s="948"/>
      <c r="N196" s="948"/>
      <c r="O196" s="948"/>
      <c r="P196" s="948"/>
      <c r="Q196" s="948"/>
      <c r="R196" s="948"/>
      <c r="S196" s="948"/>
      <c r="T196" s="948"/>
      <c r="U196" s="948"/>
      <c r="V196" s="948"/>
      <c r="W196" s="948"/>
      <c r="X196" s="948"/>
      <c r="Y196" s="948"/>
      <c r="Z196" s="948"/>
      <c r="CC196" s="949"/>
    </row>
    <row r="197" spans="6:81" s="947" customFormat="1">
      <c r="F197" s="948"/>
      <c r="G197" s="948"/>
      <c r="H197" s="948"/>
      <c r="I197" s="948"/>
      <c r="N197" s="948"/>
      <c r="O197" s="948"/>
      <c r="P197" s="948"/>
      <c r="Q197" s="948"/>
      <c r="R197" s="948"/>
      <c r="S197" s="948"/>
      <c r="T197" s="948"/>
      <c r="U197" s="948"/>
      <c r="V197" s="948"/>
      <c r="W197" s="948"/>
      <c r="X197" s="948"/>
      <c r="Y197" s="948"/>
      <c r="Z197" s="948"/>
      <c r="CC197" s="949"/>
    </row>
    <row r="198" spans="6:81" s="947" customFormat="1">
      <c r="F198" s="948"/>
      <c r="G198" s="948"/>
      <c r="H198" s="948"/>
      <c r="I198" s="948"/>
      <c r="N198" s="948"/>
      <c r="O198" s="948"/>
      <c r="P198" s="948"/>
      <c r="Q198" s="948"/>
      <c r="R198" s="948"/>
      <c r="S198" s="948"/>
      <c r="T198" s="948"/>
      <c r="U198" s="948"/>
      <c r="V198" s="948"/>
      <c r="W198" s="948"/>
      <c r="X198" s="948"/>
      <c r="Y198" s="948"/>
      <c r="Z198" s="948"/>
      <c r="CC198" s="949"/>
    </row>
    <row r="199" spans="6:81" s="947" customFormat="1">
      <c r="F199" s="948"/>
      <c r="G199" s="948"/>
      <c r="H199" s="948"/>
      <c r="I199" s="948"/>
      <c r="N199" s="948"/>
      <c r="O199" s="948"/>
      <c r="P199" s="948"/>
      <c r="Q199" s="948"/>
      <c r="R199" s="948"/>
      <c r="S199" s="948"/>
      <c r="T199" s="948"/>
      <c r="U199" s="948"/>
      <c r="V199" s="948"/>
      <c r="W199" s="948"/>
      <c r="X199" s="948"/>
      <c r="Y199" s="948"/>
      <c r="Z199" s="948"/>
      <c r="CC199" s="949"/>
    </row>
    <row r="200" spans="6:81" s="947" customFormat="1">
      <c r="F200" s="948"/>
      <c r="G200" s="948"/>
      <c r="H200" s="948"/>
      <c r="I200" s="948"/>
      <c r="N200" s="948"/>
      <c r="O200" s="948"/>
      <c r="P200" s="948"/>
      <c r="Q200" s="948"/>
      <c r="R200" s="948"/>
      <c r="S200" s="948"/>
      <c r="T200" s="948"/>
      <c r="U200" s="948"/>
      <c r="V200" s="948"/>
      <c r="W200" s="948"/>
      <c r="X200" s="948"/>
      <c r="Y200" s="948"/>
      <c r="Z200" s="948"/>
      <c r="CC200" s="949"/>
    </row>
    <row r="201" spans="6:81" s="947" customFormat="1">
      <c r="F201" s="948"/>
      <c r="G201" s="948"/>
      <c r="H201" s="948"/>
      <c r="I201" s="948"/>
      <c r="N201" s="948"/>
      <c r="O201" s="948"/>
      <c r="P201" s="948"/>
      <c r="Q201" s="948"/>
      <c r="R201" s="948"/>
      <c r="S201" s="948"/>
      <c r="T201" s="948"/>
      <c r="U201" s="948"/>
      <c r="V201" s="948"/>
      <c r="W201" s="948"/>
      <c r="X201" s="948"/>
      <c r="Y201" s="948"/>
      <c r="Z201" s="948"/>
      <c r="CC201" s="949"/>
    </row>
    <row r="202" spans="6:81" s="947" customFormat="1">
      <c r="F202" s="948"/>
      <c r="G202" s="948"/>
      <c r="H202" s="948"/>
      <c r="I202" s="948"/>
      <c r="N202" s="948"/>
      <c r="O202" s="948"/>
      <c r="P202" s="948"/>
      <c r="Q202" s="948"/>
      <c r="R202" s="948"/>
      <c r="S202" s="948"/>
      <c r="T202" s="948"/>
      <c r="U202" s="948"/>
      <c r="V202" s="948"/>
      <c r="W202" s="948"/>
      <c r="X202" s="948"/>
      <c r="Y202" s="948"/>
      <c r="Z202" s="948"/>
      <c r="CC202" s="949"/>
    </row>
    <row r="203" spans="6:81" s="947" customFormat="1">
      <c r="F203" s="948"/>
      <c r="G203" s="948"/>
      <c r="H203" s="948"/>
      <c r="I203" s="948"/>
      <c r="N203" s="948"/>
      <c r="O203" s="948"/>
      <c r="P203" s="948"/>
      <c r="Q203" s="948"/>
      <c r="R203" s="948"/>
      <c r="S203" s="948"/>
      <c r="T203" s="948"/>
      <c r="U203" s="948"/>
      <c r="V203" s="948"/>
      <c r="W203" s="948"/>
      <c r="X203" s="948"/>
      <c r="Y203" s="948"/>
      <c r="Z203" s="948"/>
      <c r="CC203" s="949"/>
    </row>
    <row r="204" spans="6:81" s="947" customFormat="1">
      <c r="F204" s="948"/>
      <c r="G204" s="948"/>
      <c r="H204" s="948"/>
      <c r="I204" s="948"/>
      <c r="N204" s="948"/>
      <c r="O204" s="948"/>
      <c r="P204" s="948"/>
      <c r="Q204" s="948"/>
      <c r="R204" s="948"/>
      <c r="S204" s="948"/>
      <c r="T204" s="948"/>
      <c r="U204" s="948"/>
      <c r="V204" s="948"/>
      <c r="W204" s="948"/>
      <c r="X204" s="948"/>
      <c r="Y204" s="948"/>
      <c r="Z204" s="948"/>
      <c r="CC204" s="949"/>
    </row>
    <row r="205" spans="6:81" s="947" customFormat="1">
      <c r="F205" s="948"/>
      <c r="G205" s="948"/>
      <c r="H205" s="948"/>
      <c r="I205" s="948"/>
      <c r="N205" s="948"/>
      <c r="O205" s="948"/>
      <c r="P205" s="948"/>
      <c r="Q205" s="948"/>
      <c r="R205" s="948"/>
      <c r="S205" s="948"/>
      <c r="T205" s="948"/>
      <c r="U205" s="948"/>
      <c r="V205" s="948"/>
      <c r="W205" s="948"/>
      <c r="X205" s="948"/>
      <c r="Y205" s="948"/>
      <c r="Z205" s="948"/>
      <c r="CC205" s="949"/>
    </row>
    <row r="206" spans="6:81" s="947" customFormat="1">
      <c r="F206" s="948"/>
      <c r="G206" s="948"/>
      <c r="H206" s="948"/>
      <c r="I206" s="948"/>
      <c r="N206" s="948"/>
      <c r="O206" s="948"/>
      <c r="P206" s="948"/>
      <c r="Q206" s="948"/>
      <c r="R206" s="948"/>
      <c r="S206" s="948"/>
      <c r="T206" s="948"/>
      <c r="U206" s="948"/>
      <c r="V206" s="948"/>
      <c r="W206" s="948"/>
      <c r="X206" s="948"/>
      <c r="Y206" s="948"/>
      <c r="Z206" s="948"/>
      <c r="CC206" s="949"/>
    </row>
    <row r="207" spans="6:81" s="947" customFormat="1">
      <c r="F207" s="948"/>
      <c r="G207" s="948"/>
      <c r="H207" s="948"/>
      <c r="I207" s="948"/>
      <c r="N207" s="948"/>
      <c r="O207" s="948"/>
      <c r="P207" s="948"/>
      <c r="Q207" s="948"/>
      <c r="R207" s="948"/>
      <c r="S207" s="948"/>
      <c r="T207" s="948"/>
      <c r="U207" s="948"/>
      <c r="V207" s="948"/>
      <c r="W207" s="948"/>
      <c r="X207" s="948"/>
      <c r="Y207" s="948"/>
      <c r="Z207" s="948"/>
      <c r="CC207" s="949"/>
    </row>
    <row r="208" spans="6:81" s="947" customFormat="1">
      <c r="F208" s="948"/>
      <c r="G208" s="948"/>
      <c r="H208" s="948"/>
      <c r="I208" s="948"/>
      <c r="N208" s="948"/>
      <c r="O208" s="948"/>
      <c r="P208" s="948"/>
      <c r="Q208" s="948"/>
      <c r="R208" s="948"/>
      <c r="S208" s="948"/>
      <c r="T208" s="948"/>
      <c r="U208" s="948"/>
      <c r="V208" s="948"/>
      <c r="W208" s="948"/>
      <c r="X208" s="948"/>
      <c r="Y208" s="948"/>
      <c r="Z208" s="948"/>
      <c r="CC208" s="949"/>
    </row>
    <row r="209" spans="6:81" s="947" customFormat="1">
      <c r="F209" s="948"/>
      <c r="G209" s="948"/>
      <c r="H209" s="948"/>
      <c r="I209" s="948"/>
      <c r="N209" s="948"/>
      <c r="O209" s="948"/>
      <c r="P209" s="948"/>
      <c r="Q209" s="948"/>
      <c r="R209" s="948"/>
      <c r="S209" s="948"/>
      <c r="T209" s="948"/>
      <c r="U209" s="948"/>
      <c r="V209" s="948"/>
      <c r="W209" s="948"/>
      <c r="X209" s="948"/>
      <c r="Y209" s="948"/>
      <c r="Z209" s="948"/>
      <c r="CC209" s="949"/>
    </row>
    <row r="210" spans="6:81" s="947" customFormat="1">
      <c r="F210" s="948"/>
      <c r="G210" s="948"/>
      <c r="H210" s="948"/>
      <c r="I210" s="948"/>
      <c r="N210" s="948"/>
      <c r="O210" s="948"/>
      <c r="P210" s="948"/>
      <c r="Q210" s="948"/>
      <c r="R210" s="948"/>
      <c r="S210" s="948"/>
      <c r="T210" s="948"/>
      <c r="U210" s="948"/>
      <c r="V210" s="948"/>
      <c r="W210" s="948"/>
      <c r="X210" s="948"/>
      <c r="Y210" s="948"/>
      <c r="Z210" s="948"/>
      <c r="CC210" s="949"/>
    </row>
    <row r="211" spans="6:81" s="947" customFormat="1">
      <c r="F211" s="948"/>
      <c r="G211" s="948"/>
      <c r="H211" s="948"/>
      <c r="I211" s="948"/>
      <c r="N211" s="948"/>
      <c r="O211" s="948"/>
      <c r="P211" s="948"/>
      <c r="Q211" s="948"/>
      <c r="R211" s="948"/>
      <c r="S211" s="948"/>
      <c r="T211" s="948"/>
      <c r="U211" s="948"/>
      <c r="V211" s="948"/>
      <c r="W211" s="948"/>
      <c r="X211" s="948"/>
      <c r="Y211" s="948"/>
      <c r="Z211" s="948"/>
      <c r="CC211" s="949"/>
    </row>
    <row r="212" spans="6:81" s="947" customFormat="1">
      <c r="F212" s="948"/>
      <c r="G212" s="948"/>
      <c r="H212" s="948"/>
      <c r="I212" s="948"/>
      <c r="N212" s="948"/>
      <c r="O212" s="948"/>
      <c r="P212" s="948"/>
      <c r="Q212" s="948"/>
      <c r="R212" s="948"/>
      <c r="S212" s="948"/>
      <c r="T212" s="948"/>
      <c r="U212" s="948"/>
      <c r="V212" s="948"/>
      <c r="W212" s="948"/>
      <c r="X212" s="948"/>
      <c r="Y212" s="948"/>
      <c r="Z212" s="948"/>
      <c r="CC212" s="949"/>
    </row>
    <row r="213" spans="6:81" s="947" customFormat="1">
      <c r="F213" s="948"/>
      <c r="G213" s="948"/>
      <c r="H213" s="948"/>
      <c r="I213" s="948"/>
      <c r="N213" s="948"/>
      <c r="O213" s="948"/>
      <c r="P213" s="948"/>
      <c r="Q213" s="948"/>
      <c r="R213" s="948"/>
      <c r="S213" s="948"/>
      <c r="T213" s="948"/>
      <c r="U213" s="948"/>
      <c r="V213" s="948"/>
      <c r="W213" s="948"/>
      <c r="X213" s="948"/>
      <c r="Y213" s="948"/>
      <c r="Z213" s="948"/>
      <c r="CC213" s="949"/>
    </row>
    <row r="214" spans="6:81" s="947" customFormat="1">
      <c r="F214" s="948"/>
      <c r="G214" s="948"/>
      <c r="H214" s="948"/>
      <c r="I214" s="948"/>
      <c r="N214" s="948"/>
      <c r="O214" s="948"/>
      <c r="P214" s="948"/>
      <c r="Q214" s="948"/>
      <c r="R214" s="948"/>
      <c r="S214" s="948"/>
      <c r="T214" s="948"/>
      <c r="U214" s="948"/>
      <c r="V214" s="948"/>
      <c r="W214" s="948"/>
      <c r="X214" s="948"/>
      <c r="Y214" s="948"/>
      <c r="Z214" s="948"/>
      <c r="CC214" s="949"/>
    </row>
    <row r="215" spans="6:81" s="947" customFormat="1">
      <c r="F215" s="948"/>
      <c r="G215" s="948"/>
      <c r="H215" s="948"/>
      <c r="I215" s="948"/>
      <c r="N215" s="948"/>
      <c r="O215" s="948"/>
      <c r="P215" s="948"/>
      <c r="Q215" s="948"/>
      <c r="R215" s="948"/>
      <c r="S215" s="948"/>
      <c r="T215" s="948"/>
      <c r="U215" s="948"/>
      <c r="V215" s="948"/>
      <c r="W215" s="948"/>
      <c r="X215" s="948"/>
      <c r="Y215" s="948"/>
      <c r="Z215" s="948"/>
      <c r="CC215" s="949"/>
    </row>
    <row r="216" spans="6:81" s="947" customFormat="1">
      <c r="F216" s="948"/>
      <c r="G216" s="948"/>
      <c r="H216" s="948"/>
      <c r="I216" s="948"/>
      <c r="N216" s="948"/>
      <c r="O216" s="948"/>
      <c r="P216" s="948"/>
      <c r="Q216" s="948"/>
      <c r="R216" s="948"/>
      <c r="S216" s="948"/>
      <c r="T216" s="948"/>
      <c r="U216" s="948"/>
      <c r="V216" s="948"/>
      <c r="W216" s="948"/>
      <c r="X216" s="948"/>
      <c r="Y216" s="948"/>
      <c r="Z216" s="948"/>
      <c r="CC216" s="949"/>
    </row>
    <row r="217" spans="6:81" s="947" customFormat="1">
      <c r="F217" s="948"/>
      <c r="G217" s="948"/>
      <c r="H217" s="948"/>
      <c r="I217" s="948"/>
      <c r="N217" s="948"/>
      <c r="O217" s="948"/>
      <c r="P217" s="948"/>
      <c r="Q217" s="948"/>
      <c r="R217" s="948"/>
      <c r="S217" s="948"/>
      <c r="T217" s="948"/>
      <c r="U217" s="948"/>
      <c r="V217" s="948"/>
      <c r="W217" s="948"/>
      <c r="X217" s="948"/>
      <c r="Y217" s="948"/>
      <c r="Z217" s="948"/>
      <c r="CC217" s="949"/>
    </row>
    <row r="218" spans="6:81" s="947" customFormat="1">
      <c r="F218" s="948"/>
      <c r="G218" s="948"/>
      <c r="H218" s="948"/>
      <c r="I218" s="948"/>
      <c r="N218" s="948"/>
      <c r="O218" s="948"/>
      <c r="P218" s="948"/>
      <c r="Q218" s="948"/>
      <c r="R218" s="948"/>
      <c r="S218" s="948"/>
      <c r="T218" s="948"/>
      <c r="U218" s="948"/>
      <c r="V218" s="948"/>
      <c r="W218" s="948"/>
      <c r="X218" s="948"/>
      <c r="Y218" s="948"/>
      <c r="Z218" s="948"/>
      <c r="CC218" s="949"/>
    </row>
    <row r="219" spans="6:81" s="947" customFormat="1">
      <c r="F219" s="948"/>
      <c r="G219" s="948"/>
      <c r="H219" s="948"/>
      <c r="I219" s="948"/>
      <c r="N219" s="948"/>
      <c r="O219" s="948"/>
      <c r="P219" s="948"/>
      <c r="Q219" s="948"/>
      <c r="R219" s="948"/>
      <c r="S219" s="948"/>
      <c r="T219" s="948"/>
      <c r="U219" s="948"/>
      <c r="V219" s="948"/>
      <c r="W219" s="948"/>
      <c r="X219" s="948"/>
      <c r="Y219" s="948"/>
      <c r="Z219" s="948"/>
      <c r="CC219" s="949"/>
    </row>
    <row r="220" spans="6:81" s="947" customFormat="1">
      <c r="F220" s="948"/>
      <c r="G220" s="948"/>
      <c r="H220" s="948"/>
      <c r="I220" s="948"/>
      <c r="N220" s="948"/>
      <c r="O220" s="948"/>
      <c r="P220" s="948"/>
      <c r="Q220" s="948"/>
      <c r="R220" s="948"/>
      <c r="S220" s="948"/>
      <c r="T220" s="948"/>
      <c r="U220" s="948"/>
      <c r="V220" s="948"/>
      <c r="W220" s="948"/>
      <c r="X220" s="948"/>
      <c r="Y220" s="948"/>
      <c r="Z220" s="948"/>
      <c r="CC220" s="949"/>
    </row>
    <row r="221" spans="6:81" s="947" customFormat="1">
      <c r="F221" s="948"/>
      <c r="G221" s="948"/>
      <c r="H221" s="948"/>
      <c r="I221" s="948"/>
      <c r="N221" s="948"/>
      <c r="O221" s="948"/>
      <c r="P221" s="948"/>
      <c r="Q221" s="948"/>
      <c r="R221" s="948"/>
      <c r="S221" s="948"/>
      <c r="T221" s="948"/>
      <c r="U221" s="948"/>
      <c r="V221" s="948"/>
      <c r="W221" s="948"/>
      <c r="X221" s="948"/>
      <c r="Y221" s="948"/>
      <c r="Z221" s="948"/>
      <c r="CC221" s="949"/>
    </row>
    <row r="222" spans="6:81" s="947" customFormat="1">
      <c r="F222" s="948"/>
      <c r="G222" s="948"/>
      <c r="H222" s="948"/>
      <c r="I222" s="948"/>
      <c r="N222" s="948"/>
      <c r="O222" s="948"/>
      <c r="P222" s="948"/>
      <c r="Q222" s="948"/>
      <c r="R222" s="948"/>
      <c r="S222" s="948"/>
      <c r="T222" s="948"/>
      <c r="U222" s="948"/>
      <c r="V222" s="948"/>
      <c r="W222" s="948"/>
      <c r="X222" s="948"/>
      <c r="Y222" s="948"/>
      <c r="Z222" s="948"/>
      <c r="CC222" s="949"/>
    </row>
    <row r="223" spans="6:81" s="947" customFormat="1">
      <c r="F223" s="948"/>
      <c r="G223" s="948"/>
      <c r="H223" s="948"/>
      <c r="I223" s="948"/>
      <c r="N223" s="948"/>
      <c r="O223" s="948"/>
      <c r="P223" s="948"/>
      <c r="Q223" s="948"/>
      <c r="R223" s="948"/>
      <c r="S223" s="948"/>
      <c r="T223" s="948"/>
      <c r="U223" s="948"/>
      <c r="V223" s="948"/>
      <c r="W223" s="948"/>
      <c r="X223" s="948"/>
      <c r="Y223" s="948"/>
      <c r="Z223" s="948"/>
      <c r="CC223" s="949"/>
    </row>
    <row r="224" spans="6:81" s="947" customFormat="1">
      <c r="F224" s="948"/>
      <c r="G224" s="948"/>
      <c r="H224" s="948"/>
      <c r="I224" s="948"/>
      <c r="N224" s="948"/>
      <c r="O224" s="948"/>
      <c r="P224" s="948"/>
      <c r="Q224" s="948"/>
      <c r="R224" s="948"/>
      <c r="S224" s="948"/>
      <c r="T224" s="948"/>
      <c r="U224" s="948"/>
      <c r="V224" s="948"/>
      <c r="W224" s="948"/>
      <c r="X224" s="948"/>
      <c r="Y224" s="948"/>
      <c r="Z224" s="948"/>
      <c r="CC224" s="949"/>
    </row>
    <row r="225" spans="6:81" s="947" customFormat="1">
      <c r="F225" s="948"/>
      <c r="G225" s="948"/>
      <c r="H225" s="948"/>
      <c r="I225" s="948"/>
      <c r="N225" s="948"/>
      <c r="O225" s="948"/>
      <c r="P225" s="948"/>
      <c r="Q225" s="948"/>
      <c r="R225" s="948"/>
      <c r="S225" s="948"/>
      <c r="T225" s="948"/>
      <c r="U225" s="948"/>
      <c r="V225" s="948"/>
      <c r="W225" s="948"/>
      <c r="X225" s="948"/>
      <c r="Y225" s="948"/>
      <c r="Z225" s="948"/>
      <c r="CC225" s="949"/>
    </row>
    <row r="226" spans="6:81" s="947" customFormat="1">
      <c r="F226" s="948"/>
      <c r="G226" s="948"/>
      <c r="H226" s="948"/>
      <c r="I226" s="948"/>
      <c r="N226" s="948"/>
      <c r="O226" s="948"/>
      <c r="P226" s="948"/>
      <c r="Q226" s="948"/>
      <c r="R226" s="948"/>
      <c r="S226" s="948"/>
      <c r="T226" s="948"/>
      <c r="U226" s="948"/>
      <c r="V226" s="948"/>
      <c r="W226" s="948"/>
      <c r="X226" s="948"/>
      <c r="Y226" s="948"/>
      <c r="Z226" s="948"/>
      <c r="CC226" s="949"/>
    </row>
    <row r="227" spans="6:81" s="947" customFormat="1">
      <c r="F227" s="948"/>
      <c r="G227" s="948"/>
      <c r="H227" s="948"/>
      <c r="I227" s="948"/>
      <c r="N227" s="948"/>
      <c r="O227" s="948"/>
      <c r="P227" s="948"/>
      <c r="Q227" s="948"/>
      <c r="R227" s="948"/>
      <c r="S227" s="948"/>
      <c r="T227" s="948"/>
      <c r="U227" s="948"/>
      <c r="V227" s="948"/>
      <c r="W227" s="948"/>
      <c r="X227" s="948"/>
      <c r="Y227" s="948"/>
      <c r="Z227" s="948"/>
      <c r="CC227" s="949"/>
    </row>
    <row r="228" spans="6:81" s="947" customFormat="1">
      <c r="F228" s="948"/>
      <c r="G228" s="948"/>
      <c r="H228" s="948"/>
      <c r="I228" s="948"/>
      <c r="N228" s="948"/>
      <c r="O228" s="948"/>
      <c r="P228" s="948"/>
      <c r="Q228" s="948"/>
      <c r="R228" s="948"/>
      <c r="S228" s="948"/>
      <c r="T228" s="948"/>
      <c r="U228" s="948"/>
      <c r="V228" s="948"/>
      <c r="W228" s="948"/>
      <c r="X228" s="948"/>
      <c r="Y228" s="948"/>
      <c r="Z228" s="948"/>
      <c r="CC228" s="949"/>
    </row>
    <row r="229" spans="6:81" s="947" customFormat="1">
      <c r="F229" s="948"/>
      <c r="G229" s="948"/>
      <c r="H229" s="948"/>
      <c r="I229" s="948"/>
      <c r="N229" s="948"/>
      <c r="O229" s="948"/>
      <c r="P229" s="948"/>
      <c r="Q229" s="948"/>
      <c r="R229" s="948"/>
      <c r="S229" s="948"/>
      <c r="T229" s="948"/>
      <c r="U229" s="948"/>
      <c r="V229" s="948"/>
      <c r="W229" s="948"/>
      <c r="X229" s="948"/>
      <c r="Y229" s="948"/>
      <c r="Z229" s="948"/>
      <c r="CC229" s="949"/>
    </row>
    <row r="230" spans="6:81" s="947" customFormat="1">
      <c r="F230" s="948"/>
      <c r="G230" s="948"/>
      <c r="H230" s="948"/>
      <c r="I230" s="948"/>
      <c r="N230" s="948"/>
      <c r="O230" s="948"/>
      <c r="P230" s="948"/>
      <c r="Q230" s="948"/>
      <c r="R230" s="948"/>
      <c r="S230" s="948"/>
      <c r="T230" s="948"/>
      <c r="U230" s="948"/>
      <c r="V230" s="948"/>
      <c r="W230" s="948"/>
      <c r="X230" s="948"/>
      <c r="Y230" s="948"/>
      <c r="Z230" s="948"/>
      <c r="CC230" s="949"/>
    </row>
    <row r="231" spans="6:81" s="947" customFormat="1">
      <c r="F231" s="948"/>
      <c r="G231" s="948"/>
      <c r="H231" s="948"/>
      <c r="I231" s="948"/>
      <c r="N231" s="948"/>
      <c r="O231" s="948"/>
      <c r="P231" s="948"/>
      <c r="Q231" s="948"/>
      <c r="R231" s="948"/>
      <c r="S231" s="948"/>
      <c r="T231" s="948"/>
      <c r="U231" s="948"/>
      <c r="V231" s="948"/>
      <c r="W231" s="948"/>
      <c r="X231" s="948"/>
      <c r="Y231" s="948"/>
      <c r="Z231" s="948"/>
      <c r="CC231" s="949"/>
    </row>
    <row r="232" spans="6:81" s="947" customFormat="1">
      <c r="F232" s="948"/>
      <c r="G232" s="948"/>
      <c r="H232" s="948"/>
      <c r="I232" s="948"/>
      <c r="N232" s="948"/>
      <c r="O232" s="948"/>
      <c r="P232" s="948"/>
      <c r="Q232" s="948"/>
      <c r="R232" s="948"/>
      <c r="S232" s="948"/>
      <c r="T232" s="948"/>
      <c r="U232" s="948"/>
      <c r="V232" s="948"/>
      <c r="W232" s="948"/>
      <c r="X232" s="948"/>
      <c r="Y232" s="948"/>
      <c r="Z232" s="948"/>
      <c r="CC232" s="949"/>
    </row>
    <row r="233" spans="6:81" s="947" customFormat="1">
      <c r="F233" s="948"/>
      <c r="G233" s="948"/>
      <c r="H233" s="948"/>
      <c r="I233" s="948"/>
      <c r="N233" s="948"/>
      <c r="O233" s="948"/>
      <c r="P233" s="948"/>
      <c r="Q233" s="948"/>
      <c r="R233" s="948"/>
      <c r="S233" s="948"/>
      <c r="T233" s="948"/>
      <c r="U233" s="948"/>
      <c r="V233" s="948"/>
      <c r="W233" s="948"/>
      <c r="X233" s="948"/>
      <c r="Y233" s="948"/>
      <c r="Z233" s="948"/>
      <c r="CC233" s="949"/>
    </row>
    <row r="234" spans="6:81" s="947" customFormat="1">
      <c r="F234" s="948"/>
      <c r="G234" s="948"/>
      <c r="H234" s="948"/>
      <c r="I234" s="948"/>
      <c r="N234" s="948"/>
      <c r="O234" s="948"/>
      <c r="P234" s="948"/>
      <c r="Q234" s="948"/>
      <c r="R234" s="948"/>
      <c r="S234" s="948"/>
      <c r="T234" s="948"/>
      <c r="U234" s="948"/>
      <c r="V234" s="948"/>
      <c r="W234" s="948"/>
      <c r="X234" s="948"/>
      <c r="Y234" s="948"/>
      <c r="Z234" s="948"/>
      <c r="CC234" s="949"/>
    </row>
    <row r="235" spans="6:81" s="947" customFormat="1">
      <c r="F235" s="948"/>
      <c r="G235" s="948"/>
      <c r="H235" s="948"/>
      <c r="I235" s="948"/>
      <c r="N235" s="948"/>
      <c r="O235" s="948"/>
      <c r="P235" s="948"/>
      <c r="Q235" s="948"/>
      <c r="R235" s="948"/>
      <c r="S235" s="948"/>
      <c r="T235" s="948"/>
      <c r="U235" s="948"/>
      <c r="V235" s="948"/>
      <c r="W235" s="948"/>
      <c r="X235" s="948"/>
      <c r="Y235" s="948"/>
      <c r="Z235" s="948"/>
      <c r="CC235" s="949"/>
    </row>
    <row r="236" spans="6:81" s="947" customFormat="1">
      <c r="F236" s="948"/>
      <c r="G236" s="948"/>
      <c r="H236" s="948"/>
      <c r="I236" s="948"/>
      <c r="N236" s="948"/>
      <c r="O236" s="948"/>
      <c r="P236" s="948"/>
      <c r="Q236" s="948"/>
      <c r="R236" s="948"/>
      <c r="S236" s="948"/>
      <c r="T236" s="948"/>
      <c r="U236" s="948"/>
      <c r="V236" s="948"/>
      <c r="W236" s="948"/>
      <c r="X236" s="948"/>
      <c r="Y236" s="948"/>
      <c r="Z236" s="948"/>
      <c r="CC236" s="949"/>
    </row>
    <row r="237" spans="6:81" s="947" customFormat="1">
      <c r="F237" s="948"/>
      <c r="G237" s="948"/>
      <c r="H237" s="948"/>
      <c r="I237" s="948"/>
      <c r="N237" s="948"/>
      <c r="O237" s="948"/>
      <c r="P237" s="948"/>
      <c r="Q237" s="948"/>
      <c r="R237" s="948"/>
      <c r="S237" s="948"/>
      <c r="T237" s="948"/>
      <c r="U237" s="948"/>
      <c r="V237" s="948"/>
      <c r="W237" s="948"/>
      <c r="X237" s="948"/>
      <c r="Y237" s="948"/>
      <c r="Z237" s="948"/>
      <c r="CC237" s="949"/>
    </row>
    <row r="238" spans="6:81" s="947" customFormat="1">
      <c r="F238" s="948"/>
      <c r="G238" s="948"/>
      <c r="H238" s="948"/>
      <c r="I238" s="948"/>
      <c r="N238" s="948"/>
      <c r="O238" s="948"/>
      <c r="P238" s="948"/>
      <c r="Q238" s="948"/>
      <c r="R238" s="948"/>
      <c r="S238" s="948"/>
      <c r="T238" s="948"/>
      <c r="U238" s="948"/>
      <c r="V238" s="948"/>
      <c r="W238" s="948"/>
      <c r="X238" s="948"/>
      <c r="Y238" s="948"/>
      <c r="Z238" s="948"/>
      <c r="CC238" s="949"/>
    </row>
    <row r="239" spans="6:81" s="947" customFormat="1">
      <c r="F239" s="948"/>
      <c r="G239" s="948"/>
      <c r="H239" s="948"/>
      <c r="I239" s="948"/>
      <c r="N239" s="948"/>
      <c r="O239" s="948"/>
      <c r="P239" s="948"/>
      <c r="Q239" s="948"/>
      <c r="R239" s="948"/>
      <c r="S239" s="948"/>
      <c r="T239" s="948"/>
      <c r="U239" s="948"/>
      <c r="V239" s="948"/>
      <c r="W239" s="948"/>
      <c r="X239" s="948"/>
      <c r="Y239" s="948"/>
      <c r="Z239" s="948"/>
      <c r="CC239" s="949"/>
    </row>
    <row r="240" spans="6:81" s="947" customFormat="1">
      <c r="F240" s="948"/>
      <c r="G240" s="948"/>
      <c r="H240" s="948"/>
      <c r="I240" s="948"/>
      <c r="N240" s="948"/>
      <c r="O240" s="948"/>
      <c r="P240" s="948"/>
      <c r="Q240" s="948"/>
      <c r="R240" s="948"/>
      <c r="S240" s="948"/>
      <c r="T240" s="948"/>
      <c r="U240" s="948"/>
      <c r="V240" s="948"/>
      <c r="W240" s="948"/>
      <c r="X240" s="948"/>
      <c r="Y240" s="948"/>
      <c r="Z240" s="948"/>
      <c r="CC240" s="949"/>
    </row>
    <row r="241" spans="6:81" s="947" customFormat="1">
      <c r="F241" s="948"/>
      <c r="G241" s="948"/>
      <c r="H241" s="948"/>
      <c r="I241" s="948"/>
      <c r="N241" s="948"/>
      <c r="O241" s="948"/>
      <c r="P241" s="948"/>
      <c r="Q241" s="948"/>
      <c r="R241" s="948"/>
      <c r="S241" s="948"/>
      <c r="T241" s="948"/>
      <c r="U241" s="948"/>
      <c r="V241" s="948"/>
      <c r="W241" s="948"/>
      <c r="X241" s="948"/>
      <c r="Y241" s="948"/>
      <c r="Z241" s="948"/>
      <c r="CC241" s="949"/>
    </row>
    <row r="242" spans="6:81" s="947" customFormat="1">
      <c r="F242" s="948"/>
      <c r="G242" s="948"/>
      <c r="H242" s="948"/>
      <c r="I242" s="948"/>
      <c r="N242" s="948"/>
      <c r="O242" s="948"/>
      <c r="P242" s="948"/>
      <c r="Q242" s="948"/>
      <c r="R242" s="948"/>
      <c r="S242" s="948"/>
      <c r="T242" s="948"/>
      <c r="U242" s="948"/>
      <c r="V242" s="948"/>
      <c r="W242" s="948"/>
      <c r="X242" s="948"/>
      <c r="Y242" s="948"/>
      <c r="Z242" s="948"/>
      <c r="CC242" s="949"/>
    </row>
    <row r="243" spans="6:81" s="947" customFormat="1">
      <c r="F243" s="948"/>
      <c r="G243" s="948"/>
      <c r="H243" s="948"/>
      <c r="I243" s="948"/>
      <c r="N243" s="948"/>
      <c r="O243" s="948"/>
      <c r="P243" s="948"/>
      <c r="Q243" s="948"/>
      <c r="R243" s="948"/>
      <c r="S243" s="948"/>
      <c r="T243" s="948"/>
      <c r="U243" s="948"/>
      <c r="V243" s="948"/>
      <c r="W243" s="948"/>
      <c r="X243" s="948"/>
      <c r="Y243" s="948"/>
      <c r="Z243" s="948"/>
      <c r="CC243" s="949"/>
    </row>
    <row r="244" spans="6:81" s="947" customFormat="1">
      <c r="F244" s="948"/>
      <c r="G244" s="948"/>
      <c r="H244" s="948"/>
      <c r="I244" s="948"/>
      <c r="N244" s="948"/>
      <c r="O244" s="948"/>
      <c r="P244" s="948"/>
      <c r="Q244" s="948"/>
      <c r="R244" s="948"/>
      <c r="S244" s="948"/>
      <c r="T244" s="948"/>
      <c r="U244" s="948"/>
      <c r="V244" s="948"/>
      <c r="W244" s="948"/>
      <c r="X244" s="948"/>
      <c r="Y244" s="948"/>
      <c r="Z244" s="948"/>
      <c r="CC244" s="949"/>
    </row>
    <row r="245" spans="6:81" s="947" customFormat="1">
      <c r="F245" s="948"/>
      <c r="G245" s="948"/>
      <c r="H245" s="948"/>
      <c r="I245" s="948"/>
      <c r="N245" s="948"/>
      <c r="O245" s="948"/>
      <c r="P245" s="948"/>
      <c r="Q245" s="948"/>
      <c r="R245" s="948"/>
      <c r="S245" s="948"/>
      <c r="T245" s="948"/>
      <c r="U245" s="948"/>
      <c r="V245" s="948"/>
      <c r="W245" s="948"/>
      <c r="X245" s="948"/>
      <c r="Y245" s="948"/>
      <c r="Z245" s="948"/>
      <c r="CC245" s="949"/>
    </row>
    <row r="246" spans="6:81" s="947" customFormat="1">
      <c r="F246" s="948"/>
      <c r="G246" s="948"/>
      <c r="H246" s="948"/>
      <c r="I246" s="948"/>
      <c r="N246" s="948"/>
      <c r="O246" s="948"/>
      <c r="P246" s="948"/>
      <c r="Q246" s="948"/>
      <c r="R246" s="948"/>
      <c r="S246" s="948"/>
      <c r="T246" s="948"/>
      <c r="U246" s="948"/>
      <c r="V246" s="948"/>
      <c r="W246" s="948"/>
      <c r="X246" s="948"/>
      <c r="Y246" s="948"/>
      <c r="Z246" s="948"/>
      <c r="CC246" s="949"/>
    </row>
    <row r="247" spans="6:81" s="947" customFormat="1">
      <c r="F247" s="948"/>
      <c r="G247" s="948"/>
      <c r="H247" s="948"/>
      <c r="I247" s="948"/>
      <c r="N247" s="948"/>
      <c r="O247" s="948"/>
      <c r="P247" s="948"/>
      <c r="Q247" s="948"/>
      <c r="R247" s="948"/>
      <c r="S247" s="948"/>
      <c r="T247" s="948"/>
      <c r="U247" s="948"/>
      <c r="V247" s="948"/>
      <c r="W247" s="948"/>
      <c r="X247" s="948"/>
      <c r="Y247" s="948"/>
      <c r="Z247" s="948"/>
      <c r="CC247" s="949"/>
    </row>
    <row r="248" spans="6:81" s="947" customFormat="1">
      <c r="F248" s="948"/>
      <c r="G248" s="948"/>
      <c r="H248" s="948"/>
      <c r="I248" s="948"/>
      <c r="N248" s="948"/>
      <c r="O248" s="948"/>
      <c r="P248" s="948"/>
      <c r="Q248" s="948"/>
      <c r="R248" s="948"/>
      <c r="S248" s="948"/>
      <c r="T248" s="948"/>
      <c r="U248" s="948"/>
      <c r="V248" s="948"/>
      <c r="W248" s="948"/>
      <c r="X248" s="948"/>
      <c r="Y248" s="948"/>
      <c r="Z248" s="948"/>
      <c r="CC248" s="949"/>
    </row>
    <row r="249" spans="6:81" s="947" customFormat="1">
      <c r="F249" s="948"/>
      <c r="G249" s="948"/>
      <c r="H249" s="948"/>
      <c r="I249" s="948"/>
      <c r="N249" s="948"/>
      <c r="O249" s="948"/>
      <c r="P249" s="948"/>
      <c r="Q249" s="948"/>
      <c r="R249" s="948"/>
      <c r="S249" s="948"/>
      <c r="T249" s="948"/>
      <c r="U249" s="948"/>
      <c r="V249" s="948"/>
      <c r="W249" s="948"/>
      <c r="X249" s="948"/>
      <c r="Y249" s="948"/>
      <c r="Z249" s="948"/>
      <c r="CC249" s="949"/>
    </row>
    <row r="250" spans="6:81" s="947" customFormat="1">
      <c r="F250" s="948"/>
      <c r="G250" s="948"/>
      <c r="H250" s="948"/>
      <c r="I250" s="948"/>
      <c r="N250" s="948"/>
      <c r="O250" s="948"/>
      <c r="P250" s="948"/>
      <c r="Q250" s="948"/>
      <c r="R250" s="948"/>
      <c r="S250" s="948"/>
      <c r="T250" s="948"/>
      <c r="U250" s="948"/>
      <c r="V250" s="948"/>
      <c r="W250" s="948"/>
      <c r="X250" s="948"/>
      <c r="Y250" s="948"/>
      <c r="Z250" s="948"/>
      <c r="CC250" s="949"/>
    </row>
    <row r="251" spans="6:81" s="947" customFormat="1">
      <c r="F251" s="948"/>
      <c r="G251" s="948"/>
      <c r="H251" s="948"/>
      <c r="I251" s="948"/>
      <c r="N251" s="948"/>
      <c r="O251" s="948"/>
      <c r="P251" s="948"/>
      <c r="Q251" s="948"/>
      <c r="R251" s="948"/>
      <c r="S251" s="948"/>
      <c r="T251" s="948"/>
      <c r="U251" s="948"/>
      <c r="V251" s="948"/>
      <c r="W251" s="948"/>
      <c r="X251" s="948"/>
      <c r="Y251" s="948"/>
      <c r="Z251" s="948"/>
      <c r="CC251" s="949"/>
    </row>
    <row r="252" spans="6:81" s="947" customFormat="1">
      <c r="F252" s="948"/>
      <c r="G252" s="948"/>
      <c r="H252" s="948"/>
      <c r="I252" s="948"/>
      <c r="N252" s="948"/>
      <c r="O252" s="948"/>
      <c r="P252" s="948"/>
      <c r="Q252" s="948"/>
      <c r="R252" s="948"/>
      <c r="S252" s="948"/>
      <c r="T252" s="948"/>
      <c r="U252" s="948"/>
      <c r="V252" s="948"/>
      <c r="W252" s="948"/>
      <c r="X252" s="948"/>
      <c r="Y252" s="948"/>
      <c r="Z252" s="948"/>
      <c r="CC252" s="949"/>
    </row>
    <row r="253" spans="6:81" s="947" customFormat="1">
      <c r="F253" s="948"/>
      <c r="G253" s="948"/>
      <c r="H253" s="948"/>
      <c r="I253" s="948"/>
      <c r="N253" s="948"/>
      <c r="O253" s="948"/>
      <c r="P253" s="948"/>
      <c r="Q253" s="948"/>
      <c r="R253" s="948"/>
      <c r="S253" s="948"/>
      <c r="T253" s="948"/>
      <c r="U253" s="948"/>
      <c r="V253" s="948"/>
      <c r="W253" s="948"/>
      <c r="X253" s="948"/>
      <c r="Y253" s="948"/>
      <c r="Z253" s="948"/>
      <c r="CC253" s="949"/>
    </row>
    <row r="254" spans="6:81" s="947" customFormat="1">
      <c r="F254" s="948"/>
      <c r="G254" s="948"/>
      <c r="H254" s="948"/>
      <c r="I254" s="948"/>
      <c r="N254" s="948"/>
      <c r="O254" s="948"/>
      <c r="P254" s="948"/>
      <c r="Q254" s="948"/>
      <c r="R254" s="948"/>
      <c r="S254" s="948"/>
      <c r="T254" s="948"/>
      <c r="U254" s="948"/>
      <c r="V254" s="948"/>
      <c r="W254" s="948"/>
      <c r="X254" s="948"/>
      <c r="Y254" s="948"/>
      <c r="Z254" s="948"/>
      <c r="CC254" s="949"/>
    </row>
    <row r="255" spans="6:81" s="947" customFormat="1">
      <c r="F255" s="948"/>
      <c r="G255" s="948"/>
      <c r="H255" s="948"/>
      <c r="I255" s="948"/>
      <c r="N255" s="948"/>
      <c r="O255" s="948"/>
      <c r="P255" s="948"/>
      <c r="Q255" s="948"/>
      <c r="R255" s="948"/>
      <c r="S255" s="948"/>
      <c r="T255" s="948"/>
      <c r="U255" s="948"/>
      <c r="V255" s="948"/>
      <c r="W255" s="948"/>
      <c r="X255" s="948"/>
      <c r="Y255" s="948"/>
      <c r="Z255" s="948"/>
      <c r="CC255" s="949"/>
    </row>
    <row r="256" spans="6:81" s="947" customFormat="1">
      <c r="F256" s="948"/>
      <c r="G256" s="948"/>
      <c r="H256" s="948"/>
      <c r="I256" s="948"/>
      <c r="N256" s="948"/>
      <c r="O256" s="948"/>
      <c r="P256" s="948"/>
      <c r="Q256" s="948"/>
      <c r="R256" s="948"/>
      <c r="S256" s="948"/>
      <c r="T256" s="948"/>
      <c r="U256" s="948"/>
      <c r="V256" s="948"/>
      <c r="W256" s="948"/>
      <c r="X256" s="948"/>
      <c r="Y256" s="948"/>
      <c r="Z256" s="948"/>
      <c r="CC256" s="949"/>
    </row>
    <row r="257" spans="6:81" s="947" customFormat="1">
      <c r="F257" s="948"/>
      <c r="G257" s="948"/>
      <c r="H257" s="948"/>
      <c r="I257" s="948"/>
      <c r="N257" s="948"/>
      <c r="O257" s="948"/>
      <c r="P257" s="948"/>
      <c r="Q257" s="948"/>
      <c r="R257" s="948"/>
      <c r="S257" s="948"/>
      <c r="T257" s="948"/>
      <c r="U257" s="948"/>
      <c r="V257" s="948"/>
      <c r="W257" s="948"/>
      <c r="X257" s="948"/>
      <c r="Y257" s="948"/>
      <c r="Z257" s="948"/>
      <c r="CC257" s="949"/>
    </row>
    <row r="258" spans="6:81" s="947" customFormat="1">
      <c r="F258" s="948"/>
      <c r="G258" s="948"/>
      <c r="H258" s="948"/>
      <c r="I258" s="948"/>
      <c r="N258" s="948"/>
      <c r="O258" s="948"/>
      <c r="P258" s="948"/>
      <c r="Q258" s="948"/>
      <c r="R258" s="948"/>
      <c r="S258" s="948"/>
      <c r="T258" s="948"/>
      <c r="U258" s="948"/>
      <c r="V258" s="948"/>
      <c r="W258" s="948"/>
      <c r="X258" s="948"/>
      <c r="Y258" s="948"/>
      <c r="Z258" s="948"/>
      <c r="CC258" s="949"/>
    </row>
    <row r="259" spans="6:81" s="947" customFormat="1">
      <c r="F259" s="948"/>
      <c r="G259" s="948"/>
      <c r="H259" s="948"/>
      <c r="I259" s="948"/>
      <c r="N259" s="948"/>
      <c r="O259" s="948"/>
      <c r="P259" s="948"/>
      <c r="Q259" s="948"/>
      <c r="R259" s="948"/>
      <c r="S259" s="948"/>
      <c r="T259" s="948"/>
      <c r="U259" s="948"/>
      <c r="V259" s="948"/>
      <c r="W259" s="948"/>
      <c r="X259" s="948"/>
      <c r="Y259" s="948"/>
      <c r="Z259" s="948"/>
      <c r="CC259" s="949"/>
    </row>
    <row r="260" spans="6:81" s="947" customFormat="1">
      <c r="F260" s="948"/>
      <c r="G260" s="948"/>
      <c r="H260" s="948"/>
      <c r="I260" s="948"/>
      <c r="N260" s="948"/>
      <c r="O260" s="948"/>
      <c r="P260" s="948"/>
      <c r="Q260" s="948"/>
      <c r="R260" s="948"/>
      <c r="S260" s="948"/>
      <c r="T260" s="948"/>
      <c r="U260" s="948"/>
      <c r="V260" s="948"/>
      <c r="W260" s="948"/>
      <c r="X260" s="948"/>
      <c r="Y260" s="948"/>
      <c r="Z260" s="948"/>
      <c r="CC260" s="949"/>
    </row>
    <row r="261" spans="6:81" s="947" customFormat="1">
      <c r="F261" s="948"/>
      <c r="G261" s="948"/>
      <c r="H261" s="948"/>
      <c r="I261" s="948"/>
      <c r="N261" s="948"/>
      <c r="O261" s="948"/>
      <c r="P261" s="948"/>
      <c r="Q261" s="948"/>
      <c r="R261" s="948"/>
      <c r="S261" s="948"/>
      <c r="T261" s="948"/>
      <c r="U261" s="948"/>
      <c r="V261" s="948"/>
      <c r="W261" s="948"/>
      <c r="X261" s="948"/>
      <c r="Y261" s="948"/>
      <c r="Z261" s="948"/>
      <c r="CC261" s="949"/>
    </row>
    <row r="262" spans="6:81" s="947" customFormat="1">
      <c r="F262" s="948"/>
      <c r="G262" s="948"/>
      <c r="H262" s="948"/>
      <c r="I262" s="948"/>
      <c r="N262" s="948"/>
      <c r="O262" s="948"/>
      <c r="P262" s="948"/>
      <c r="Q262" s="948"/>
      <c r="R262" s="948"/>
      <c r="S262" s="948"/>
      <c r="T262" s="948"/>
      <c r="U262" s="948"/>
      <c r="V262" s="948"/>
      <c r="W262" s="948"/>
      <c r="X262" s="948"/>
      <c r="Y262" s="948"/>
      <c r="Z262" s="948"/>
      <c r="CC262" s="949"/>
    </row>
    <row r="263" spans="6:81" s="947" customFormat="1">
      <c r="F263" s="948"/>
      <c r="G263" s="948"/>
      <c r="H263" s="948"/>
      <c r="I263" s="948"/>
      <c r="N263" s="948"/>
      <c r="O263" s="948"/>
      <c r="P263" s="948"/>
      <c r="Q263" s="948"/>
      <c r="R263" s="948"/>
      <c r="S263" s="948"/>
      <c r="T263" s="948"/>
      <c r="U263" s="948"/>
      <c r="V263" s="948"/>
      <c r="W263" s="948"/>
      <c r="X263" s="948"/>
      <c r="Y263" s="948"/>
      <c r="Z263" s="948"/>
      <c r="CC263" s="949"/>
    </row>
    <row r="264" spans="6:81" s="947" customFormat="1">
      <c r="F264" s="948"/>
      <c r="G264" s="948"/>
      <c r="H264" s="948"/>
      <c r="I264" s="948"/>
      <c r="N264" s="948"/>
      <c r="O264" s="948"/>
      <c r="P264" s="948"/>
      <c r="Q264" s="948"/>
      <c r="R264" s="948"/>
      <c r="S264" s="948"/>
      <c r="T264" s="948"/>
      <c r="U264" s="948"/>
      <c r="V264" s="948"/>
      <c r="W264" s="948"/>
      <c r="X264" s="948"/>
      <c r="Y264" s="948"/>
      <c r="Z264" s="948"/>
      <c r="CC264" s="949"/>
    </row>
    <row r="265" spans="6:81" s="947" customFormat="1">
      <c r="F265" s="948"/>
      <c r="G265" s="948"/>
      <c r="H265" s="948"/>
      <c r="I265" s="948"/>
      <c r="N265" s="948"/>
      <c r="O265" s="948"/>
      <c r="P265" s="948"/>
      <c r="Q265" s="948"/>
      <c r="R265" s="948"/>
      <c r="S265" s="948"/>
      <c r="T265" s="948"/>
      <c r="U265" s="948"/>
      <c r="V265" s="948"/>
      <c r="W265" s="948"/>
      <c r="X265" s="948"/>
      <c r="Y265" s="948"/>
      <c r="Z265" s="948"/>
      <c r="CC265" s="949"/>
    </row>
    <row r="266" spans="6:81" s="947" customFormat="1">
      <c r="F266" s="948"/>
      <c r="G266" s="948"/>
      <c r="H266" s="948"/>
      <c r="I266" s="948"/>
      <c r="N266" s="948"/>
      <c r="O266" s="948"/>
      <c r="P266" s="948"/>
      <c r="Q266" s="948"/>
      <c r="R266" s="948"/>
      <c r="S266" s="948"/>
      <c r="T266" s="948"/>
      <c r="U266" s="948"/>
      <c r="V266" s="948"/>
      <c r="W266" s="948"/>
      <c r="X266" s="948"/>
      <c r="Y266" s="948"/>
      <c r="Z266" s="948"/>
      <c r="CC266" s="949"/>
    </row>
    <row r="267" spans="6:81" s="947" customFormat="1">
      <c r="F267" s="948"/>
      <c r="G267" s="948"/>
      <c r="H267" s="948"/>
      <c r="I267" s="948"/>
      <c r="N267" s="948"/>
      <c r="O267" s="948"/>
      <c r="P267" s="948"/>
      <c r="Q267" s="948"/>
      <c r="R267" s="948"/>
      <c r="S267" s="948"/>
      <c r="T267" s="948"/>
      <c r="U267" s="948"/>
      <c r="V267" s="948"/>
      <c r="W267" s="948"/>
      <c r="X267" s="948"/>
      <c r="Y267" s="948"/>
      <c r="Z267" s="948"/>
      <c r="CC267" s="949"/>
    </row>
    <row r="268" spans="6:81" s="947" customFormat="1">
      <c r="F268" s="948"/>
      <c r="G268" s="948"/>
      <c r="H268" s="948"/>
      <c r="I268" s="948"/>
      <c r="N268" s="948"/>
      <c r="O268" s="948"/>
      <c r="P268" s="948"/>
      <c r="Q268" s="948"/>
      <c r="R268" s="948"/>
      <c r="S268" s="948"/>
      <c r="T268" s="948"/>
      <c r="U268" s="948"/>
      <c r="V268" s="948"/>
      <c r="W268" s="948"/>
      <c r="X268" s="948"/>
      <c r="Y268" s="948"/>
      <c r="Z268" s="948"/>
      <c r="CC268" s="949"/>
    </row>
    <row r="269" spans="6:81" s="947" customFormat="1">
      <c r="F269" s="948"/>
      <c r="G269" s="948"/>
      <c r="H269" s="948"/>
      <c r="I269" s="948"/>
      <c r="N269" s="948"/>
      <c r="O269" s="948"/>
      <c r="P269" s="948"/>
      <c r="Q269" s="948"/>
      <c r="R269" s="948"/>
      <c r="S269" s="948"/>
      <c r="T269" s="948"/>
      <c r="U269" s="948"/>
      <c r="V269" s="948"/>
      <c r="W269" s="948"/>
      <c r="X269" s="948"/>
      <c r="Y269" s="948"/>
      <c r="Z269" s="948"/>
      <c r="CC269" s="949"/>
    </row>
    <row r="270" spans="6:81" s="947" customFormat="1">
      <c r="F270" s="948"/>
      <c r="G270" s="948"/>
      <c r="H270" s="948"/>
      <c r="I270" s="948"/>
      <c r="N270" s="948"/>
      <c r="O270" s="948"/>
      <c r="P270" s="948"/>
      <c r="Q270" s="948"/>
      <c r="R270" s="948"/>
      <c r="S270" s="948"/>
      <c r="T270" s="948"/>
      <c r="U270" s="948"/>
      <c r="V270" s="948"/>
      <c r="W270" s="948"/>
      <c r="X270" s="948"/>
      <c r="Y270" s="948"/>
      <c r="Z270" s="948"/>
      <c r="CC270" s="949"/>
    </row>
    <row r="271" spans="6:81" s="947" customFormat="1">
      <c r="F271" s="948"/>
      <c r="G271" s="948"/>
      <c r="H271" s="948"/>
      <c r="I271" s="948"/>
      <c r="N271" s="948"/>
      <c r="O271" s="948"/>
      <c r="P271" s="948"/>
      <c r="Q271" s="948"/>
      <c r="R271" s="948"/>
      <c r="S271" s="948"/>
      <c r="T271" s="948"/>
      <c r="U271" s="948"/>
      <c r="V271" s="948"/>
      <c r="W271" s="948"/>
      <c r="X271" s="948"/>
      <c r="Y271" s="948"/>
      <c r="Z271" s="948"/>
      <c r="CC271" s="949"/>
    </row>
    <row r="272" spans="6:81" s="947" customFormat="1">
      <c r="F272" s="948"/>
      <c r="G272" s="948"/>
      <c r="H272" s="948"/>
      <c r="I272" s="948"/>
      <c r="N272" s="948"/>
      <c r="O272" s="948"/>
      <c r="P272" s="948"/>
      <c r="Q272" s="948"/>
      <c r="R272" s="948"/>
      <c r="S272" s="948"/>
      <c r="T272" s="948"/>
      <c r="U272" s="948"/>
      <c r="V272" s="948"/>
      <c r="W272" s="948"/>
      <c r="X272" s="948"/>
      <c r="Y272" s="948"/>
      <c r="Z272" s="948"/>
      <c r="CC272" s="949"/>
    </row>
    <row r="273" spans="6:81" s="947" customFormat="1">
      <c r="F273" s="948"/>
      <c r="G273" s="948"/>
      <c r="H273" s="948"/>
      <c r="I273" s="948"/>
      <c r="N273" s="948"/>
      <c r="O273" s="948"/>
      <c r="P273" s="948"/>
      <c r="Q273" s="948"/>
      <c r="R273" s="948"/>
      <c r="S273" s="948"/>
      <c r="T273" s="948"/>
      <c r="U273" s="948"/>
      <c r="V273" s="948"/>
      <c r="W273" s="948"/>
      <c r="X273" s="948"/>
      <c r="Y273" s="948"/>
      <c r="Z273" s="948"/>
      <c r="CC273" s="949"/>
    </row>
    <row r="274" spans="6:81" s="947" customFormat="1">
      <c r="F274" s="948"/>
      <c r="G274" s="948"/>
      <c r="H274" s="948"/>
      <c r="I274" s="948"/>
      <c r="N274" s="948"/>
      <c r="O274" s="948"/>
      <c r="P274" s="948"/>
      <c r="Q274" s="948"/>
      <c r="R274" s="948"/>
      <c r="S274" s="948"/>
      <c r="T274" s="948"/>
      <c r="U274" s="948"/>
      <c r="V274" s="948"/>
      <c r="W274" s="948"/>
      <c r="X274" s="948"/>
      <c r="Y274" s="948"/>
      <c r="Z274" s="948"/>
      <c r="CC274" s="949"/>
    </row>
    <row r="275" spans="6:81" s="947" customFormat="1">
      <c r="F275" s="948"/>
      <c r="G275" s="948"/>
      <c r="H275" s="948"/>
      <c r="I275" s="948"/>
      <c r="N275" s="948"/>
      <c r="O275" s="948"/>
      <c r="P275" s="948"/>
      <c r="Q275" s="948"/>
      <c r="R275" s="948"/>
      <c r="S275" s="948"/>
      <c r="T275" s="948"/>
      <c r="U275" s="948"/>
      <c r="V275" s="948"/>
      <c r="W275" s="948"/>
      <c r="X275" s="948"/>
      <c r="Y275" s="948"/>
      <c r="Z275" s="948"/>
      <c r="CC275" s="949"/>
    </row>
    <row r="276" spans="6:81" s="947" customFormat="1">
      <c r="F276" s="948"/>
      <c r="G276" s="948"/>
      <c r="H276" s="948"/>
      <c r="I276" s="948"/>
      <c r="N276" s="948"/>
      <c r="O276" s="948"/>
      <c r="P276" s="948"/>
      <c r="Q276" s="948"/>
      <c r="R276" s="948"/>
      <c r="S276" s="948"/>
      <c r="T276" s="948"/>
      <c r="U276" s="948"/>
      <c r="V276" s="948"/>
      <c r="W276" s="948"/>
      <c r="X276" s="948"/>
      <c r="Y276" s="948"/>
      <c r="Z276" s="948"/>
      <c r="CC276" s="949"/>
    </row>
    <row r="277" spans="6:81" s="947" customFormat="1">
      <c r="F277" s="948"/>
      <c r="G277" s="948"/>
      <c r="H277" s="948"/>
      <c r="I277" s="948"/>
      <c r="N277" s="948"/>
      <c r="O277" s="948"/>
      <c r="P277" s="948"/>
      <c r="Q277" s="948"/>
      <c r="R277" s="948"/>
      <c r="S277" s="948"/>
      <c r="T277" s="948"/>
      <c r="U277" s="948"/>
      <c r="V277" s="948"/>
      <c r="W277" s="948"/>
      <c r="X277" s="948"/>
      <c r="Y277" s="948"/>
      <c r="Z277" s="948"/>
      <c r="CC277" s="949"/>
    </row>
    <row r="278" spans="6:81" s="947" customFormat="1">
      <c r="F278" s="948"/>
      <c r="G278" s="948"/>
      <c r="H278" s="948"/>
      <c r="I278" s="948"/>
      <c r="N278" s="948"/>
      <c r="O278" s="948"/>
      <c r="P278" s="948"/>
      <c r="Q278" s="948"/>
      <c r="R278" s="948"/>
      <c r="S278" s="948"/>
      <c r="T278" s="948"/>
      <c r="U278" s="948"/>
      <c r="V278" s="948"/>
      <c r="W278" s="948"/>
      <c r="X278" s="948"/>
      <c r="Y278" s="948"/>
      <c r="Z278" s="948"/>
      <c r="CC278" s="949"/>
    </row>
    <row r="279" spans="6:81" s="947" customFormat="1">
      <c r="F279" s="948"/>
      <c r="G279" s="948"/>
      <c r="H279" s="948"/>
      <c r="I279" s="948"/>
      <c r="N279" s="948"/>
      <c r="O279" s="948"/>
      <c r="P279" s="948"/>
      <c r="Q279" s="948"/>
      <c r="R279" s="948"/>
      <c r="S279" s="948"/>
      <c r="T279" s="948"/>
      <c r="U279" s="948"/>
      <c r="V279" s="948"/>
      <c r="W279" s="948"/>
      <c r="X279" s="948"/>
      <c r="Y279" s="948"/>
      <c r="Z279" s="948"/>
      <c r="CC279" s="949"/>
    </row>
    <row r="280" spans="6:81" s="947" customFormat="1">
      <c r="F280" s="948"/>
      <c r="G280" s="948"/>
      <c r="H280" s="948"/>
      <c r="I280" s="948"/>
      <c r="N280" s="948"/>
      <c r="O280" s="948"/>
      <c r="P280" s="948"/>
      <c r="Q280" s="948"/>
      <c r="R280" s="948"/>
      <c r="S280" s="948"/>
      <c r="T280" s="948"/>
      <c r="U280" s="948"/>
      <c r="V280" s="948"/>
      <c r="W280" s="948"/>
      <c r="X280" s="948"/>
      <c r="Y280" s="948"/>
      <c r="Z280" s="948"/>
      <c r="CC280" s="949"/>
    </row>
    <row r="281" spans="6:81" s="947" customFormat="1">
      <c r="F281" s="948"/>
      <c r="G281" s="948"/>
      <c r="H281" s="948"/>
      <c r="I281" s="948"/>
      <c r="N281" s="948"/>
      <c r="O281" s="948"/>
      <c r="P281" s="948"/>
      <c r="Q281" s="948"/>
      <c r="R281" s="948"/>
      <c r="S281" s="948"/>
      <c r="T281" s="948"/>
      <c r="U281" s="948"/>
      <c r="V281" s="948"/>
      <c r="W281" s="948"/>
      <c r="X281" s="948"/>
      <c r="Y281" s="948"/>
      <c r="Z281" s="948"/>
      <c r="CC281" s="949"/>
    </row>
    <row r="282" spans="6:81" s="947" customFormat="1">
      <c r="F282" s="948"/>
      <c r="G282" s="948"/>
      <c r="H282" s="948"/>
      <c r="I282" s="948"/>
      <c r="N282" s="948"/>
      <c r="O282" s="948"/>
      <c r="P282" s="948"/>
      <c r="Q282" s="948"/>
      <c r="R282" s="948"/>
      <c r="S282" s="948"/>
      <c r="T282" s="948"/>
      <c r="U282" s="948"/>
      <c r="V282" s="948"/>
      <c r="W282" s="948"/>
      <c r="X282" s="948"/>
      <c r="Y282" s="948"/>
      <c r="Z282" s="948"/>
      <c r="CC282" s="949"/>
    </row>
    <row r="283" spans="6:81" s="947" customFormat="1">
      <c r="F283" s="948"/>
      <c r="G283" s="948"/>
      <c r="H283" s="948"/>
      <c r="I283" s="948"/>
      <c r="N283" s="948"/>
      <c r="O283" s="948"/>
      <c r="P283" s="948"/>
      <c r="Q283" s="948"/>
      <c r="R283" s="948"/>
      <c r="S283" s="948"/>
      <c r="T283" s="948"/>
      <c r="U283" s="948"/>
      <c r="V283" s="948"/>
      <c r="W283" s="948"/>
      <c r="X283" s="948"/>
      <c r="Y283" s="948"/>
      <c r="Z283" s="948"/>
      <c r="CC283" s="949"/>
    </row>
    <row r="284" spans="6:81" s="947" customFormat="1">
      <c r="F284" s="948"/>
      <c r="G284" s="948"/>
      <c r="H284" s="948"/>
      <c r="I284" s="948"/>
      <c r="N284" s="948"/>
      <c r="O284" s="948"/>
      <c r="P284" s="948"/>
      <c r="Q284" s="948"/>
      <c r="R284" s="948"/>
      <c r="S284" s="948"/>
      <c r="T284" s="948"/>
      <c r="U284" s="948"/>
      <c r="V284" s="948"/>
      <c r="W284" s="948"/>
      <c r="X284" s="948"/>
      <c r="Y284" s="948"/>
      <c r="Z284" s="948"/>
      <c r="CC284" s="949"/>
    </row>
    <row r="285" spans="6:81" s="947" customFormat="1">
      <c r="F285" s="948"/>
      <c r="G285" s="948"/>
      <c r="H285" s="948"/>
      <c r="I285" s="948"/>
      <c r="N285" s="948"/>
      <c r="O285" s="948"/>
      <c r="P285" s="948"/>
      <c r="Q285" s="948"/>
      <c r="R285" s="948"/>
      <c r="S285" s="948"/>
      <c r="T285" s="948"/>
      <c r="U285" s="948"/>
      <c r="V285" s="948"/>
      <c r="W285" s="948"/>
      <c r="X285" s="948"/>
      <c r="Y285" s="948"/>
      <c r="Z285" s="948"/>
      <c r="CC285" s="949"/>
    </row>
    <row r="286" spans="6:81" s="947" customFormat="1">
      <c r="F286" s="948"/>
      <c r="G286" s="948"/>
      <c r="H286" s="948"/>
      <c r="I286" s="948"/>
      <c r="N286" s="948"/>
      <c r="O286" s="948"/>
      <c r="P286" s="948"/>
      <c r="Q286" s="948"/>
      <c r="R286" s="948"/>
      <c r="S286" s="948"/>
      <c r="T286" s="948"/>
      <c r="U286" s="948"/>
      <c r="V286" s="948"/>
      <c r="W286" s="948"/>
      <c r="X286" s="948"/>
      <c r="Y286" s="948"/>
      <c r="Z286" s="948"/>
      <c r="CC286" s="949"/>
    </row>
    <row r="287" spans="6:81" s="947" customFormat="1">
      <c r="F287" s="948"/>
      <c r="G287" s="948"/>
      <c r="H287" s="948"/>
      <c r="I287" s="948"/>
      <c r="N287" s="948"/>
      <c r="O287" s="948"/>
      <c r="P287" s="948"/>
      <c r="Q287" s="948"/>
      <c r="R287" s="948"/>
      <c r="S287" s="948"/>
      <c r="T287" s="948"/>
      <c r="U287" s="948"/>
      <c r="V287" s="948"/>
      <c r="W287" s="948"/>
      <c r="X287" s="948"/>
      <c r="Y287" s="948"/>
      <c r="Z287" s="948"/>
      <c r="CC287" s="949"/>
    </row>
    <row r="288" spans="6:81" s="947" customFormat="1">
      <c r="F288" s="948"/>
      <c r="G288" s="948"/>
      <c r="H288" s="948"/>
      <c r="I288" s="948"/>
      <c r="N288" s="948"/>
      <c r="O288" s="948"/>
      <c r="P288" s="948"/>
      <c r="Q288" s="948"/>
      <c r="R288" s="948"/>
      <c r="S288" s="948"/>
      <c r="T288" s="948"/>
      <c r="U288" s="948"/>
      <c r="V288" s="948"/>
      <c r="W288" s="948"/>
      <c r="X288" s="948"/>
      <c r="Y288" s="948"/>
      <c r="Z288" s="948"/>
      <c r="CC288" s="949"/>
    </row>
    <row r="289" spans="6:81" s="947" customFormat="1">
      <c r="F289" s="948"/>
      <c r="G289" s="948"/>
      <c r="H289" s="948"/>
      <c r="I289" s="948"/>
      <c r="N289" s="948"/>
      <c r="O289" s="948"/>
      <c r="P289" s="948"/>
      <c r="Q289" s="948"/>
      <c r="R289" s="948"/>
      <c r="S289" s="948"/>
      <c r="T289" s="948"/>
      <c r="U289" s="948"/>
      <c r="V289" s="948"/>
      <c r="W289" s="948"/>
      <c r="X289" s="948"/>
      <c r="Y289" s="948"/>
      <c r="Z289" s="948"/>
      <c r="CC289" s="949"/>
    </row>
    <row r="290" spans="6:81" s="947" customFormat="1">
      <c r="F290" s="948"/>
      <c r="G290" s="948"/>
      <c r="H290" s="948"/>
      <c r="I290" s="948"/>
      <c r="N290" s="948"/>
      <c r="O290" s="948"/>
      <c r="P290" s="948"/>
      <c r="Q290" s="948"/>
      <c r="R290" s="948"/>
      <c r="S290" s="948"/>
      <c r="T290" s="948"/>
      <c r="U290" s="948"/>
      <c r="V290" s="948"/>
      <c r="W290" s="948"/>
      <c r="X290" s="948"/>
      <c r="Y290" s="948"/>
      <c r="Z290" s="948"/>
      <c r="CC290" s="949"/>
    </row>
    <row r="291" spans="6:81" s="947" customFormat="1">
      <c r="F291" s="948"/>
      <c r="G291" s="948"/>
      <c r="H291" s="948"/>
      <c r="I291" s="948"/>
      <c r="N291" s="948"/>
      <c r="O291" s="948"/>
      <c r="P291" s="948"/>
      <c r="Q291" s="948"/>
      <c r="R291" s="948"/>
      <c r="S291" s="948"/>
      <c r="T291" s="948"/>
      <c r="U291" s="948"/>
      <c r="V291" s="948"/>
      <c r="W291" s="948"/>
      <c r="X291" s="948"/>
      <c r="Y291" s="948"/>
      <c r="Z291" s="948"/>
      <c r="CC291" s="949"/>
    </row>
    <row r="292" spans="6:81" s="947" customFormat="1">
      <c r="F292" s="948"/>
      <c r="G292" s="948"/>
      <c r="H292" s="948"/>
      <c r="I292" s="948"/>
      <c r="N292" s="948"/>
      <c r="O292" s="948"/>
      <c r="P292" s="948"/>
      <c r="Q292" s="948"/>
      <c r="R292" s="948"/>
      <c r="S292" s="948"/>
      <c r="T292" s="948"/>
      <c r="U292" s="948"/>
      <c r="V292" s="948"/>
      <c r="W292" s="948"/>
      <c r="X292" s="948"/>
      <c r="Y292" s="948"/>
      <c r="Z292" s="948"/>
      <c r="CC292" s="949"/>
    </row>
    <row r="293" spans="6:81" s="947" customFormat="1">
      <c r="F293" s="948"/>
      <c r="G293" s="948"/>
      <c r="H293" s="948"/>
      <c r="I293" s="948"/>
      <c r="N293" s="948"/>
      <c r="O293" s="948"/>
      <c r="P293" s="948"/>
      <c r="Q293" s="948"/>
      <c r="R293" s="948"/>
      <c r="S293" s="948"/>
      <c r="T293" s="948"/>
      <c r="U293" s="948"/>
      <c r="V293" s="948"/>
      <c r="W293" s="948"/>
      <c r="X293" s="948"/>
      <c r="Y293" s="948"/>
      <c r="Z293" s="948"/>
      <c r="CC293" s="949"/>
    </row>
    <row r="294" spans="6:81" s="947" customFormat="1">
      <c r="F294" s="948"/>
      <c r="G294" s="948"/>
      <c r="H294" s="948"/>
      <c r="I294" s="948"/>
      <c r="N294" s="948"/>
      <c r="O294" s="948"/>
      <c r="P294" s="948"/>
      <c r="Q294" s="948"/>
      <c r="R294" s="948"/>
      <c r="S294" s="948"/>
      <c r="T294" s="948"/>
      <c r="U294" s="948"/>
      <c r="V294" s="948"/>
      <c r="W294" s="948"/>
      <c r="X294" s="948"/>
      <c r="Y294" s="948"/>
      <c r="Z294" s="948"/>
      <c r="CC294" s="949"/>
    </row>
    <row r="295" spans="6:81" s="947" customFormat="1">
      <c r="F295" s="948"/>
      <c r="G295" s="948"/>
      <c r="H295" s="948"/>
      <c r="I295" s="948"/>
      <c r="N295" s="948"/>
      <c r="O295" s="948"/>
      <c r="P295" s="948"/>
      <c r="Q295" s="948"/>
      <c r="R295" s="948"/>
      <c r="S295" s="948"/>
      <c r="T295" s="948"/>
      <c r="U295" s="948"/>
      <c r="V295" s="948"/>
      <c r="W295" s="948"/>
      <c r="X295" s="948"/>
      <c r="Y295" s="948"/>
      <c r="Z295" s="948"/>
      <c r="CC295" s="949"/>
    </row>
    <row r="296" spans="6:81" s="947" customFormat="1">
      <c r="F296" s="948"/>
      <c r="G296" s="948"/>
      <c r="H296" s="948"/>
      <c r="I296" s="948"/>
      <c r="N296" s="948"/>
      <c r="O296" s="948"/>
      <c r="P296" s="948"/>
      <c r="Q296" s="948"/>
      <c r="R296" s="948"/>
      <c r="S296" s="948"/>
      <c r="T296" s="948"/>
      <c r="U296" s="948"/>
      <c r="V296" s="948"/>
      <c r="W296" s="948"/>
      <c r="X296" s="948"/>
      <c r="Y296" s="948"/>
      <c r="Z296" s="948"/>
      <c r="CC296" s="949"/>
    </row>
    <row r="297" spans="6:81" s="947" customFormat="1">
      <c r="F297" s="948"/>
      <c r="G297" s="948"/>
      <c r="H297" s="948"/>
      <c r="I297" s="948"/>
      <c r="N297" s="948"/>
      <c r="O297" s="948"/>
      <c r="P297" s="948"/>
      <c r="Q297" s="948"/>
      <c r="R297" s="948"/>
      <c r="S297" s="948"/>
      <c r="T297" s="948"/>
      <c r="U297" s="948"/>
      <c r="V297" s="948"/>
      <c r="W297" s="948"/>
      <c r="X297" s="948"/>
      <c r="Y297" s="948"/>
      <c r="Z297" s="948"/>
      <c r="CC297" s="949"/>
    </row>
    <row r="298" spans="6:81" s="947" customFormat="1">
      <c r="F298" s="948"/>
      <c r="G298" s="948"/>
      <c r="H298" s="948"/>
      <c r="I298" s="948"/>
      <c r="N298" s="948"/>
      <c r="O298" s="948"/>
      <c r="P298" s="948"/>
      <c r="Q298" s="948"/>
      <c r="R298" s="948"/>
      <c r="S298" s="948"/>
      <c r="T298" s="948"/>
      <c r="U298" s="948"/>
      <c r="V298" s="948"/>
      <c r="W298" s="948"/>
      <c r="X298" s="948"/>
      <c r="Y298" s="948"/>
      <c r="Z298" s="948"/>
      <c r="CC298" s="949"/>
    </row>
    <row r="299" spans="6:81" s="947" customFormat="1">
      <c r="F299" s="948"/>
      <c r="G299" s="948"/>
      <c r="H299" s="948"/>
      <c r="I299" s="948"/>
      <c r="N299" s="948"/>
      <c r="O299" s="948"/>
      <c r="P299" s="948"/>
      <c r="Q299" s="948"/>
      <c r="R299" s="948"/>
      <c r="S299" s="948"/>
      <c r="T299" s="948"/>
      <c r="U299" s="948"/>
      <c r="V299" s="948"/>
      <c r="W299" s="948"/>
      <c r="X299" s="948"/>
      <c r="Y299" s="948"/>
      <c r="Z299" s="948"/>
      <c r="CC299" s="949"/>
    </row>
    <row r="300" spans="6:81" s="947" customFormat="1">
      <c r="F300" s="948"/>
      <c r="G300" s="948"/>
      <c r="H300" s="948"/>
      <c r="I300" s="948"/>
      <c r="N300" s="948"/>
      <c r="O300" s="948"/>
      <c r="P300" s="948"/>
      <c r="Q300" s="948"/>
      <c r="R300" s="948"/>
      <c r="S300" s="948"/>
      <c r="T300" s="948"/>
      <c r="U300" s="948"/>
      <c r="V300" s="948"/>
      <c r="W300" s="948"/>
      <c r="X300" s="948"/>
      <c r="Y300" s="948"/>
      <c r="Z300" s="948"/>
      <c r="CC300" s="949"/>
    </row>
    <row r="301" spans="6:81" s="947" customFormat="1">
      <c r="F301" s="948"/>
      <c r="G301" s="948"/>
      <c r="H301" s="948"/>
      <c r="I301" s="948"/>
      <c r="N301" s="948"/>
      <c r="O301" s="948"/>
      <c r="P301" s="948"/>
      <c r="Q301" s="948"/>
      <c r="R301" s="948"/>
      <c r="S301" s="948"/>
      <c r="T301" s="948"/>
      <c r="U301" s="948"/>
      <c r="V301" s="948"/>
      <c r="W301" s="948"/>
      <c r="X301" s="948"/>
      <c r="Y301" s="948"/>
      <c r="Z301" s="948"/>
      <c r="CC301" s="949"/>
    </row>
    <row r="302" spans="6:81" s="947" customFormat="1">
      <c r="F302" s="948"/>
      <c r="G302" s="948"/>
      <c r="H302" s="948"/>
      <c r="I302" s="948"/>
      <c r="N302" s="948"/>
      <c r="O302" s="948"/>
      <c r="P302" s="948"/>
      <c r="Q302" s="948"/>
      <c r="R302" s="948"/>
      <c r="S302" s="948"/>
      <c r="T302" s="948"/>
      <c r="U302" s="948"/>
      <c r="V302" s="948"/>
      <c r="W302" s="948"/>
      <c r="X302" s="948"/>
      <c r="Y302" s="948"/>
      <c r="Z302" s="948"/>
      <c r="CC302" s="949"/>
    </row>
    <row r="303" spans="6:81" s="947" customFormat="1">
      <c r="F303" s="948"/>
      <c r="G303" s="948"/>
      <c r="H303" s="948"/>
      <c r="I303" s="948"/>
      <c r="N303" s="948"/>
      <c r="O303" s="948"/>
      <c r="P303" s="948"/>
      <c r="Q303" s="948"/>
      <c r="R303" s="948"/>
      <c r="S303" s="948"/>
      <c r="T303" s="948"/>
      <c r="U303" s="948"/>
      <c r="V303" s="948"/>
      <c r="W303" s="948"/>
      <c r="X303" s="948"/>
      <c r="Y303" s="948"/>
      <c r="Z303" s="948"/>
      <c r="CC303" s="949"/>
    </row>
    <row r="304" spans="6:81" s="947" customFormat="1">
      <c r="F304" s="948"/>
      <c r="G304" s="948"/>
      <c r="H304" s="948"/>
      <c r="I304" s="948"/>
      <c r="N304" s="948"/>
      <c r="O304" s="948"/>
      <c r="P304" s="948"/>
      <c r="Q304" s="948"/>
      <c r="R304" s="948"/>
      <c r="S304" s="948"/>
      <c r="T304" s="948"/>
      <c r="U304" s="948"/>
      <c r="V304" s="948"/>
      <c r="W304" s="948"/>
      <c r="X304" s="948"/>
      <c r="Y304" s="948"/>
      <c r="Z304" s="948"/>
      <c r="CC304" s="949"/>
    </row>
    <row r="305" spans="6:81" s="947" customFormat="1">
      <c r="F305" s="948"/>
      <c r="G305" s="948"/>
      <c r="H305" s="948"/>
      <c r="I305" s="948"/>
      <c r="N305" s="948"/>
      <c r="O305" s="948"/>
      <c r="P305" s="948"/>
      <c r="Q305" s="948"/>
      <c r="R305" s="948"/>
      <c r="S305" s="948"/>
      <c r="T305" s="948"/>
      <c r="U305" s="948"/>
      <c r="V305" s="948"/>
      <c r="W305" s="948"/>
      <c r="X305" s="948"/>
      <c r="Y305" s="948"/>
      <c r="Z305" s="948"/>
      <c r="CC305" s="949"/>
    </row>
    <row r="306" spans="6:81" s="947" customFormat="1">
      <c r="F306" s="948"/>
      <c r="G306" s="948"/>
      <c r="H306" s="948"/>
      <c r="I306" s="948"/>
      <c r="N306" s="948"/>
      <c r="O306" s="948"/>
      <c r="P306" s="948"/>
      <c r="Q306" s="948"/>
      <c r="R306" s="948"/>
      <c r="S306" s="948"/>
      <c r="T306" s="948"/>
      <c r="U306" s="948"/>
      <c r="V306" s="948"/>
      <c r="W306" s="948"/>
      <c r="X306" s="948"/>
      <c r="Y306" s="948"/>
      <c r="Z306" s="948"/>
      <c r="CC306" s="949"/>
    </row>
    <row r="307" spans="6:81" s="947" customFormat="1">
      <c r="F307" s="948"/>
      <c r="G307" s="948"/>
      <c r="H307" s="948"/>
      <c r="I307" s="948"/>
      <c r="N307" s="948"/>
      <c r="O307" s="948"/>
      <c r="P307" s="948"/>
      <c r="Q307" s="948"/>
      <c r="R307" s="948"/>
      <c r="S307" s="948"/>
      <c r="T307" s="948"/>
      <c r="U307" s="948"/>
      <c r="V307" s="948"/>
      <c r="W307" s="948"/>
      <c r="X307" s="948"/>
      <c r="Y307" s="948"/>
      <c r="Z307" s="948"/>
      <c r="CC307" s="949"/>
    </row>
    <row r="308" spans="6:81" s="947" customFormat="1">
      <c r="F308" s="948"/>
      <c r="G308" s="948"/>
      <c r="H308" s="948"/>
      <c r="I308" s="948"/>
      <c r="N308" s="948"/>
      <c r="O308" s="948"/>
      <c r="P308" s="948"/>
      <c r="Q308" s="948"/>
      <c r="R308" s="948"/>
      <c r="S308" s="948"/>
      <c r="T308" s="948"/>
      <c r="U308" s="948"/>
      <c r="V308" s="948"/>
      <c r="W308" s="948"/>
      <c r="X308" s="948"/>
      <c r="Y308" s="948"/>
      <c r="Z308" s="948"/>
      <c r="CC308" s="949"/>
    </row>
    <row r="309" spans="6:81" s="947" customFormat="1">
      <c r="F309" s="948"/>
      <c r="G309" s="948"/>
      <c r="H309" s="948"/>
      <c r="I309" s="948"/>
      <c r="N309" s="948"/>
      <c r="O309" s="948"/>
      <c r="P309" s="948"/>
      <c r="Q309" s="948"/>
      <c r="R309" s="948"/>
      <c r="S309" s="948"/>
      <c r="T309" s="948"/>
      <c r="U309" s="948"/>
      <c r="V309" s="948"/>
      <c r="W309" s="948"/>
      <c r="X309" s="948"/>
      <c r="Y309" s="948"/>
      <c r="Z309" s="948"/>
      <c r="CC309" s="949"/>
    </row>
    <row r="310" spans="6:81" s="947" customFormat="1">
      <c r="F310" s="948"/>
      <c r="G310" s="948"/>
      <c r="H310" s="948"/>
      <c r="I310" s="948"/>
      <c r="N310" s="948"/>
      <c r="O310" s="948"/>
      <c r="P310" s="948"/>
      <c r="Q310" s="948"/>
      <c r="R310" s="948"/>
      <c r="S310" s="948"/>
      <c r="T310" s="948"/>
      <c r="U310" s="948"/>
      <c r="V310" s="948"/>
      <c r="W310" s="948"/>
      <c r="X310" s="948"/>
      <c r="Y310" s="948"/>
      <c r="Z310" s="948"/>
      <c r="CC310" s="949"/>
    </row>
    <row r="311" spans="6:81" s="947" customFormat="1">
      <c r="F311" s="948"/>
      <c r="G311" s="948"/>
      <c r="H311" s="948"/>
      <c r="I311" s="948"/>
      <c r="N311" s="948"/>
      <c r="O311" s="948"/>
      <c r="P311" s="948"/>
      <c r="Q311" s="948"/>
      <c r="R311" s="948"/>
      <c r="S311" s="948"/>
      <c r="T311" s="948"/>
      <c r="U311" s="948"/>
      <c r="V311" s="948"/>
      <c r="W311" s="948"/>
      <c r="X311" s="948"/>
      <c r="Y311" s="948"/>
      <c r="Z311" s="948"/>
      <c r="CC311" s="949"/>
    </row>
    <row r="312" spans="6:81" s="947" customFormat="1">
      <c r="F312" s="948"/>
      <c r="G312" s="948"/>
      <c r="H312" s="948"/>
      <c r="I312" s="948"/>
      <c r="N312" s="948"/>
      <c r="O312" s="948"/>
      <c r="P312" s="948"/>
      <c r="Q312" s="948"/>
      <c r="R312" s="948"/>
      <c r="S312" s="948"/>
      <c r="T312" s="948"/>
      <c r="U312" s="948"/>
      <c r="V312" s="948"/>
      <c r="W312" s="948"/>
      <c r="X312" s="948"/>
      <c r="Y312" s="948"/>
      <c r="Z312" s="948"/>
      <c r="CC312" s="949"/>
    </row>
    <row r="313" spans="6:81" s="947" customFormat="1">
      <c r="F313" s="948"/>
      <c r="G313" s="948"/>
      <c r="H313" s="948"/>
      <c r="I313" s="948"/>
      <c r="N313" s="948"/>
      <c r="O313" s="948"/>
      <c r="P313" s="948"/>
      <c r="Q313" s="948"/>
      <c r="R313" s="948"/>
      <c r="S313" s="948"/>
      <c r="T313" s="948"/>
      <c r="U313" s="948"/>
      <c r="V313" s="948"/>
      <c r="W313" s="948"/>
      <c r="X313" s="948"/>
      <c r="Y313" s="948"/>
      <c r="Z313" s="948"/>
      <c r="CC313" s="949"/>
    </row>
    <row r="314" spans="6:81" s="947" customFormat="1">
      <c r="F314" s="948"/>
      <c r="G314" s="948"/>
      <c r="H314" s="948"/>
      <c r="I314" s="948"/>
      <c r="N314" s="948"/>
      <c r="O314" s="948"/>
      <c r="P314" s="948"/>
      <c r="Q314" s="948"/>
      <c r="R314" s="948"/>
      <c r="S314" s="948"/>
      <c r="T314" s="948"/>
      <c r="U314" s="948"/>
      <c r="V314" s="948"/>
      <c r="W314" s="948"/>
      <c r="X314" s="948"/>
      <c r="Y314" s="948"/>
      <c r="Z314" s="948"/>
      <c r="CC314" s="949"/>
    </row>
    <row r="315" spans="6:81" s="947" customFormat="1">
      <c r="F315" s="948"/>
      <c r="G315" s="948"/>
      <c r="H315" s="948"/>
      <c r="I315" s="948"/>
      <c r="N315" s="948"/>
      <c r="O315" s="948"/>
      <c r="P315" s="948"/>
      <c r="Q315" s="948"/>
      <c r="R315" s="948"/>
      <c r="S315" s="948"/>
      <c r="T315" s="948"/>
      <c r="U315" s="948"/>
      <c r="V315" s="948"/>
      <c r="W315" s="948"/>
      <c r="X315" s="948"/>
      <c r="Y315" s="948"/>
      <c r="Z315" s="948"/>
      <c r="CC315" s="949"/>
    </row>
    <row r="316" spans="6:81" s="947" customFormat="1">
      <c r="F316" s="948"/>
      <c r="G316" s="948"/>
      <c r="H316" s="948"/>
      <c r="I316" s="948"/>
      <c r="N316" s="948"/>
      <c r="O316" s="948"/>
      <c r="P316" s="948"/>
      <c r="Q316" s="948"/>
      <c r="R316" s="948"/>
      <c r="S316" s="948"/>
      <c r="T316" s="948"/>
      <c r="U316" s="948"/>
      <c r="V316" s="948"/>
      <c r="W316" s="948"/>
      <c r="X316" s="948"/>
      <c r="Y316" s="948"/>
      <c r="Z316" s="948"/>
      <c r="CC316" s="949"/>
    </row>
    <row r="317" spans="6:81" s="947" customFormat="1">
      <c r="F317" s="948"/>
      <c r="G317" s="948"/>
      <c r="H317" s="948"/>
      <c r="I317" s="948"/>
      <c r="N317" s="948"/>
      <c r="O317" s="948"/>
      <c r="P317" s="948"/>
      <c r="Q317" s="948"/>
      <c r="R317" s="948"/>
      <c r="S317" s="948"/>
      <c r="T317" s="948"/>
      <c r="U317" s="948"/>
      <c r="V317" s="948"/>
      <c r="W317" s="948"/>
      <c r="X317" s="948"/>
      <c r="Y317" s="948"/>
      <c r="Z317" s="948"/>
      <c r="CC317" s="949"/>
    </row>
    <row r="318" spans="6:81" s="947" customFormat="1">
      <c r="F318" s="948"/>
      <c r="G318" s="948"/>
      <c r="H318" s="948"/>
      <c r="I318" s="948"/>
      <c r="N318" s="948"/>
      <c r="O318" s="948"/>
      <c r="P318" s="948"/>
      <c r="Q318" s="948"/>
      <c r="R318" s="948"/>
      <c r="S318" s="948"/>
      <c r="T318" s="948"/>
      <c r="U318" s="948"/>
      <c r="V318" s="948"/>
      <c r="W318" s="948"/>
      <c r="X318" s="948"/>
      <c r="Y318" s="948"/>
      <c r="Z318" s="948"/>
      <c r="CC318" s="949"/>
    </row>
    <row r="319" spans="6:81" s="947" customFormat="1">
      <c r="F319" s="948"/>
      <c r="G319" s="948"/>
      <c r="H319" s="948"/>
      <c r="I319" s="948"/>
      <c r="N319" s="948"/>
      <c r="O319" s="948"/>
      <c r="P319" s="948"/>
      <c r="Q319" s="948"/>
      <c r="R319" s="948"/>
      <c r="S319" s="948"/>
      <c r="T319" s="948"/>
      <c r="U319" s="948"/>
      <c r="V319" s="948"/>
      <c r="W319" s="948"/>
      <c r="X319" s="948"/>
      <c r="Y319" s="948"/>
      <c r="Z319" s="948"/>
      <c r="CC319" s="949"/>
    </row>
    <row r="320" spans="6:81" s="947" customFormat="1">
      <c r="F320" s="948"/>
      <c r="G320" s="948"/>
      <c r="H320" s="948"/>
      <c r="I320" s="948"/>
      <c r="N320" s="948"/>
      <c r="O320" s="948"/>
      <c r="P320" s="948"/>
      <c r="Q320" s="948"/>
      <c r="R320" s="948"/>
      <c r="S320" s="948"/>
      <c r="T320" s="948"/>
      <c r="U320" s="948"/>
      <c r="V320" s="948"/>
      <c r="W320" s="948"/>
      <c r="X320" s="948"/>
      <c r="Y320" s="948"/>
      <c r="Z320" s="948"/>
      <c r="CC320" s="949"/>
    </row>
    <row r="321" spans="6:81" s="947" customFormat="1">
      <c r="F321" s="948"/>
      <c r="G321" s="948"/>
      <c r="H321" s="948"/>
      <c r="I321" s="948"/>
      <c r="N321" s="948"/>
      <c r="O321" s="948"/>
      <c r="P321" s="948"/>
      <c r="Q321" s="948"/>
      <c r="R321" s="948"/>
      <c r="S321" s="948"/>
      <c r="T321" s="948"/>
      <c r="U321" s="948"/>
      <c r="V321" s="948"/>
      <c r="W321" s="948"/>
      <c r="X321" s="948"/>
      <c r="Y321" s="948"/>
      <c r="Z321" s="948"/>
      <c r="CC321" s="949"/>
    </row>
    <row r="322" spans="6:81" s="947" customFormat="1">
      <c r="F322" s="948"/>
      <c r="G322" s="948"/>
      <c r="H322" s="948"/>
      <c r="I322" s="948"/>
      <c r="N322" s="948"/>
      <c r="O322" s="948"/>
      <c r="P322" s="948"/>
      <c r="Q322" s="948"/>
      <c r="R322" s="948"/>
      <c r="S322" s="948"/>
      <c r="T322" s="948"/>
      <c r="U322" s="948"/>
      <c r="V322" s="948"/>
      <c r="W322" s="948"/>
      <c r="X322" s="948"/>
      <c r="Y322" s="948"/>
      <c r="Z322" s="948"/>
      <c r="CC322" s="949"/>
    </row>
    <row r="323" spans="6:81" s="947" customFormat="1">
      <c r="F323" s="948"/>
      <c r="G323" s="948"/>
      <c r="H323" s="948"/>
      <c r="I323" s="948"/>
      <c r="N323" s="948"/>
      <c r="O323" s="948"/>
      <c r="P323" s="948"/>
      <c r="Q323" s="948"/>
      <c r="R323" s="948"/>
      <c r="S323" s="948"/>
      <c r="T323" s="948"/>
      <c r="U323" s="948"/>
      <c r="V323" s="948"/>
      <c r="W323" s="948"/>
      <c r="X323" s="948"/>
      <c r="Y323" s="948"/>
      <c r="Z323" s="948"/>
      <c r="CC323" s="949"/>
    </row>
    <row r="324" spans="6:81" s="947" customFormat="1">
      <c r="F324" s="948"/>
      <c r="G324" s="948"/>
      <c r="H324" s="948"/>
      <c r="I324" s="948"/>
      <c r="N324" s="948"/>
      <c r="O324" s="948"/>
      <c r="P324" s="948"/>
      <c r="Q324" s="948"/>
      <c r="R324" s="948"/>
      <c r="S324" s="948"/>
      <c r="T324" s="948"/>
      <c r="U324" s="948"/>
      <c r="V324" s="948"/>
      <c r="W324" s="948"/>
      <c r="X324" s="948"/>
      <c r="Y324" s="948"/>
      <c r="Z324" s="948"/>
      <c r="CC324" s="949"/>
    </row>
    <row r="325" spans="6:81" s="947" customFormat="1">
      <c r="F325" s="948"/>
      <c r="G325" s="948"/>
      <c r="H325" s="948"/>
      <c r="I325" s="948"/>
      <c r="N325" s="948"/>
      <c r="O325" s="948"/>
      <c r="P325" s="948"/>
      <c r="Q325" s="948"/>
      <c r="R325" s="948"/>
      <c r="S325" s="948"/>
      <c r="T325" s="948"/>
      <c r="U325" s="948"/>
      <c r="V325" s="948"/>
      <c r="W325" s="948"/>
      <c r="X325" s="948"/>
      <c r="Y325" s="948"/>
      <c r="Z325" s="948"/>
      <c r="CC325" s="949"/>
    </row>
    <row r="326" spans="6:81" s="947" customFormat="1">
      <c r="F326" s="948"/>
      <c r="G326" s="948"/>
      <c r="H326" s="948"/>
      <c r="I326" s="948"/>
      <c r="N326" s="948"/>
      <c r="O326" s="948"/>
      <c r="P326" s="948"/>
      <c r="Q326" s="948"/>
      <c r="R326" s="948"/>
      <c r="S326" s="948"/>
      <c r="T326" s="948"/>
      <c r="U326" s="948"/>
      <c r="V326" s="948"/>
      <c r="W326" s="948"/>
      <c r="X326" s="948"/>
      <c r="Y326" s="948"/>
      <c r="Z326" s="948"/>
      <c r="CC326" s="949"/>
    </row>
    <row r="327" spans="6:81" s="947" customFormat="1">
      <c r="F327" s="948"/>
      <c r="G327" s="948"/>
      <c r="H327" s="948"/>
      <c r="I327" s="948"/>
      <c r="N327" s="948"/>
      <c r="O327" s="948"/>
      <c r="P327" s="948"/>
      <c r="Q327" s="948"/>
      <c r="R327" s="948"/>
      <c r="S327" s="948"/>
      <c r="T327" s="948"/>
      <c r="U327" s="948"/>
      <c r="V327" s="948"/>
      <c r="W327" s="948"/>
      <c r="X327" s="948"/>
      <c r="Y327" s="948"/>
      <c r="Z327" s="948"/>
      <c r="CC327" s="949"/>
    </row>
    <row r="328" spans="6:81" s="947" customFormat="1">
      <c r="F328" s="948"/>
      <c r="G328" s="948"/>
      <c r="H328" s="948"/>
      <c r="I328" s="948"/>
      <c r="N328" s="948"/>
      <c r="O328" s="948"/>
      <c r="P328" s="948"/>
      <c r="Q328" s="948"/>
      <c r="R328" s="948"/>
      <c r="S328" s="948"/>
      <c r="T328" s="948"/>
      <c r="U328" s="948"/>
      <c r="V328" s="948"/>
      <c r="W328" s="948"/>
      <c r="X328" s="948"/>
      <c r="Y328" s="948"/>
      <c r="Z328" s="948"/>
      <c r="CC328" s="949"/>
    </row>
    <row r="329" spans="6:81" s="947" customFormat="1">
      <c r="F329" s="948"/>
      <c r="G329" s="948"/>
      <c r="H329" s="948"/>
      <c r="I329" s="948"/>
      <c r="N329" s="948"/>
      <c r="O329" s="948"/>
      <c r="P329" s="948"/>
      <c r="Q329" s="948"/>
      <c r="R329" s="948"/>
      <c r="S329" s="948"/>
      <c r="T329" s="948"/>
      <c r="U329" s="948"/>
      <c r="V329" s="948"/>
      <c r="W329" s="948"/>
      <c r="X329" s="948"/>
      <c r="Y329" s="948"/>
      <c r="Z329" s="948"/>
      <c r="CC329" s="949"/>
    </row>
    <row r="330" spans="6:81" s="947" customFormat="1">
      <c r="F330" s="948"/>
      <c r="G330" s="948"/>
      <c r="H330" s="948"/>
      <c r="I330" s="948"/>
      <c r="N330" s="948"/>
      <c r="O330" s="948"/>
      <c r="P330" s="948"/>
      <c r="Q330" s="948"/>
      <c r="R330" s="948"/>
      <c r="S330" s="948"/>
      <c r="T330" s="948"/>
      <c r="U330" s="948"/>
      <c r="V330" s="948"/>
      <c r="W330" s="948"/>
      <c r="X330" s="948"/>
      <c r="Y330" s="948"/>
      <c r="Z330" s="948"/>
      <c r="CC330" s="949"/>
    </row>
    <row r="331" spans="6:81" s="947" customFormat="1">
      <c r="F331" s="948"/>
      <c r="G331" s="948"/>
      <c r="H331" s="948"/>
      <c r="I331" s="948"/>
      <c r="N331" s="948"/>
      <c r="O331" s="948"/>
      <c r="P331" s="948"/>
      <c r="Q331" s="948"/>
      <c r="R331" s="948"/>
      <c r="S331" s="948"/>
      <c r="T331" s="948"/>
      <c r="U331" s="948"/>
      <c r="V331" s="948"/>
      <c r="W331" s="948"/>
      <c r="X331" s="948"/>
      <c r="Y331" s="948"/>
      <c r="Z331" s="948"/>
      <c r="CC331" s="949"/>
    </row>
    <row r="332" spans="6:81" s="947" customFormat="1">
      <c r="F332" s="948"/>
      <c r="G332" s="948"/>
      <c r="H332" s="948"/>
      <c r="I332" s="948"/>
      <c r="N332" s="948"/>
      <c r="O332" s="948"/>
      <c r="P332" s="948"/>
      <c r="Q332" s="948"/>
      <c r="R332" s="948"/>
      <c r="S332" s="948"/>
      <c r="T332" s="948"/>
      <c r="U332" s="948"/>
      <c r="V332" s="948"/>
      <c r="W332" s="948"/>
      <c r="X332" s="948"/>
      <c r="Y332" s="948"/>
      <c r="Z332" s="948"/>
      <c r="CC332" s="949"/>
    </row>
    <row r="333" spans="6:81" s="947" customFormat="1">
      <c r="F333" s="948"/>
      <c r="G333" s="948"/>
      <c r="H333" s="948"/>
      <c r="I333" s="948"/>
      <c r="N333" s="948"/>
      <c r="O333" s="948"/>
      <c r="P333" s="948"/>
      <c r="Q333" s="948"/>
      <c r="R333" s="948"/>
      <c r="S333" s="948"/>
      <c r="T333" s="948"/>
      <c r="U333" s="948"/>
      <c r="V333" s="948"/>
      <c r="W333" s="948"/>
      <c r="X333" s="948"/>
      <c r="Y333" s="948"/>
      <c r="Z333" s="948"/>
      <c r="CC333" s="949"/>
    </row>
    <row r="334" spans="6:81" s="947" customFormat="1">
      <c r="F334" s="948"/>
      <c r="G334" s="948"/>
      <c r="H334" s="948"/>
      <c r="I334" s="948"/>
      <c r="N334" s="948"/>
      <c r="O334" s="948"/>
      <c r="P334" s="948"/>
      <c r="Q334" s="948"/>
      <c r="R334" s="948"/>
      <c r="S334" s="948"/>
      <c r="T334" s="948"/>
      <c r="U334" s="948"/>
      <c r="V334" s="948"/>
      <c r="W334" s="948"/>
      <c r="X334" s="948"/>
      <c r="Y334" s="948"/>
      <c r="Z334" s="948"/>
      <c r="CC334" s="949"/>
    </row>
    <row r="335" spans="6:81" s="947" customFormat="1">
      <c r="F335" s="948"/>
      <c r="G335" s="948"/>
      <c r="H335" s="948"/>
      <c r="I335" s="948"/>
      <c r="N335" s="948"/>
      <c r="O335" s="948"/>
      <c r="P335" s="948"/>
      <c r="Q335" s="948"/>
      <c r="R335" s="948"/>
      <c r="S335" s="948"/>
      <c r="T335" s="948"/>
      <c r="U335" s="948"/>
      <c r="V335" s="948"/>
      <c r="W335" s="948"/>
      <c r="X335" s="948"/>
      <c r="Y335" s="948"/>
      <c r="Z335" s="948"/>
      <c r="CC335" s="949"/>
    </row>
    <row r="336" spans="6:81" s="947" customFormat="1">
      <c r="F336" s="948"/>
      <c r="G336" s="948"/>
      <c r="H336" s="948"/>
      <c r="I336" s="948"/>
      <c r="N336" s="948"/>
      <c r="O336" s="948"/>
      <c r="P336" s="948"/>
      <c r="Q336" s="948"/>
      <c r="R336" s="948"/>
      <c r="S336" s="948"/>
      <c r="T336" s="948"/>
      <c r="U336" s="948"/>
      <c r="V336" s="948"/>
      <c r="W336" s="948"/>
      <c r="X336" s="948"/>
      <c r="Y336" s="948"/>
      <c r="Z336" s="948"/>
      <c r="CC336" s="949"/>
    </row>
    <row r="337" spans="6:81" s="947" customFormat="1">
      <c r="F337" s="948"/>
      <c r="G337" s="948"/>
      <c r="H337" s="948"/>
      <c r="I337" s="948"/>
      <c r="N337" s="948"/>
      <c r="O337" s="948"/>
      <c r="P337" s="948"/>
      <c r="Q337" s="948"/>
      <c r="R337" s="948"/>
      <c r="S337" s="948"/>
      <c r="T337" s="948"/>
      <c r="U337" s="948"/>
      <c r="V337" s="948"/>
      <c r="W337" s="948"/>
      <c r="X337" s="948"/>
      <c r="Y337" s="948"/>
      <c r="Z337" s="948"/>
      <c r="CC337" s="949"/>
    </row>
    <row r="338" spans="6:81" s="947" customFormat="1">
      <c r="F338" s="948"/>
      <c r="G338" s="948"/>
      <c r="H338" s="948"/>
      <c r="I338" s="948"/>
      <c r="N338" s="948"/>
      <c r="O338" s="948"/>
      <c r="P338" s="948"/>
      <c r="Q338" s="948"/>
      <c r="R338" s="948"/>
      <c r="S338" s="948"/>
      <c r="T338" s="948"/>
      <c r="U338" s="948"/>
      <c r="V338" s="948"/>
      <c r="W338" s="948"/>
      <c r="X338" s="948"/>
      <c r="Y338" s="948"/>
      <c r="Z338" s="948"/>
      <c r="CC338" s="949"/>
    </row>
    <row r="339" spans="6:81" s="947" customFormat="1">
      <c r="F339" s="948"/>
      <c r="G339" s="948"/>
      <c r="H339" s="948"/>
      <c r="I339" s="948"/>
      <c r="N339" s="948"/>
      <c r="O339" s="948"/>
      <c r="P339" s="948"/>
      <c r="Q339" s="948"/>
      <c r="R339" s="948"/>
      <c r="S339" s="948"/>
      <c r="T339" s="948"/>
      <c r="U339" s="948"/>
      <c r="V339" s="948"/>
      <c r="W339" s="948"/>
      <c r="X339" s="948"/>
      <c r="Y339" s="948"/>
      <c r="Z339" s="948"/>
      <c r="CC339" s="949"/>
    </row>
    <row r="340" spans="6:81" s="947" customFormat="1">
      <c r="F340" s="948"/>
      <c r="G340" s="948"/>
      <c r="H340" s="948"/>
      <c r="I340" s="948"/>
      <c r="N340" s="948"/>
      <c r="O340" s="948"/>
      <c r="P340" s="948"/>
      <c r="Q340" s="948"/>
      <c r="R340" s="948"/>
      <c r="S340" s="948"/>
      <c r="T340" s="948"/>
      <c r="U340" s="948"/>
      <c r="V340" s="948"/>
      <c r="W340" s="948"/>
      <c r="X340" s="948"/>
      <c r="Y340" s="948"/>
      <c r="Z340" s="948"/>
      <c r="CC340" s="949"/>
    </row>
    <row r="341" spans="6:81" s="947" customFormat="1">
      <c r="F341" s="948"/>
      <c r="G341" s="948"/>
      <c r="H341" s="948"/>
      <c r="I341" s="948"/>
      <c r="N341" s="948"/>
      <c r="O341" s="948"/>
      <c r="P341" s="948"/>
      <c r="Q341" s="948"/>
      <c r="R341" s="948"/>
      <c r="S341" s="948"/>
      <c r="T341" s="948"/>
      <c r="U341" s="948"/>
      <c r="V341" s="948"/>
      <c r="W341" s="948"/>
      <c r="X341" s="948"/>
      <c r="Y341" s="948"/>
      <c r="Z341" s="948"/>
      <c r="CC341" s="949"/>
    </row>
    <row r="342" spans="6:81" s="947" customFormat="1">
      <c r="F342" s="948"/>
      <c r="G342" s="948"/>
      <c r="H342" s="948"/>
      <c r="I342" s="948"/>
      <c r="N342" s="948"/>
      <c r="O342" s="948"/>
      <c r="P342" s="948"/>
      <c r="Q342" s="948"/>
      <c r="R342" s="948"/>
      <c r="S342" s="948"/>
      <c r="T342" s="948"/>
      <c r="U342" s="948"/>
      <c r="V342" s="948"/>
      <c r="W342" s="948"/>
      <c r="X342" s="948"/>
      <c r="Y342" s="948"/>
      <c r="Z342" s="948"/>
      <c r="CC342" s="949"/>
    </row>
    <row r="343" spans="6:81" s="947" customFormat="1">
      <c r="F343" s="948"/>
      <c r="G343" s="948"/>
      <c r="H343" s="948"/>
      <c r="I343" s="948"/>
      <c r="N343" s="948"/>
      <c r="O343" s="948"/>
      <c r="P343" s="948"/>
      <c r="Q343" s="948"/>
      <c r="R343" s="948"/>
      <c r="S343" s="948"/>
      <c r="T343" s="948"/>
      <c r="U343" s="948"/>
      <c r="V343" s="948"/>
      <c r="W343" s="948"/>
      <c r="X343" s="948"/>
      <c r="Y343" s="948"/>
      <c r="Z343" s="948"/>
      <c r="CC343" s="949"/>
    </row>
    <row r="344" spans="6:81" s="947" customFormat="1">
      <c r="F344" s="948"/>
      <c r="G344" s="948"/>
      <c r="H344" s="948"/>
      <c r="I344" s="948"/>
      <c r="N344" s="948"/>
      <c r="O344" s="948"/>
      <c r="P344" s="948"/>
      <c r="Q344" s="948"/>
      <c r="R344" s="948"/>
      <c r="S344" s="948"/>
      <c r="T344" s="948"/>
      <c r="U344" s="948"/>
      <c r="V344" s="948"/>
      <c r="W344" s="948"/>
      <c r="X344" s="948"/>
      <c r="Y344" s="948"/>
      <c r="Z344" s="948"/>
      <c r="CC344" s="949"/>
    </row>
    <row r="345" spans="6:81" s="947" customFormat="1">
      <c r="F345" s="948"/>
      <c r="G345" s="948"/>
      <c r="H345" s="948"/>
      <c r="I345" s="948"/>
      <c r="N345" s="948"/>
      <c r="O345" s="948"/>
      <c r="P345" s="948"/>
      <c r="Q345" s="948"/>
      <c r="R345" s="948"/>
      <c r="S345" s="948"/>
      <c r="T345" s="948"/>
      <c r="U345" s="948"/>
      <c r="V345" s="948"/>
      <c r="W345" s="948"/>
      <c r="X345" s="948"/>
      <c r="Y345" s="948"/>
      <c r="Z345" s="948"/>
      <c r="CC345" s="949"/>
    </row>
    <row r="346" spans="6:81" s="947" customFormat="1">
      <c r="F346" s="948"/>
      <c r="G346" s="948"/>
      <c r="H346" s="948"/>
      <c r="I346" s="948"/>
      <c r="N346" s="948"/>
      <c r="O346" s="948"/>
      <c r="P346" s="948"/>
      <c r="Q346" s="948"/>
      <c r="R346" s="948"/>
      <c r="S346" s="948"/>
      <c r="T346" s="948"/>
      <c r="U346" s="948"/>
      <c r="V346" s="948"/>
      <c r="W346" s="948"/>
      <c r="X346" s="948"/>
      <c r="Y346" s="948"/>
      <c r="Z346" s="948"/>
      <c r="CC346" s="949"/>
    </row>
    <row r="347" spans="6:81" s="947" customFormat="1">
      <c r="F347" s="948"/>
      <c r="G347" s="948"/>
      <c r="H347" s="948"/>
      <c r="I347" s="948"/>
      <c r="N347" s="948"/>
      <c r="O347" s="948"/>
      <c r="P347" s="948"/>
      <c r="Q347" s="948"/>
      <c r="R347" s="948"/>
      <c r="S347" s="948"/>
      <c r="T347" s="948"/>
      <c r="U347" s="948"/>
      <c r="V347" s="948"/>
      <c r="W347" s="948"/>
      <c r="X347" s="948"/>
      <c r="Y347" s="948"/>
      <c r="Z347" s="948"/>
      <c r="CC347" s="949"/>
    </row>
    <row r="348" spans="6:81" s="947" customFormat="1">
      <c r="F348" s="948"/>
      <c r="G348" s="948"/>
      <c r="H348" s="948"/>
      <c r="I348" s="948"/>
      <c r="N348" s="948"/>
      <c r="O348" s="948"/>
      <c r="P348" s="948"/>
      <c r="Q348" s="948"/>
      <c r="R348" s="948"/>
      <c r="S348" s="948"/>
      <c r="T348" s="948"/>
      <c r="U348" s="948"/>
      <c r="V348" s="948"/>
      <c r="W348" s="948"/>
      <c r="X348" s="948"/>
      <c r="Y348" s="948"/>
      <c r="Z348" s="948"/>
      <c r="CC348" s="949"/>
    </row>
    <row r="349" spans="6:81" s="947" customFormat="1">
      <c r="F349" s="948"/>
      <c r="G349" s="948"/>
      <c r="H349" s="948"/>
      <c r="I349" s="948"/>
      <c r="N349" s="948"/>
      <c r="O349" s="948"/>
      <c r="P349" s="948"/>
      <c r="Q349" s="948"/>
      <c r="R349" s="948"/>
      <c r="S349" s="948"/>
      <c r="T349" s="948"/>
      <c r="U349" s="948"/>
      <c r="V349" s="948"/>
      <c r="W349" s="948"/>
      <c r="X349" s="948"/>
      <c r="Y349" s="948"/>
      <c r="Z349" s="948"/>
      <c r="CC349" s="949"/>
    </row>
    <row r="350" spans="6:81" s="947" customFormat="1">
      <c r="F350" s="948"/>
      <c r="G350" s="948"/>
      <c r="H350" s="948"/>
      <c r="I350" s="948"/>
      <c r="N350" s="948"/>
      <c r="O350" s="948"/>
      <c r="P350" s="948"/>
      <c r="Q350" s="948"/>
      <c r="R350" s="948"/>
      <c r="S350" s="948"/>
      <c r="T350" s="948"/>
      <c r="U350" s="948"/>
      <c r="V350" s="948"/>
      <c r="W350" s="948"/>
      <c r="X350" s="948"/>
      <c r="Y350" s="948"/>
      <c r="Z350" s="948"/>
      <c r="CC350" s="949"/>
    </row>
    <row r="351" spans="6:81" s="947" customFormat="1">
      <c r="F351" s="948"/>
      <c r="G351" s="948"/>
      <c r="H351" s="948"/>
      <c r="I351" s="948"/>
      <c r="N351" s="948"/>
      <c r="O351" s="948"/>
      <c r="P351" s="948"/>
      <c r="Q351" s="948"/>
      <c r="R351" s="948"/>
      <c r="S351" s="948"/>
      <c r="T351" s="948"/>
      <c r="U351" s="948"/>
      <c r="V351" s="948"/>
      <c r="W351" s="948"/>
      <c r="X351" s="948"/>
      <c r="Y351" s="948"/>
      <c r="Z351" s="948"/>
      <c r="CC351" s="949"/>
    </row>
    <row r="352" spans="6:81" s="947" customFormat="1">
      <c r="F352" s="948"/>
      <c r="G352" s="948"/>
      <c r="H352" s="948"/>
      <c r="I352" s="948"/>
      <c r="N352" s="948"/>
      <c r="O352" s="948"/>
      <c r="P352" s="948"/>
      <c r="Q352" s="948"/>
      <c r="R352" s="948"/>
      <c r="S352" s="948"/>
      <c r="T352" s="948"/>
      <c r="U352" s="948"/>
      <c r="V352" s="948"/>
      <c r="W352" s="948"/>
      <c r="X352" s="948"/>
      <c r="Y352" s="948"/>
      <c r="Z352" s="948"/>
      <c r="CC352" s="949"/>
    </row>
    <row r="353" spans="6:81" s="947" customFormat="1">
      <c r="F353" s="948"/>
      <c r="G353" s="948"/>
      <c r="H353" s="948"/>
      <c r="I353" s="948"/>
      <c r="N353" s="948"/>
      <c r="O353" s="948"/>
      <c r="P353" s="948"/>
      <c r="Q353" s="948"/>
      <c r="R353" s="948"/>
      <c r="S353" s="948"/>
      <c r="T353" s="948"/>
      <c r="U353" s="948"/>
      <c r="V353" s="948"/>
      <c r="W353" s="948"/>
      <c r="X353" s="948"/>
      <c r="Y353" s="948"/>
      <c r="Z353" s="948"/>
      <c r="CC353" s="949"/>
    </row>
    <row r="354" spans="6:81" s="947" customFormat="1">
      <c r="F354" s="948"/>
      <c r="G354" s="948"/>
      <c r="H354" s="948"/>
      <c r="I354" s="948"/>
      <c r="N354" s="948"/>
      <c r="O354" s="948"/>
      <c r="P354" s="948"/>
      <c r="Q354" s="948"/>
      <c r="R354" s="948"/>
      <c r="S354" s="948"/>
      <c r="T354" s="948"/>
      <c r="U354" s="948"/>
      <c r="V354" s="948"/>
      <c r="W354" s="948"/>
      <c r="X354" s="948"/>
      <c r="Y354" s="948"/>
      <c r="Z354" s="948"/>
      <c r="CC354" s="949"/>
    </row>
    <row r="355" spans="6:81" s="947" customFormat="1">
      <c r="F355" s="948"/>
      <c r="G355" s="948"/>
      <c r="H355" s="948"/>
      <c r="I355" s="948"/>
      <c r="N355" s="948"/>
      <c r="O355" s="948"/>
      <c r="P355" s="948"/>
      <c r="Q355" s="948"/>
      <c r="R355" s="948"/>
      <c r="S355" s="948"/>
      <c r="T355" s="948"/>
      <c r="U355" s="948"/>
      <c r="V355" s="948"/>
      <c r="W355" s="948"/>
      <c r="X355" s="948"/>
      <c r="Y355" s="948"/>
      <c r="Z355" s="948"/>
      <c r="CC355" s="949"/>
    </row>
    <row r="356" spans="6:81" s="947" customFormat="1">
      <c r="F356" s="948"/>
      <c r="G356" s="948"/>
      <c r="H356" s="948"/>
      <c r="I356" s="948"/>
      <c r="N356" s="948"/>
      <c r="O356" s="948"/>
      <c r="P356" s="948"/>
      <c r="Q356" s="948"/>
      <c r="R356" s="948"/>
      <c r="S356" s="948"/>
      <c r="T356" s="948"/>
      <c r="U356" s="948"/>
      <c r="V356" s="948"/>
      <c r="W356" s="948"/>
      <c r="X356" s="948"/>
      <c r="Y356" s="948"/>
      <c r="Z356" s="948"/>
      <c r="CC356" s="949"/>
    </row>
    <row r="357" spans="6:81" s="947" customFormat="1">
      <c r="F357" s="948"/>
      <c r="G357" s="948"/>
      <c r="H357" s="948"/>
      <c r="I357" s="948"/>
      <c r="N357" s="948"/>
      <c r="O357" s="948"/>
      <c r="P357" s="948"/>
      <c r="Q357" s="948"/>
      <c r="R357" s="948"/>
      <c r="S357" s="948"/>
      <c r="T357" s="948"/>
      <c r="U357" s="948"/>
      <c r="V357" s="948"/>
      <c r="W357" s="948"/>
      <c r="X357" s="948"/>
      <c r="Y357" s="948"/>
      <c r="Z357" s="948"/>
      <c r="CC357" s="949"/>
    </row>
    <row r="358" spans="6:81" s="947" customFormat="1">
      <c r="F358" s="948"/>
      <c r="G358" s="948"/>
      <c r="H358" s="948"/>
      <c r="I358" s="948"/>
      <c r="N358" s="948"/>
      <c r="O358" s="948"/>
      <c r="P358" s="948"/>
      <c r="Q358" s="948"/>
      <c r="R358" s="948"/>
      <c r="S358" s="948"/>
      <c r="T358" s="948"/>
      <c r="U358" s="948"/>
      <c r="V358" s="948"/>
      <c r="W358" s="948"/>
      <c r="X358" s="948"/>
      <c r="Y358" s="948"/>
      <c r="Z358" s="948"/>
      <c r="CC358" s="949"/>
    </row>
    <row r="359" spans="6:81" s="947" customFormat="1">
      <c r="F359" s="948"/>
      <c r="G359" s="948"/>
      <c r="H359" s="948"/>
      <c r="I359" s="948"/>
      <c r="N359" s="948"/>
      <c r="O359" s="948"/>
      <c r="P359" s="948"/>
      <c r="Q359" s="948"/>
      <c r="R359" s="948"/>
      <c r="S359" s="948"/>
      <c r="T359" s="948"/>
      <c r="U359" s="948"/>
      <c r="V359" s="948"/>
      <c r="W359" s="948"/>
      <c r="X359" s="948"/>
      <c r="Y359" s="948"/>
      <c r="Z359" s="948"/>
      <c r="CC359" s="949"/>
    </row>
    <row r="360" spans="6:81" s="947" customFormat="1">
      <c r="F360" s="948"/>
      <c r="G360" s="948"/>
      <c r="H360" s="948"/>
      <c r="I360" s="948"/>
      <c r="N360" s="948"/>
      <c r="O360" s="948"/>
      <c r="P360" s="948"/>
      <c r="Q360" s="948"/>
      <c r="R360" s="948"/>
      <c r="S360" s="948"/>
      <c r="T360" s="948"/>
      <c r="U360" s="948"/>
      <c r="V360" s="948"/>
      <c r="W360" s="948"/>
      <c r="X360" s="948"/>
      <c r="Y360" s="948"/>
      <c r="Z360" s="948"/>
      <c r="CC360" s="949"/>
    </row>
    <row r="361" spans="6:81" s="947" customFormat="1">
      <c r="F361" s="948"/>
      <c r="G361" s="948"/>
      <c r="H361" s="948"/>
      <c r="I361" s="948"/>
      <c r="N361" s="948"/>
      <c r="O361" s="948"/>
      <c r="P361" s="948"/>
      <c r="Q361" s="948"/>
      <c r="R361" s="948"/>
      <c r="S361" s="948"/>
      <c r="T361" s="948"/>
      <c r="U361" s="948"/>
      <c r="V361" s="948"/>
      <c r="W361" s="948"/>
      <c r="X361" s="948"/>
      <c r="Y361" s="948"/>
      <c r="Z361" s="948"/>
      <c r="CC361" s="949"/>
    </row>
    <row r="362" spans="6:81" s="947" customFormat="1">
      <c r="F362" s="948"/>
      <c r="G362" s="948"/>
      <c r="H362" s="948"/>
      <c r="I362" s="948"/>
      <c r="N362" s="948"/>
      <c r="O362" s="948"/>
      <c r="P362" s="948"/>
      <c r="Q362" s="948"/>
      <c r="R362" s="948"/>
      <c r="S362" s="948"/>
      <c r="T362" s="948"/>
      <c r="U362" s="948"/>
      <c r="V362" s="948"/>
      <c r="W362" s="948"/>
      <c r="X362" s="948"/>
      <c r="Y362" s="948"/>
      <c r="Z362" s="948"/>
      <c r="CC362" s="949"/>
    </row>
    <row r="363" spans="6:81" s="947" customFormat="1">
      <c r="F363" s="948"/>
      <c r="G363" s="948"/>
      <c r="H363" s="948"/>
      <c r="I363" s="948"/>
      <c r="N363" s="948"/>
      <c r="O363" s="948"/>
      <c r="P363" s="948"/>
      <c r="Q363" s="948"/>
      <c r="R363" s="948"/>
      <c r="S363" s="948"/>
      <c r="T363" s="948"/>
      <c r="U363" s="948"/>
      <c r="V363" s="948"/>
      <c r="W363" s="948"/>
      <c r="X363" s="948"/>
      <c r="Y363" s="948"/>
      <c r="Z363" s="948"/>
      <c r="CC363" s="949"/>
    </row>
    <row r="364" spans="6:81" s="947" customFormat="1">
      <c r="F364" s="948"/>
      <c r="G364" s="948"/>
      <c r="H364" s="948"/>
      <c r="I364" s="948"/>
      <c r="N364" s="948"/>
      <c r="O364" s="948"/>
      <c r="P364" s="948"/>
      <c r="Q364" s="948"/>
      <c r="R364" s="948"/>
      <c r="S364" s="948"/>
      <c r="T364" s="948"/>
      <c r="U364" s="948"/>
      <c r="V364" s="948"/>
      <c r="W364" s="948"/>
      <c r="X364" s="948"/>
      <c r="Y364" s="948"/>
      <c r="Z364" s="948"/>
      <c r="CC364" s="949"/>
    </row>
    <row r="365" spans="6:81" s="947" customFormat="1">
      <c r="F365" s="948"/>
      <c r="G365" s="948"/>
      <c r="H365" s="948"/>
      <c r="I365" s="948"/>
      <c r="N365" s="948"/>
      <c r="O365" s="948"/>
      <c r="P365" s="948"/>
      <c r="Q365" s="948"/>
      <c r="R365" s="948"/>
      <c r="S365" s="948"/>
      <c r="T365" s="948"/>
      <c r="U365" s="948"/>
      <c r="V365" s="948"/>
      <c r="W365" s="948"/>
      <c r="X365" s="948"/>
      <c r="Y365" s="948"/>
      <c r="Z365" s="948"/>
      <c r="CC365" s="949"/>
    </row>
    <row r="366" spans="6:81" s="947" customFormat="1">
      <c r="F366" s="948"/>
      <c r="G366" s="948"/>
      <c r="H366" s="948"/>
      <c r="I366" s="948"/>
      <c r="N366" s="948"/>
      <c r="O366" s="948"/>
      <c r="P366" s="948"/>
      <c r="Q366" s="948"/>
      <c r="R366" s="948"/>
      <c r="S366" s="948"/>
      <c r="T366" s="948"/>
      <c r="U366" s="948"/>
      <c r="V366" s="948"/>
      <c r="W366" s="948"/>
      <c r="X366" s="948"/>
      <c r="Y366" s="948"/>
      <c r="Z366" s="948"/>
      <c r="CC366" s="949"/>
    </row>
    <row r="367" spans="6:81" s="947" customFormat="1">
      <c r="F367" s="948"/>
      <c r="G367" s="948"/>
      <c r="H367" s="948"/>
      <c r="I367" s="948"/>
      <c r="N367" s="948"/>
      <c r="O367" s="948"/>
      <c r="P367" s="948"/>
      <c r="Q367" s="948"/>
      <c r="R367" s="948"/>
      <c r="S367" s="948"/>
      <c r="T367" s="948"/>
      <c r="U367" s="948"/>
      <c r="V367" s="948"/>
      <c r="W367" s="948"/>
      <c r="X367" s="948"/>
      <c r="Y367" s="948"/>
      <c r="Z367" s="948"/>
      <c r="CC367" s="949"/>
    </row>
    <row r="368" spans="6:81" s="947" customFormat="1">
      <c r="F368" s="948"/>
      <c r="G368" s="948"/>
      <c r="H368" s="948"/>
      <c r="I368" s="948"/>
      <c r="N368" s="948"/>
      <c r="O368" s="948"/>
      <c r="P368" s="948"/>
      <c r="Q368" s="948"/>
      <c r="R368" s="948"/>
      <c r="S368" s="948"/>
      <c r="T368" s="948"/>
      <c r="U368" s="948"/>
      <c r="V368" s="948"/>
      <c r="W368" s="948"/>
      <c r="X368" s="948"/>
      <c r="Y368" s="948"/>
      <c r="Z368" s="948"/>
      <c r="CC368" s="949"/>
    </row>
    <row r="369" spans="6:81" s="947" customFormat="1">
      <c r="F369" s="948"/>
      <c r="G369" s="948"/>
      <c r="H369" s="948"/>
      <c r="I369" s="948"/>
      <c r="N369" s="948"/>
      <c r="O369" s="948"/>
      <c r="P369" s="948"/>
      <c r="Q369" s="948"/>
      <c r="R369" s="948"/>
      <c r="S369" s="948"/>
      <c r="T369" s="948"/>
      <c r="U369" s="948"/>
      <c r="V369" s="948"/>
      <c r="W369" s="948"/>
      <c r="X369" s="948"/>
      <c r="Y369" s="948"/>
      <c r="Z369" s="948"/>
      <c r="CC369" s="949"/>
    </row>
    <row r="370" spans="6:81" s="947" customFormat="1">
      <c r="F370" s="948"/>
      <c r="G370" s="948"/>
      <c r="H370" s="948"/>
      <c r="I370" s="948"/>
      <c r="N370" s="948"/>
      <c r="O370" s="948"/>
      <c r="P370" s="948"/>
      <c r="Q370" s="948"/>
      <c r="R370" s="948"/>
      <c r="S370" s="948"/>
      <c r="T370" s="948"/>
      <c r="U370" s="948"/>
      <c r="V370" s="948"/>
      <c r="W370" s="948"/>
      <c r="X370" s="948"/>
      <c r="Y370" s="948"/>
      <c r="Z370" s="948"/>
      <c r="CC370" s="949"/>
    </row>
    <row r="371" spans="6:81" s="947" customFormat="1">
      <c r="F371" s="948"/>
      <c r="G371" s="948"/>
      <c r="H371" s="948"/>
      <c r="I371" s="948"/>
      <c r="N371" s="948"/>
      <c r="O371" s="948"/>
      <c r="P371" s="948"/>
      <c r="Q371" s="948"/>
      <c r="R371" s="948"/>
      <c r="S371" s="948"/>
      <c r="T371" s="948"/>
      <c r="U371" s="948"/>
      <c r="V371" s="948"/>
      <c r="W371" s="948"/>
      <c r="X371" s="948"/>
      <c r="Y371" s="948"/>
      <c r="Z371" s="948"/>
      <c r="CC371" s="949"/>
    </row>
    <row r="372" spans="6:81" s="947" customFormat="1">
      <c r="F372" s="948"/>
      <c r="G372" s="948"/>
      <c r="H372" s="948"/>
      <c r="I372" s="948"/>
      <c r="N372" s="948"/>
      <c r="O372" s="948"/>
      <c r="P372" s="948"/>
      <c r="Q372" s="948"/>
      <c r="R372" s="948"/>
      <c r="S372" s="948"/>
      <c r="T372" s="948"/>
      <c r="U372" s="948"/>
      <c r="V372" s="948"/>
      <c r="W372" s="948"/>
      <c r="X372" s="948"/>
      <c r="Y372" s="948"/>
      <c r="Z372" s="948"/>
      <c r="CC372" s="949"/>
    </row>
    <row r="373" spans="6:81" s="947" customFormat="1">
      <c r="F373" s="948"/>
      <c r="G373" s="948"/>
      <c r="H373" s="948"/>
      <c r="I373" s="948"/>
      <c r="N373" s="948"/>
      <c r="O373" s="948"/>
      <c r="P373" s="948"/>
      <c r="Q373" s="948"/>
      <c r="R373" s="948"/>
      <c r="S373" s="948"/>
      <c r="T373" s="948"/>
      <c r="U373" s="948"/>
      <c r="V373" s="948"/>
      <c r="W373" s="948"/>
      <c r="X373" s="948"/>
      <c r="Y373" s="948"/>
      <c r="Z373" s="948"/>
      <c r="CC373" s="949"/>
    </row>
    <row r="374" spans="6:81" s="947" customFormat="1">
      <c r="F374" s="948"/>
      <c r="G374" s="948"/>
      <c r="H374" s="948"/>
      <c r="I374" s="948"/>
      <c r="N374" s="948"/>
      <c r="O374" s="948"/>
      <c r="P374" s="948"/>
      <c r="Q374" s="948"/>
      <c r="R374" s="948"/>
      <c r="S374" s="948"/>
      <c r="T374" s="948"/>
      <c r="U374" s="948"/>
      <c r="V374" s="948"/>
      <c r="W374" s="948"/>
      <c r="X374" s="948"/>
      <c r="Y374" s="948"/>
      <c r="Z374" s="948"/>
      <c r="CC374" s="949"/>
    </row>
    <row r="375" spans="6:81" s="947" customFormat="1">
      <c r="F375" s="948"/>
      <c r="G375" s="948"/>
      <c r="H375" s="948"/>
      <c r="I375" s="948"/>
      <c r="N375" s="948"/>
      <c r="O375" s="948"/>
      <c r="P375" s="948"/>
      <c r="Q375" s="948"/>
      <c r="R375" s="948"/>
      <c r="S375" s="948"/>
      <c r="T375" s="948"/>
      <c r="U375" s="948"/>
      <c r="V375" s="948"/>
      <c r="W375" s="948"/>
      <c r="X375" s="948"/>
      <c r="Y375" s="948"/>
      <c r="Z375" s="948"/>
      <c r="CC375" s="949"/>
    </row>
    <row r="376" spans="6:81" s="947" customFormat="1">
      <c r="F376" s="948"/>
      <c r="G376" s="948"/>
      <c r="H376" s="948"/>
      <c r="I376" s="948"/>
      <c r="N376" s="948"/>
      <c r="O376" s="948"/>
      <c r="P376" s="948"/>
      <c r="Q376" s="948"/>
      <c r="R376" s="948"/>
      <c r="S376" s="948"/>
      <c r="T376" s="948"/>
      <c r="U376" s="948"/>
      <c r="V376" s="948"/>
      <c r="W376" s="948"/>
      <c r="X376" s="948"/>
      <c r="Y376" s="948"/>
      <c r="Z376" s="948"/>
      <c r="CC376" s="949"/>
    </row>
    <row r="377" spans="6:81" s="947" customFormat="1">
      <c r="F377" s="948"/>
      <c r="G377" s="948"/>
      <c r="H377" s="948"/>
      <c r="I377" s="948"/>
      <c r="N377" s="948"/>
      <c r="O377" s="948"/>
      <c r="P377" s="948"/>
      <c r="Q377" s="948"/>
      <c r="R377" s="948"/>
      <c r="S377" s="948"/>
      <c r="T377" s="948"/>
      <c r="U377" s="948"/>
      <c r="V377" s="948"/>
      <c r="W377" s="948"/>
      <c r="X377" s="948"/>
      <c r="Y377" s="948"/>
      <c r="Z377" s="948"/>
      <c r="CC377" s="949"/>
    </row>
    <row r="378" spans="6:81" s="947" customFormat="1">
      <c r="F378" s="948"/>
      <c r="G378" s="948"/>
      <c r="H378" s="948"/>
      <c r="I378" s="948"/>
      <c r="N378" s="948"/>
      <c r="O378" s="948"/>
      <c r="P378" s="948"/>
      <c r="Q378" s="948"/>
      <c r="R378" s="948"/>
      <c r="S378" s="948"/>
      <c r="T378" s="948"/>
      <c r="U378" s="948"/>
      <c r="V378" s="948"/>
      <c r="W378" s="948"/>
      <c r="X378" s="948"/>
      <c r="Y378" s="948"/>
      <c r="Z378" s="948"/>
      <c r="CC378" s="949"/>
    </row>
    <row r="379" spans="6:81" s="947" customFormat="1">
      <c r="F379" s="948"/>
      <c r="G379" s="948"/>
      <c r="H379" s="948"/>
      <c r="I379" s="948"/>
      <c r="N379" s="948"/>
      <c r="O379" s="948"/>
      <c r="P379" s="948"/>
      <c r="Q379" s="948"/>
      <c r="R379" s="948"/>
      <c r="S379" s="948"/>
      <c r="T379" s="948"/>
      <c r="U379" s="948"/>
      <c r="V379" s="948"/>
      <c r="W379" s="948"/>
      <c r="X379" s="948"/>
      <c r="Y379" s="948"/>
      <c r="Z379" s="948"/>
      <c r="CC379" s="949"/>
    </row>
    <row r="380" spans="6:81" s="947" customFormat="1">
      <c r="F380" s="948"/>
      <c r="G380" s="948"/>
      <c r="H380" s="948"/>
      <c r="I380" s="948"/>
      <c r="N380" s="948"/>
      <c r="O380" s="948"/>
      <c r="P380" s="948"/>
      <c r="Q380" s="948"/>
      <c r="R380" s="948"/>
      <c r="S380" s="948"/>
      <c r="T380" s="948"/>
      <c r="U380" s="948"/>
      <c r="V380" s="948"/>
      <c r="W380" s="948"/>
      <c r="X380" s="948"/>
      <c r="Y380" s="948"/>
      <c r="Z380" s="948"/>
      <c r="CC380" s="949"/>
    </row>
    <row r="381" spans="6:81" s="947" customFormat="1">
      <c r="F381" s="948"/>
      <c r="G381" s="948"/>
      <c r="H381" s="948"/>
      <c r="I381" s="948"/>
      <c r="N381" s="948"/>
      <c r="O381" s="948"/>
      <c r="P381" s="948"/>
      <c r="Q381" s="948"/>
      <c r="R381" s="948"/>
      <c r="S381" s="948"/>
      <c r="T381" s="948"/>
      <c r="U381" s="948"/>
      <c r="V381" s="948"/>
      <c r="W381" s="948"/>
      <c r="X381" s="948"/>
      <c r="Y381" s="948"/>
      <c r="Z381" s="948"/>
      <c r="CC381" s="949"/>
    </row>
    <row r="382" spans="6:81" s="947" customFormat="1">
      <c r="F382" s="948"/>
      <c r="G382" s="948"/>
      <c r="H382" s="948"/>
      <c r="I382" s="948"/>
      <c r="N382" s="948"/>
      <c r="O382" s="948"/>
      <c r="P382" s="948"/>
      <c r="Q382" s="948"/>
      <c r="R382" s="948"/>
      <c r="S382" s="948"/>
      <c r="T382" s="948"/>
      <c r="U382" s="948"/>
      <c r="V382" s="948"/>
      <c r="W382" s="948"/>
      <c r="X382" s="948"/>
      <c r="Y382" s="948"/>
      <c r="Z382" s="948"/>
      <c r="CC382" s="949"/>
    </row>
    <row r="383" spans="6:81" s="947" customFormat="1">
      <c r="F383" s="948"/>
      <c r="G383" s="948"/>
      <c r="H383" s="948"/>
      <c r="I383" s="948"/>
      <c r="N383" s="948"/>
      <c r="O383" s="948"/>
      <c r="P383" s="948"/>
      <c r="Q383" s="948"/>
      <c r="R383" s="948"/>
      <c r="S383" s="948"/>
      <c r="T383" s="948"/>
      <c r="U383" s="948"/>
      <c r="V383" s="948"/>
      <c r="W383" s="948"/>
      <c r="X383" s="948"/>
      <c r="Y383" s="948"/>
      <c r="Z383" s="948"/>
      <c r="CC383" s="949"/>
    </row>
    <row r="384" spans="6:81" s="947" customFormat="1">
      <c r="F384" s="948"/>
      <c r="G384" s="948"/>
      <c r="H384" s="948"/>
      <c r="I384" s="948"/>
      <c r="N384" s="948"/>
      <c r="O384" s="948"/>
      <c r="P384" s="948"/>
      <c r="Q384" s="948"/>
      <c r="R384" s="948"/>
      <c r="S384" s="948"/>
      <c r="T384" s="948"/>
      <c r="U384" s="948"/>
      <c r="V384" s="948"/>
      <c r="W384" s="948"/>
      <c r="X384" s="948"/>
      <c r="Y384" s="948"/>
      <c r="Z384" s="948"/>
      <c r="CC384" s="949"/>
    </row>
    <row r="385" spans="6:81" s="947" customFormat="1">
      <c r="F385" s="948"/>
      <c r="G385" s="948"/>
      <c r="H385" s="948"/>
      <c r="I385" s="948"/>
      <c r="N385" s="948"/>
      <c r="O385" s="948"/>
      <c r="P385" s="948"/>
      <c r="Q385" s="948"/>
      <c r="R385" s="948"/>
      <c r="S385" s="948"/>
      <c r="T385" s="948"/>
      <c r="U385" s="948"/>
      <c r="V385" s="948"/>
      <c r="W385" s="948"/>
      <c r="X385" s="948"/>
      <c r="Y385" s="948"/>
      <c r="Z385" s="948"/>
      <c r="CC385" s="949"/>
    </row>
    <row r="386" spans="6:81" s="947" customFormat="1">
      <c r="F386" s="948"/>
      <c r="G386" s="948"/>
      <c r="H386" s="948"/>
      <c r="I386" s="948"/>
      <c r="N386" s="948"/>
      <c r="O386" s="948"/>
      <c r="P386" s="948"/>
      <c r="Q386" s="948"/>
      <c r="R386" s="948"/>
      <c r="S386" s="948"/>
      <c r="T386" s="948"/>
      <c r="U386" s="948"/>
      <c r="V386" s="948"/>
      <c r="W386" s="948"/>
      <c r="X386" s="948"/>
      <c r="Y386" s="948"/>
      <c r="Z386" s="948"/>
      <c r="CC386" s="949"/>
    </row>
    <row r="387" spans="6:81" s="947" customFormat="1">
      <c r="F387" s="948"/>
      <c r="G387" s="948"/>
      <c r="H387" s="948"/>
      <c r="I387" s="948"/>
      <c r="N387" s="948"/>
      <c r="O387" s="948"/>
      <c r="P387" s="948"/>
      <c r="Q387" s="948"/>
      <c r="R387" s="948"/>
      <c r="S387" s="948"/>
      <c r="T387" s="948"/>
      <c r="U387" s="948"/>
      <c r="V387" s="948"/>
      <c r="W387" s="948"/>
      <c r="X387" s="948"/>
      <c r="Y387" s="948"/>
      <c r="Z387" s="948"/>
      <c r="CC387" s="949"/>
    </row>
    <row r="388" spans="6:81" s="947" customFormat="1">
      <c r="F388" s="948"/>
      <c r="G388" s="948"/>
      <c r="H388" s="948"/>
      <c r="I388" s="948"/>
      <c r="N388" s="948"/>
      <c r="O388" s="948"/>
      <c r="P388" s="948"/>
      <c r="Q388" s="948"/>
      <c r="R388" s="948"/>
      <c r="S388" s="948"/>
      <c r="T388" s="948"/>
      <c r="U388" s="948"/>
      <c r="V388" s="948"/>
      <c r="W388" s="948"/>
      <c r="X388" s="948"/>
      <c r="Y388" s="948"/>
      <c r="Z388" s="948"/>
      <c r="CC388" s="949"/>
    </row>
    <row r="389" spans="6:81" s="947" customFormat="1">
      <c r="F389" s="948"/>
      <c r="G389" s="948"/>
      <c r="H389" s="948"/>
      <c r="I389" s="948"/>
      <c r="N389" s="948"/>
      <c r="O389" s="948"/>
      <c r="P389" s="948"/>
      <c r="Q389" s="948"/>
      <c r="R389" s="948"/>
      <c r="S389" s="948"/>
      <c r="T389" s="948"/>
      <c r="U389" s="948"/>
      <c r="V389" s="948"/>
      <c r="W389" s="948"/>
      <c r="X389" s="948"/>
      <c r="Y389" s="948"/>
      <c r="Z389" s="948"/>
      <c r="CC389" s="949"/>
    </row>
    <row r="390" spans="6:81" s="947" customFormat="1">
      <c r="F390" s="948"/>
      <c r="G390" s="948"/>
      <c r="H390" s="948"/>
      <c r="I390" s="948"/>
      <c r="N390" s="948"/>
      <c r="O390" s="948"/>
      <c r="P390" s="948"/>
      <c r="Q390" s="948"/>
      <c r="R390" s="948"/>
      <c r="S390" s="948"/>
      <c r="T390" s="948"/>
      <c r="U390" s="948"/>
      <c r="V390" s="948"/>
      <c r="W390" s="948"/>
      <c r="X390" s="948"/>
      <c r="Y390" s="948"/>
      <c r="Z390" s="948"/>
      <c r="CC390" s="949"/>
    </row>
    <row r="391" spans="6:81" s="947" customFormat="1">
      <c r="F391" s="948"/>
      <c r="G391" s="948"/>
      <c r="H391" s="948"/>
      <c r="I391" s="948"/>
      <c r="N391" s="948"/>
      <c r="O391" s="948"/>
      <c r="P391" s="948"/>
      <c r="Q391" s="948"/>
      <c r="R391" s="948"/>
      <c r="S391" s="948"/>
      <c r="T391" s="948"/>
      <c r="U391" s="948"/>
      <c r="V391" s="948"/>
      <c r="W391" s="948"/>
      <c r="X391" s="948"/>
      <c r="Y391" s="948"/>
      <c r="Z391" s="948"/>
      <c r="CC391" s="949"/>
    </row>
    <row r="392" spans="6:81" s="947" customFormat="1">
      <c r="F392" s="948"/>
      <c r="G392" s="948"/>
      <c r="H392" s="948"/>
      <c r="I392" s="948"/>
      <c r="N392" s="948"/>
      <c r="O392" s="948"/>
      <c r="P392" s="948"/>
      <c r="Q392" s="948"/>
      <c r="R392" s="948"/>
      <c r="S392" s="948"/>
      <c r="T392" s="948"/>
      <c r="U392" s="948"/>
      <c r="V392" s="948"/>
      <c r="W392" s="948"/>
      <c r="X392" s="948"/>
      <c r="Y392" s="948"/>
      <c r="Z392" s="948"/>
      <c r="CC392" s="949"/>
    </row>
    <row r="393" spans="6:81" s="947" customFormat="1">
      <c r="F393" s="948"/>
      <c r="G393" s="948"/>
      <c r="H393" s="948"/>
      <c r="I393" s="948"/>
      <c r="N393" s="948"/>
      <c r="O393" s="948"/>
      <c r="P393" s="948"/>
      <c r="Q393" s="948"/>
      <c r="R393" s="948"/>
      <c r="S393" s="948"/>
      <c r="T393" s="948"/>
      <c r="U393" s="948"/>
      <c r="V393" s="948"/>
      <c r="W393" s="948"/>
      <c r="X393" s="948"/>
      <c r="Y393" s="948"/>
      <c r="Z393" s="948"/>
      <c r="CC393" s="949"/>
    </row>
    <row r="394" spans="6:81" s="947" customFormat="1">
      <c r="F394" s="948"/>
      <c r="G394" s="948"/>
      <c r="H394" s="948"/>
      <c r="I394" s="948"/>
      <c r="N394" s="948"/>
      <c r="O394" s="948"/>
      <c r="P394" s="948"/>
      <c r="Q394" s="948"/>
      <c r="R394" s="948"/>
      <c r="S394" s="948"/>
      <c r="T394" s="948"/>
      <c r="U394" s="948"/>
      <c r="V394" s="948"/>
      <c r="W394" s="948"/>
      <c r="X394" s="948"/>
      <c r="Y394" s="948"/>
      <c r="Z394" s="948"/>
      <c r="CC394" s="949"/>
    </row>
    <row r="395" spans="6:81" s="947" customFormat="1">
      <c r="F395" s="948"/>
      <c r="G395" s="948"/>
      <c r="H395" s="948"/>
      <c r="I395" s="948"/>
      <c r="N395" s="948"/>
      <c r="O395" s="948"/>
      <c r="P395" s="948"/>
      <c r="Q395" s="948"/>
      <c r="R395" s="948"/>
      <c r="S395" s="948"/>
      <c r="T395" s="948"/>
      <c r="U395" s="948"/>
      <c r="V395" s="948"/>
      <c r="W395" s="948"/>
      <c r="X395" s="948"/>
      <c r="Y395" s="948"/>
      <c r="Z395" s="948"/>
      <c r="CC395" s="949"/>
    </row>
    <row r="396" spans="6:81" s="947" customFormat="1">
      <c r="F396" s="948"/>
      <c r="G396" s="948"/>
      <c r="H396" s="948"/>
      <c r="I396" s="948"/>
      <c r="N396" s="948"/>
      <c r="O396" s="948"/>
      <c r="P396" s="948"/>
      <c r="Q396" s="948"/>
      <c r="R396" s="948"/>
      <c r="S396" s="948"/>
      <c r="T396" s="948"/>
      <c r="U396" s="948"/>
      <c r="V396" s="948"/>
      <c r="W396" s="948"/>
      <c r="X396" s="948"/>
      <c r="Y396" s="948"/>
      <c r="Z396" s="948"/>
      <c r="CC396" s="949"/>
    </row>
    <row r="397" spans="6:81" s="947" customFormat="1">
      <c r="F397" s="948"/>
      <c r="G397" s="948"/>
      <c r="H397" s="948"/>
      <c r="I397" s="948"/>
      <c r="N397" s="948"/>
      <c r="O397" s="948"/>
      <c r="P397" s="948"/>
      <c r="Q397" s="948"/>
      <c r="R397" s="948"/>
      <c r="S397" s="948"/>
      <c r="T397" s="948"/>
      <c r="U397" s="948"/>
      <c r="V397" s="948"/>
      <c r="W397" s="948"/>
      <c r="X397" s="948"/>
      <c r="Y397" s="948"/>
      <c r="Z397" s="948"/>
      <c r="CC397" s="949"/>
    </row>
    <row r="398" spans="6:81" s="947" customFormat="1">
      <c r="F398" s="948"/>
      <c r="G398" s="948"/>
      <c r="H398" s="948"/>
      <c r="I398" s="948"/>
      <c r="N398" s="948"/>
      <c r="O398" s="948"/>
      <c r="P398" s="948"/>
      <c r="Q398" s="948"/>
      <c r="R398" s="948"/>
      <c r="S398" s="948"/>
      <c r="T398" s="948"/>
      <c r="U398" s="948"/>
      <c r="V398" s="948"/>
      <c r="W398" s="948"/>
      <c r="X398" s="948"/>
      <c r="Y398" s="948"/>
      <c r="Z398" s="948"/>
      <c r="CC398" s="949"/>
    </row>
    <row r="399" spans="6:81" s="947" customFormat="1">
      <c r="F399" s="948"/>
      <c r="G399" s="948"/>
      <c r="H399" s="948"/>
      <c r="I399" s="948"/>
      <c r="N399" s="948"/>
      <c r="O399" s="948"/>
      <c r="P399" s="948"/>
      <c r="Q399" s="948"/>
      <c r="R399" s="948"/>
      <c r="S399" s="948"/>
      <c r="T399" s="948"/>
      <c r="U399" s="948"/>
      <c r="V399" s="948"/>
      <c r="W399" s="948"/>
      <c r="X399" s="948"/>
      <c r="Y399" s="948"/>
      <c r="Z399" s="948"/>
      <c r="CC399" s="949"/>
    </row>
    <row r="400" spans="6:81" s="947" customFormat="1">
      <c r="F400" s="948"/>
      <c r="G400" s="948"/>
      <c r="H400" s="948"/>
      <c r="I400" s="948"/>
      <c r="N400" s="948"/>
      <c r="O400" s="948"/>
      <c r="P400" s="948"/>
      <c r="Q400" s="948"/>
      <c r="R400" s="948"/>
      <c r="S400" s="948"/>
      <c r="T400" s="948"/>
      <c r="U400" s="948"/>
      <c r="V400" s="948"/>
      <c r="W400" s="948"/>
      <c r="X400" s="948"/>
      <c r="Y400" s="948"/>
      <c r="Z400" s="948"/>
      <c r="CC400" s="949"/>
    </row>
    <row r="401" spans="6:81" s="947" customFormat="1">
      <c r="F401" s="948"/>
      <c r="G401" s="948"/>
      <c r="H401" s="948"/>
      <c r="I401" s="948"/>
      <c r="N401" s="948"/>
      <c r="O401" s="948"/>
      <c r="P401" s="948"/>
      <c r="Q401" s="948"/>
      <c r="R401" s="948"/>
      <c r="S401" s="948"/>
      <c r="T401" s="948"/>
      <c r="U401" s="948"/>
      <c r="V401" s="948"/>
      <c r="W401" s="948"/>
      <c r="X401" s="948"/>
      <c r="Y401" s="948"/>
      <c r="Z401" s="948"/>
      <c r="CC401" s="949"/>
    </row>
    <row r="402" spans="6:81" s="947" customFormat="1">
      <c r="F402" s="948"/>
      <c r="G402" s="948"/>
      <c r="H402" s="948"/>
      <c r="I402" s="948"/>
      <c r="N402" s="948"/>
      <c r="O402" s="948"/>
      <c r="P402" s="948"/>
      <c r="Q402" s="948"/>
      <c r="R402" s="948"/>
      <c r="S402" s="948"/>
      <c r="T402" s="948"/>
      <c r="U402" s="948"/>
      <c r="V402" s="948"/>
      <c r="W402" s="948"/>
      <c r="X402" s="948"/>
      <c r="Y402" s="948"/>
      <c r="Z402" s="948"/>
      <c r="CC402" s="949"/>
    </row>
    <row r="403" spans="6:81" s="947" customFormat="1">
      <c r="F403" s="948"/>
      <c r="G403" s="948"/>
      <c r="H403" s="948"/>
      <c r="I403" s="948"/>
      <c r="N403" s="948"/>
      <c r="O403" s="948"/>
      <c r="P403" s="948"/>
      <c r="Q403" s="948"/>
      <c r="R403" s="948"/>
      <c r="S403" s="948"/>
      <c r="T403" s="948"/>
      <c r="U403" s="948"/>
      <c r="V403" s="948"/>
      <c r="W403" s="948"/>
      <c r="X403" s="948"/>
      <c r="Y403" s="948"/>
      <c r="Z403" s="948"/>
      <c r="CC403" s="949"/>
    </row>
    <row r="404" spans="6:81" s="947" customFormat="1">
      <c r="F404" s="948"/>
      <c r="G404" s="948"/>
      <c r="H404" s="948"/>
      <c r="I404" s="948"/>
      <c r="N404" s="948"/>
      <c r="O404" s="948"/>
      <c r="P404" s="948"/>
      <c r="Q404" s="948"/>
      <c r="R404" s="948"/>
      <c r="S404" s="948"/>
      <c r="T404" s="948"/>
      <c r="U404" s="948"/>
      <c r="V404" s="948"/>
      <c r="W404" s="948"/>
      <c r="X404" s="948"/>
      <c r="Y404" s="948"/>
      <c r="Z404" s="948"/>
      <c r="CC404" s="949"/>
    </row>
    <row r="405" spans="6:81" s="947" customFormat="1">
      <c r="F405" s="948"/>
      <c r="G405" s="948"/>
      <c r="H405" s="948"/>
      <c r="I405" s="948"/>
      <c r="N405" s="948"/>
      <c r="O405" s="948"/>
      <c r="P405" s="948"/>
      <c r="Q405" s="948"/>
      <c r="R405" s="948"/>
      <c r="S405" s="948"/>
      <c r="T405" s="948"/>
      <c r="U405" s="948"/>
      <c r="V405" s="948"/>
      <c r="W405" s="948"/>
      <c r="X405" s="948"/>
      <c r="Y405" s="948"/>
      <c r="Z405" s="948"/>
      <c r="CC405" s="949"/>
    </row>
    <row r="406" spans="6:81" s="947" customFormat="1">
      <c r="F406" s="948"/>
      <c r="G406" s="948"/>
      <c r="H406" s="948"/>
      <c r="I406" s="948"/>
      <c r="N406" s="948"/>
      <c r="O406" s="948"/>
      <c r="P406" s="948"/>
      <c r="Q406" s="948"/>
      <c r="R406" s="948"/>
      <c r="S406" s="948"/>
      <c r="T406" s="948"/>
      <c r="U406" s="948"/>
      <c r="V406" s="948"/>
      <c r="W406" s="948"/>
      <c r="X406" s="948"/>
      <c r="Y406" s="948"/>
      <c r="Z406" s="948"/>
      <c r="CC406" s="949"/>
    </row>
    <row r="407" spans="6:81" s="947" customFormat="1">
      <c r="F407" s="948"/>
      <c r="G407" s="948"/>
      <c r="H407" s="948"/>
      <c r="I407" s="948"/>
      <c r="N407" s="948"/>
      <c r="O407" s="948"/>
      <c r="P407" s="948"/>
      <c r="Q407" s="948"/>
      <c r="R407" s="948"/>
      <c r="S407" s="948"/>
      <c r="T407" s="948"/>
      <c r="U407" s="948"/>
      <c r="V407" s="948"/>
      <c r="W407" s="948"/>
      <c r="X407" s="948"/>
      <c r="Y407" s="948"/>
      <c r="Z407" s="948"/>
      <c r="CC407" s="949"/>
    </row>
    <row r="408" spans="6:81" s="947" customFormat="1">
      <c r="F408" s="948"/>
      <c r="G408" s="948"/>
      <c r="H408" s="948"/>
      <c r="I408" s="948"/>
      <c r="N408" s="948"/>
      <c r="O408" s="948"/>
      <c r="P408" s="948"/>
      <c r="Q408" s="948"/>
      <c r="R408" s="948"/>
      <c r="S408" s="948"/>
      <c r="T408" s="948"/>
      <c r="U408" s="948"/>
      <c r="V408" s="948"/>
      <c r="W408" s="948"/>
      <c r="X408" s="948"/>
      <c r="Y408" s="948"/>
      <c r="Z408" s="948"/>
      <c r="CC408" s="949"/>
    </row>
    <row r="409" spans="6:81" s="947" customFormat="1">
      <c r="F409" s="948"/>
      <c r="G409" s="948"/>
      <c r="H409" s="948"/>
      <c r="I409" s="948"/>
      <c r="N409" s="948"/>
      <c r="O409" s="948"/>
      <c r="P409" s="948"/>
      <c r="Q409" s="948"/>
      <c r="R409" s="948"/>
      <c r="S409" s="948"/>
      <c r="T409" s="948"/>
      <c r="U409" s="948"/>
      <c r="V409" s="948"/>
      <c r="W409" s="948"/>
      <c r="X409" s="948"/>
      <c r="Y409" s="948"/>
      <c r="Z409" s="948"/>
      <c r="CC409" s="949"/>
    </row>
    <row r="410" spans="6:81" s="947" customFormat="1">
      <c r="F410" s="948"/>
      <c r="G410" s="948"/>
      <c r="H410" s="948"/>
      <c r="I410" s="948"/>
      <c r="N410" s="948"/>
      <c r="O410" s="948"/>
      <c r="P410" s="948"/>
      <c r="Q410" s="948"/>
      <c r="R410" s="948"/>
      <c r="S410" s="948"/>
      <c r="T410" s="948"/>
      <c r="U410" s="948"/>
      <c r="V410" s="948"/>
      <c r="W410" s="948"/>
      <c r="X410" s="948"/>
      <c r="Y410" s="948"/>
      <c r="Z410" s="948"/>
      <c r="CC410" s="949"/>
    </row>
    <row r="411" spans="6:81" s="947" customFormat="1">
      <c r="F411" s="948"/>
      <c r="G411" s="948"/>
      <c r="H411" s="948"/>
      <c r="I411" s="948"/>
      <c r="N411" s="948"/>
      <c r="O411" s="948"/>
      <c r="P411" s="948"/>
      <c r="Q411" s="948"/>
      <c r="R411" s="948"/>
      <c r="S411" s="948"/>
      <c r="T411" s="948"/>
      <c r="U411" s="948"/>
      <c r="V411" s="948"/>
      <c r="W411" s="948"/>
      <c r="X411" s="948"/>
      <c r="Y411" s="948"/>
      <c r="Z411" s="948"/>
      <c r="CC411" s="949"/>
    </row>
    <row r="412" spans="6:81" s="947" customFormat="1">
      <c r="F412" s="948"/>
      <c r="G412" s="948"/>
      <c r="H412" s="948"/>
      <c r="I412" s="948"/>
      <c r="N412" s="948"/>
      <c r="O412" s="948"/>
      <c r="P412" s="948"/>
      <c r="Q412" s="948"/>
      <c r="R412" s="948"/>
      <c r="S412" s="948"/>
      <c r="T412" s="948"/>
      <c r="U412" s="948"/>
      <c r="V412" s="948"/>
      <c r="W412" s="948"/>
      <c r="X412" s="948"/>
      <c r="Y412" s="948"/>
      <c r="Z412" s="948"/>
      <c r="CC412" s="949"/>
    </row>
    <row r="413" spans="6:81" s="947" customFormat="1">
      <c r="F413" s="948"/>
      <c r="G413" s="948"/>
      <c r="H413" s="948"/>
      <c r="I413" s="948"/>
      <c r="N413" s="948"/>
      <c r="O413" s="948"/>
      <c r="P413" s="948"/>
      <c r="Q413" s="948"/>
      <c r="R413" s="948"/>
      <c r="S413" s="948"/>
      <c r="T413" s="948"/>
      <c r="U413" s="948"/>
      <c r="V413" s="948"/>
      <c r="W413" s="948"/>
      <c r="X413" s="948"/>
      <c r="Y413" s="948"/>
      <c r="Z413" s="948"/>
      <c r="CC413" s="949"/>
    </row>
    <row r="414" spans="6:81" s="947" customFormat="1">
      <c r="F414" s="948"/>
      <c r="G414" s="948"/>
      <c r="H414" s="948"/>
      <c r="I414" s="948"/>
      <c r="N414" s="948"/>
      <c r="O414" s="948"/>
      <c r="P414" s="948"/>
      <c r="Q414" s="948"/>
      <c r="R414" s="948"/>
      <c r="S414" s="948"/>
      <c r="T414" s="948"/>
      <c r="U414" s="948"/>
      <c r="V414" s="948"/>
      <c r="W414" s="948"/>
      <c r="X414" s="948"/>
      <c r="Y414" s="948"/>
      <c r="Z414" s="948"/>
      <c r="CC414" s="949"/>
    </row>
    <row r="415" spans="6:81" s="947" customFormat="1">
      <c r="F415" s="948"/>
      <c r="G415" s="948"/>
      <c r="H415" s="948"/>
      <c r="I415" s="948"/>
      <c r="N415" s="948"/>
      <c r="O415" s="948"/>
      <c r="P415" s="948"/>
      <c r="Q415" s="948"/>
      <c r="R415" s="948"/>
      <c r="S415" s="948"/>
      <c r="T415" s="948"/>
      <c r="U415" s="948"/>
      <c r="V415" s="948"/>
      <c r="W415" s="948"/>
      <c r="X415" s="948"/>
      <c r="Y415" s="948"/>
      <c r="Z415" s="948"/>
      <c r="CC415" s="949"/>
    </row>
    <row r="416" spans="6:81" s="947" customFormat="1">
      <c r="F416" s="948"/>
      <c r="G416" s="948"/>
      <c r="H416" s="948"/>
      <c r="I416" s="948"/>
      <c r="N416" s="948"/>
      <c r="O416" s="948"/>
      <c r="P416" s="948"/>
      <c r="Q416" s="948"/>
      <c r="R416" s="948"/>
      <c r="S416" s="948"/>
      <c r="T416" s="948"/>
      <c r="U416" s="948"/>
      <c r="V416" s="948"/>
      <c r="W416" s="948"/>
      <c r="X416" s="948"/>
      <c r="Y416" s="948"/>
      <c r="Z416" s="948"/>
      <c r="CC416" s="949"/>
    </row>
    <row r="417" spans="6:81" s="947" customFormat="1">
      <c r="F417" s="948"/>
      <c r="G417" s="948"/>
      <c r="H417" s="948"/>
      <c r="I417" s="948"/>
      <c r="N417" s="948"/>
      <c r="O417" s="948"/>
      <c r="P417" s="948"/>
      <c r="Q417" s="948"/>
      <c r="R417" s="948"/>
      <c r="S417" s="948"/>
      <c r="T417" s="948"/>
      <c r="U417" s="948"/>
      <c r="V417" s="948"/>
      <c r="W417" s="948"/>
      <c r="X417" s="948"/>
      <c r="Y417" s="948"/>
      <c r="Z417" s="948"/>
      <c r="CC417" s="949"/>
    </row>
    <row r="418" spans="6:81" s="947" customFormat="1">
      <c r="F418" s="948"/>
      <c r="G418" s="948"/>
      <c r="H418" s="948"/>
      <c r="I418" s="948"/>
      <c r="N418" s="948"/>
      <c r="O418" s="948"/>
      <c r="P418" s="948"/>
      <c r="Q418" s="948"/>
      <c r="R418" s="948"/>
      <c r="S418" s="948"/>
      <c r="T418" s="948"/>
      <c r="U418" s="948"/>
      <c r="V418" s="948"/>
      <c r="W418" s="948"/>
      <c r="X418" s="948"/>
      <c r="Y418" s="948"/>
      <c r="Z418" s="948"/>
      <c r="CC418" s="949"/>
    </row>
    <row r="419" spans="6:81" s="947" customFormat="1">
      <c r="F419" s="948"/>
      <c r="G419" s="948"/>
      <c r="H419" s="948"/>
      <c r="I419" s="948"/>
      <c r="N419" s="948"/>
      <c r="O419" s="948"/>
      <c r="P419" s="948"/>
      <c r="Q419" s="948"/>
      <c r="R419" s="948"/>
      <c r="S419" s="948"/>
      <c r="T419" s="948"/>
      <c r="U419" s="948"/>
      <c r="V419" s="948"/>
      <c r="W419" s="948"/>
      <c r="X419" s="948"/>
      <c r="Y419" s="948"/>
      <c r="Z419" s="948"/>
      <c r="CC419" s="949"/>
    </row>
    <row r="420" spans="6:81" s="947" customFormat="1">
      <c r="F420" s="948"/>
      <c r="G420" s="948"/>
      <c r="H420" s="948"/>
      <c r="I420" s="948"/>
      <c r="N420" s="948"/>
      <c r="O420" s="948"/>
      <c r="P420" s="948"/>
      <c r="Q420" s="948"/>
      <c r="R420" s="948"/>
      <c r="S420" s="948"/>
      <c r="T420" s="948"/>
      <c r="U420" s="948"/>
      <c r="V420" s="948"/>
      <c r="W420" s="948"/>
      <c r="X420" s="948"/>
      <c r="Y420" s="948"/>
      <c r="Z420" s="948"/>
      <c r="CC420" s="949"/>
    </row>
    <row r="421" spans="6:81" s="947" customFormat="1">
      <c r="F421" s="948"/>
      <c r="G421" s="948"/>
      <c r="H421" s="948"/>
      <c r="I421" s="948"/>
      <c r="N421" s="948"/>
      <c r="O421" s="948"/>
      <c r="P421" s="948"/>
      <c r="Q421" s="948"/>
      <c r="R421" s="948"/>
      <c r="S421" s="948"/>
      <c r="T421" s="948"/>
      <c r="U421" s="948"/>
      <c r="V421" s="948"/>
      <c r="W421" s="948"/>
      <c r="X421" s="948"/>
      <c r="Y421" s="948"/>
      <c r="Z421" s="948"/>
      <c r="CC421" s="949"/>
    </row>
    <row r="422" spans="6:81" s="947" customFormat="1">
      <c r="F422" s="948"/>
      <c r="G422" s="948"/>
      <c r="H422" s="948"/>
      <c r="I422" s="948"/>
      <c r="N422" s="948"/>
      <c r="O422" s="948"/>
      <c r="P422" s="948"/>
      <c r="Q422" s="948"/>
      <c r="R422" s="948"/>
      <c r="S422" s="948"/>
      <c r="T422" s="948"/>
      <c r="U422" s="948"/>
      <c r="V422" s="948"/>
      <c r="W422" s="948"/>
      <c r="X422" s="948"/>
      <c r="Y422" s="948"/>
      <c r="Z422" s="948"/>
      <c r="CC422" s="949"/>
    </row>
    <row r="423" spans="6:81" s="947" customFormat="1">
      <c r="F423" s="948"/>
      <c r="G423" s="948"/>
      <c r="H423" s="948"/>
      <c r="I423" s="948"/>
      <c r="N423" s="948"/>
      <c r="O423" s="948"/>
      <c r="P423" s="948"/>
      <c r="Q423" s="948"/>
      <c r="R423" s="948"/>
      <c r="S423" s="948"/>
      <c r="T423" s="948"/>
      <c r="U423" s="948"/>
      <c r="V423" s="948"/>
      <c r="W423" s="948"/>
      <c r="X423" s="948"/>
      <c r="Y423" s="948"/>
      <c r="Z423" s="948"/>
      <c r="CC423" s="949"/>
    </row>
    <row r="424" spans="6:81" s="947" customFormat="1">
      <c r="F424" s="948"/>
      <c r="G424" s="948"/>
      <c r="H424" s="948"/>
      <c r="I424" s="948"/>
      <c r="N424" s="948"/>
      <c r="O424" s="948"/>
      <c r="P424" s="948"/>
      <c r="Q424" s="948"/>
      <c r="R424" s="948"/>
      <c r="S424" s="948"/>
      <c r="T424" s="948"/>
      <c r="U424" s="948"/>
      <c r="V424" s="948"/>
      <c r="W424" s="948"/>
      <c r="X424" s="948"/>
      <c r="Y424" s="948"/>
      <c r="Z424" s="948"/>
      <c r="CC424" s="949"/>
    </row>
    <row r="425" spans="6:81" s="947" customFormat="1">
      <c r="F425" s="948"/>
      <c r="G425" s="948"/>
      <c r="H425" s="948"/>
      <c r="I425" s="948"/>
      <c r="N425" s="948"/>
      <c r="O425" s="948"/>
      <c r="P425" s="948"/>
      <c r="Q425" s="948"/>
      <c r="R425" s="948"/>
      <c r="S425" s="948"/>
      <c r="T425" s="948"/>
      <c r="U425" s="948"/>
      <c r="V425" s="948"/>
      <c r="W425" s="948"/>
      <c r="X425" s="948"/>
      <c r="Y425" s="948"/>
      <c r="Z425" s="948"/>
      <c r="CC425" s="949"/>
    </row>
    <row r="426" spans="6:81" s="947" customFormat="1">
      <c r="F426" s="948"/>
      <c r="G426" s="948"/>
      <c r="H426" s="948"/>
      <c r="I426" s="948"/>
      <c r="N426" s="948"/>
      <c r="O426" s="948"/>
      <c r="P426" s="948"/>
      <c r="Q426" s="948"/>
      <c r="R426" s="948"/>
      <c r="S426" s="948"/>
      <c r="T426" s="948"/>
      <c r="U426" s="948"/>
      <c r="V426" s="948"/>
      <c r="W426" s="948"/>
      <c r="X426" s="948"/>
      <c r="Y426" s="948"/>
      <c r="Z426" s="948"/>
      <c r="CC426" s="949"/>
    </row>
    <row r="427" spans="6:81" s="947" customFormat="1">
      <c r="F427" s="948"/>
      <c r="G427" s="948"/>
      <c r="H427" s="948"/>
      <c r="I427" s="948"/>
      <c r="N427" s="948"/>
      <c r="O427" s="948"/>
      <c r="P427" s="948"/>
      <c r="Q427" s="948"/>
      <c r="R427" s="948"/>
      <c r="S427" s="948"/>
      <c r="T427" s="948"/>
      <c r="U427" s="948"/>
      <c r="V427" s="948"/>
      <c r="W427" s="948"/>
      <c r="X427" s="948"/>
      <c r="Y427" s="948"/>
      <c r="Z427" s="948"/>
      <c r="CC427" s="949"/>
    </row>
    <row r="428" spans="6:81" s="947" customFormat="1">
      <c r="F428" s="948"/>
      <c r="G428" s="948"/>
      <c r="H428" s="948"/>
      <c r="I428" s="948"/>
      <c r="N428" s="948"/>
      <c r="O428" s="948"/>
      <c r="P428" s="948"/>
      <c r="Q428" s="948"/>
      <c r="R428" s="948"/>
      <c r="S428" s="948"/>
      <c r="T428" s="948"/>
      <c r="U428" s="948"/>
      <c r="V428" s="948"/>
      <c r="W428" s="948"/>
      <c r="X428" s="948"/>
      <c r="Y428" s="948"/>
      <c r="Z428" s="948"/>
      <c r="CC428" s="949"/>
    </row>
    <row r="429" spans="6:81" s="947" customFormat="1">
      <c r="F429" s="948"/>
      <c r="G429" s="948"/>
      <c r="H429" s="948"/>
      <c r="I429" s="948"/>
      <c r="N429" s="948"/>
      <c r="O429" s="948"/>
      <c r="P429" s="948"/>
      <c r="Q429" s="948"/>
      <c r="R429" s="948"/>
      <c r="S429" s="948"/>
      <c r="T429" s="948"/>
      <c r="U429" s="948"/>
      <c r="V429" s="948"/>
      <c r="W429" s="948"/>
      <c r="X429" s="948"/>
      <c r="Y429" s="948"/>
      <c r="Z429" s="948"/>
      <c r="CC429" s="949"/>
    </row>
    <row r="430" spans="6:81" s="947" customFormat="1">
      <c r="F430" s="948"/>
      <c r="G430" s="948"/>
      <c r="H430" s="948"/>
      <c r="I430" s="948"/>
      <c r="N430" s="948"/>
      <c r="O430" s="948"/>
      <c r="P430" s="948"/>
      <c r="Q430" s="948"/>
      <c r="R430" s="948"/>
      <c r="S430" s="948"/>
      <c r="T430" s="948"/>
      <c r="U430" s="948"/>
      <c r="V430" s="948"/>
      <c r="W430" s="948"/>
      <c r="X430" s="948"/>
      <c r="Y430" s="948"/>
      <c r="Z430" s="948"/>
      <c r="CC430" s="949"/>
    </row>
    <row r="431" spans="6:81" s="947" customFormat="1">
      <c r="F431" s="948"/>
      <c r="G431" s="948"/>
      <c r="H431" s="948"/>
      <c r="I431" s="948"/>
      <c r="N431" s="948"/>
      <c r="O431" s="948"/>
      <c r="P431" s="948"/>
      <c r="Q431" s="948"/>
      <c r="R431" s="948"/>
      <c r="S431" s="948"/>
      <c r="T431" s="948"/>
      <c r="U431" s="948"/>
      <c r="V431" s="948"/>
      <c r="W431" s="948"/>
      <c r="X431" s="948"/>
      <c r="Y431" s="948"/>
      <c r="Z431" s="948"/>
      <c r="CC431" s="949"/>
    </row>
    <row r="432" spans="6:81" s="947" customFormat="1">
      <c r="F432" s="948"/>
      <c r="G432" s="948"/>
      <c r="H432" s="948"/>
      <c r="I432" s="948"/>
      <c r="N432" s="948"/>
      <c r="O432" s="948"/>
      <c r="P432" s="948"/>
      <c r="Q432" s="948"/>
      <c r="R432" s="948"/>
      <c r="S432" s="948"/>
      <c r="T432" s="948"/>
      <c r="U432" s="948"/>
      <c r="V432" s="948"/>
      <c r="W432" s="948"/>
      <c r="X432" s="948"/>
      <c r="Y432" s="948"/>
      <c r="Z432" s="948"/>
      <c r="CC432" s="949"/>
    </row>
    <row r="433" spans="6:81" s="947" customFormat="1">
      <c r="F433" s="948"/>
      <c r="G433" s="948"/>
      <c r="H433" s="948"/>
      <c r="I433" s="948"/>
      <c r="N433" s="948"/>
      <c r="O433" s="948"/>
      <c r="P433" s="948"/>
      <c r="Q433" s="948"/>
      <c r="R433" s="948"/>
      <c r="S433" s="948"/>
      <c r="T433" s="948"/>
      <c r="U433" s="948"/>
      <c r="V433" s="948"/>
      <c r="W433" s="948"/>
      <c r="X433" s="948"/>
      <c r="Y433" s="948"/>
      <c r="Z433" s="948"/>
      <c r="CC433" s="949"/>
    </row>
    <row r="434" spans="6:81" s="947" customFormat="1">
      <c r="F434" s="948"/>
      <c r="G434" s="948"/>
      <c r="H434" s="948"/>
      <c r="I434" s="948"/>
      <c r="N434" s="948"/>
      <c r="O434" s="948"/>
      <c r="P434" s="948"/>
      <c r="Q434" s="948"/>
      <c r="R434" s="948"/>
      <c r="S434" s="948"/>
      <c r="T434" s="948"/>
      <c r="U434" s="948"/>
      <c r="V434" s="948"/>
      <c r="W434" s="948"/>
      <c r="X434" s="948"/>
      <c r="Y434" s="948"/>
      <c r="Z434" s="948"/>
      <c r="CC434" s="949"/>
    </row>
    <row r="435" spans="6:81" s="947" customFormat="1">
      <c r="F435" s="948"/>
      <c r="G435" s="948"/>
      <c r="H435" s="948"/>
      <c r="I435" s="948"/>
      <c r="N435" s="948"/>
      <c r="O435" s="948"/>
      <c r="P435" s="948"/>
      <c r="Q435" s="948"/>
      <c r="R435" s="948"/>
      <c r="S435" s="948"/>
      <c r="T435" s="948"/>
      <c r="U435" s="948"/>
      <c r="V435" s="948"/>
      <c r="W435" s="948"/>
      <c r="X435" s="948"/>
      <c r="Y435" s="948"/>
      <c r="Z435" s="948"/>
      <c r="CC435" s="949"/>
    </row>
    <row r="436" spans="6:81" s="947" customFormat="1">
      <c r="F436" s="948"/>
      <c r="G436" s="948"/>
      <c r="H436" s="948"/>
      <c r="I436" s="948"/>
      <c r="N436" s="948"/>
      <c r="O436" s="948"/>
      <c r="P436" s="948"/>
      <c r="Q436" s="948"/>
      <c r="R436" s="948"/>
      <c r="S436" s="948"/>
      <c r="T436" s="948"/>
      <c r="U436" s="948"/>
      <c r="V436" s="948"/>
      <c r="W436" s="948"/>
      <c r="X436" s="948"/>
      <c r="Y436" s="948"/>
      <c r="Z436" s="948"/>
      <c r="CC436" s="949"/>
    </row>
    <row r="437" spans="6:81" s="947" customFormat="1">
      <c r="F437" s="948"/>
      <c r="G437" s="948"/>
      <c r="H437" s="948"/>
      <c r="I437" s="948"/>
      <c r="N437" s="948"/>
      <c r="O437" s="948"/>
      <c r="P437" s="948"/>
      <c r="Q437" s="948"/>
      <c r="R437" s="948"/>
      <c r="S437" s="948"/>
      <c r="T437" s="948"/>
      <c r="U437" s="948"/>
      <c r="V437" s="948"/>
      <c r="W437" s="948"/>
      <c r="X437" s="948"/>
      <c r="Y437" s="948"/>
      <c r="Z437" s="948"/>
      <c r="CC437" s="949"/>
    </row>
    <row r="438" spans="6:81" s="947" customFormat="1">
      <c r="F438" s="948"/>
      <c r="G438" s="948"/>
      <c r="H438" s="948"/>
      <c r="I438" s="948"/>
      <c r="N438" s="948"/>
      <c r="O438" s="948"/>
      <c r="P438" s="948"/>
      <c r="Q438" s="948"/>
      <c r="R438" s="948"/>
      <c r="S438" s="948"/>
      <c r="T438" s="948"/>
      <c r="U438" s="948"/>
      <c r="V438" s="948"/>
      <c r="W438" s="948"/>
      <c r="X438" s="948"/>
      <c r="Y438" s="948"/>
      <c r="Z438" s="948"/>
      <c r="CC438" s="949"/>
    </row>
    <row r="439" spans="6:81" s="947" customFormat="1">
      <c r="F439" s="948"/>
      <c r="G439" s="948"/>
      <c r="H439" s="948"/>
      <c r="I439" s="948"/>
      <c r="N439" s="948"/>
      <c r="O439" s="948"/>
      <c r="P439" s="948"/>
      <c r="Q439" s="948"/>
      <c r="R439" s="948"/>
      <c r="S439" s="948"/>
      <c r="T439" s="948"/>
      <c r="U439" s="948"/>
      <c r="V439" s="948"/>
      <c r="W439" s="948"/>
      <c r="X439" s="948"/>
      <c r="Y439" s="948"/>
      <c r="Z439" s="948"/>
      <c r="CC439" s="949"/>
    </row>
    <row r="440" spans="6:81" s="947" customFormat="1">
      <c r="F440" s="948"/>
      <c r="G440" s="948"/>
      <c r="H440" s="948"/>
      <c r="I440" s="948"/>
      <c r="N440" s="948"/>
      <c r="O440" s="948"/>
      <c r="P440" s="948"/>
      <c r="Q440" s="948"/>
      <c r="R440" s="948"/>
      <c r="S440" s="948"/>
      <c r="T440" s="948"/>
      <c r="U440" s="948"/>
      <c r="V440" s="948"/>
      <c r="W440" s="948"/>
      <c r="X440" s="948"/>
      <c r="Y440" s="948"/>
      <c r="Z440" s="948"/>
      <c r="CC440" s="949"/>
    </row>
    <row r="441" spans="6:81" s="947" customFormat="1">
      <c r="F441" s="948"/>
      <c r="G441" s="948"/>
      <c r="H441" s="948"/>
      <c r="I441" s="948"/>
      <c r="N441" s="948"/>
      <c r="O441" s="948"/>
      <c r="P441" s="948"/>
      <c r="Q441" s="948"/>
      <c r="R441" s="948"/>
      <c r="S441" s="948"/>
      <c r="T441" s="948"/>
      <c r="U441" s="948"/>
      <c r="V441" s="948"/>
      <c r="W441" s="948"/>
      <c r="X441" s="948"/>
      <c r="Y441" s="948"/>
      <c r="Z441" s="948"/>
      <c r="CC441" s="949"/>
    </row>
    <row r="442" spans="6:81" s="947" customFormat="1">
      <c r="F442" s="948"/>
      <c r="G442" s="948"/>
      <c r="H442" s="948"/>
      <c r="I442" s="948"/>
      <c r="N442" s="948"/>
      <c r="O442" s="948"/>
      <c r="P442" s="948"/>
      <c r="Q442" s="948"/>
      <c r="R442" s="948"/>
      <c r="S442" s="948"/>
      <c r="T442" s="948"/>
      <c r="U442" s="948"/>
      <c r="V442" s="948"/>
      <c r="W442" s="948"/>
      <c r="X442" s="948"/>
      <c r="Y442" s="948"/>
      <c r="Z442" s="948"/>
      <c r="CC442" s="949"/>
    </row>
    <row r="443" spans="6:81" s="947" customFormat="1">
      <c r="F443" s="948"/>
      <c r="G443" s="948"/>
      <c r="H443" s="948"/>
      <c r="I443" s="948"/>
      <c r="N443" s="948"/>
      <c r="O443" s="948"/>
      <c r="P443" s="948"/>
      <c r="Q443" s="948"/>
      <c r="R443" s="948"/>
      <c r="S443" s="948"/>
      <c r="T443" s="948"/>
      <c r="U443" s="948"/>
      <c r="V443" s="948"/>
      <c r="W443" s="948"/>
      <c r="X443" s="948"/>
      <c r="Y443" s="948"/>
      <c r="Z443" s="948"/>
      <c r="CC443" s="949"/>
    </row>
    <row r="444" spans="6:81" s="947" customFormat="1">
      <c r="F444" s="948"/>
      <c r="G444" s="948"/>
      <c r="H444" s="948"/>
      <c r="I444" s="948"/>
      <c r="N444" s="948"/>
      <c r="O444" s="948"/>
      <c r="P444" s="948"/>
      <c r="Q444" s="948"/>
      <c r="R444" s="948"/>
      <c r="S444" s="948"/>
      <c r="T444" s="948"/>
      <c r="U444" s="948"/>
      <c r="V444" s="948"/>
      <c r="W444" s="948"/>
      <c r="X444" s="948"/>
      <c r="Y444" s="948"/>
      <c r="Z444" s="948"/>
      <c r="CC444" s="949"/>
    </row>
    <row r="445" spans="6:81" s="947" customFormat="1">
      <c r="F445" s="948"/>
      <c r="G445" s="948"/>
      <c r="H445" s="948"/>
      <c r="I445" s="948"/>
      <c r="N445" s="948"/>
      <c r="O445" s="948"/>
      <c r="P445" s="948"/>
      <c r="Q445" s="948"/>
      <c r="R445" s="948"/>
      <c r="S445" s="948"/>
      <c r="T445" s="948"/>
      <c r="U445" s="948"/>
      <c r="V445" s="948"/>
      <c r="W445" s="948"/>
      <c r="X445" s="948"/>
      <c r="Y445" s="948"/>
      <c r="Z445" s="948"/>
      <c r="CC445" s="949"/>
    </row>
    <row r="446" spans="6:81" s="947" customFormat="1">
      <c r="F446" s="948"/>
      <c r="G446" s="948"/>
      <c r="H446" s="948"/>
      <c r="I446" s="948"/>
      <c r="N446" s="948"/>
      <c r="O446" s="948"/>
      <c r="P446" s="948"/>
      <c r="Q446" s="948"/>
      <c r="R446" s="948"/>
      <c r="S446" s="948"/>
      <c r="T446" s="948"/>
      <c r="U446" s="948"/>
      <c r="V446" s="948"/>
      <c r="W446" s="948"/>
      <c r="X446" s="948"/>
      <c r="Y446" s="948"/>
      <c r="Z446" s="948"/>
      <c r="CC446" s="949"/>
    </row>
    <row r="447" spans="6:81" s="947" customFormat="1">
      <c r="F447" s="948"/>
      <c r="G447" s="948"/>
      <c r="H447" s="948"/>
      <c r="I447" s="948"/>
      <c r="N447" s="948"/>
      <c r="O447" s="948"/>
      <c r="P447" s="948"/>
      <c r="Q447" s="948"/>
      <c r="R447" s="948"/>
      <c r="S447" s="948"/>
      <c r="T447" s="948"/>
      <c r="U447" s="948"/>
      <c r="V447" s="948"/>
      <c r="W447" s="948"/>
      <c r="X447" s="948"/>
      <c r="Y447" s="948"/>
      <c r="Z447" s="948"/>
      <c r="CC447" s="949"/>
    </row>
    <row r="448" spans="6:81" s="947" customFormat="1">
      <c r="F448" s="948"/>
      <c r="G448" s="948"/>
      <c r="H448" s="948"/>
      <c r="I448" s="948"/>
      <c r="N448" s="948"/>
      <c r="O448" s="948"/>
      <c r="P448" s="948"/>
      <c r="Q448" s="948"/>
      <c r="R448" s="948"/>
      <c r="S448" s="948"/>
      <c r="T448" s="948"/>
      <c r="U448" s="948"/>
      <c r="V448" s="948"/>
      <c r="W448" s="948"/>
      <c r="X448" s="948"/>
      <c r="Y448" s="948"/>
      <c r="Z448" s="948"/>
      <c r="CC448" s="949"/>
    </row>
    <row r="449" spans="6:81" s="947" customFormat="1">
      <c r="F449" s="948"/>
      <c r="G449" s="948"/>
      <c r="H449" s="948"/>
      <c r="I449" s="948"/>
      <c r="N449" s="948"/>
      <c r="O449" s="948"/>
      <c r="P449" s="948"/>
      <c r="Q449" s="948"/>
      <c r="R449" s="948"/>
      <c r="S449" s="948"/>
      <c r="T449" s="948"/>
      <c r="U449" s="948"/>
      <c r="V449" s="948"/>
      <c r="W449" s="948"/>
      <c r="X449" s="948"/>
      <c r="Y449" s="948"/>
      <c r="Z449" s="948"/>
      <c r="CC449" s="949"/>
    </row>
    <row r="450" spans="6:81" s="947" customFormat="1">
      <c r="F450" s="948"/>
      <c r="G450" s="948"/>
      <c r="H450" s="948"/>
      <c r="I450" s="948"/>
      <c r="N450" s="948"/>
      <c r="O450" s="948"/>
      <c r="P450" s="948"/>
      <c r="Q450" s="948"/>
      <c r="R450" s="948"/>
      <c r="S450" s="948"/>
      <c r="T450" s="948"/>
      <c r="U450" s="948"/>
      <c r="V450" s="948"/>
      <c r="W450" s="948"/>
      <c r="X450" s="948"/>
      <c r="Y450" s="948"/>
      <c r="Z450" s="948"/>
      <c r="CC450" s="949"/>
    </row>
    <row r="451" spans="6:81" s="947" customFormat="1">
      <c r="F451" s="948"/>
      <c r="G451" s="948"/>
      <c r="H451" s="948"/>
      <c r="I451" s="948"/>
      <c r="N451" s="948"/>
      <c r="O451" s="948"/>
      <c r="P451" s="948"/>
      <c r="Q451" s="948"/>
      <c r="R451" s="948"/>
      <c r="S451" s="948"/>
      <c r="T451" s="948"/>
      <c r="U451" s="948"/>
      <c r="V451" s="948"/>
      <c r="W451" s="948"/>
      <c r="X451" s="948"/>
      <c r="Y451" s="948"/>
      <c r="Z451" s="948"/>
      <c r="CC451" s="949"/>
    </row>
    <row r="452" spans="6:81" s="947" customFormat="1">
      <c r="F452" s="948"/>
      <c r="G452" s="948"/>
      <c r="H452" s="948"/>
      <c r="I452" s="948"/>
      <c r="N452" s="948"/>
      <c r="O452" s="948"/>
      <c r="P452" s="948"/>
      <c r="Q452" s="948"/>
      <c r="R452" s="948"/>
      <c r="S452" s="948"/>
      <c r="T452" s="948"/>
      <c r="U452" s="948"/>
      <c r="V452" s="948"/>
      <c r="W452" s="948"/>
      <c r="X452" s="948"/>
      <c r="Y452" s="948"/>
      <c r="Z452" s="948"/>
      <c r="CC452" s="949"/>
    </row>
    <row r="453" spans="6:81" s="947" customFormat="1">
      <c r="F453" s="948"/>
      <c r="G453" s="948"/>
      <c r="H453" s="948"/>
      <c r="I453" s="948"/>
      <c r="N453" s="948"/>
      <c r="O453" s="948"/>
      <c r="P453" s="948"/>
      <c r="Q453" s="948"/>
      <c r="R453" s="948"/>
      <c r="S453" s="948"/>
      <c r="T453" s="948"/>
      <c r="U453" s="948"/>
      <c r="V453" s="948"/>
      <c r="W453" s="948"/>
      <c r="X453" s="948"/>
      <c r="Y453" s="948"/>
      <c r="Z453" s="948"/>
      <c r="CC453" s="949"/>
    </row>
    <row r="454" spans="6:81" s="947" customFormat="1">
      <c r="F454" s="948"/>
      <c r="G454" s="948"/>
      <c r="H454" s="948"/>
      <c r="I454" s="948"/>
      <c r="N454" s="948"/>
      <c r="O454" s="948"/>
      <c r="P454" s="948"/>
      <c r="Q454" s="948"/>
      <c r="R454" s="948"/>
      <c r="S454" s="948"/>
      <c r="T454" s="948"/>
      <c r="U454" s="948"/>
      <c r="V454" s="948"/>
      <c r="W454" s="948"/>
      <c r="X454" s="948"/>
      <c r="Y454" s="948"/>
      <c r="Z454" s="948"/>
      <c r="CC454" s="949"/>
    </row>
    <row r="455" spans="6:81" s="947" customFormat="1">
      <c r="F455" s="948"/>
      <c r="G455" s="948"/>
      <c r="H455" s="948"/>
      <c r="I455" s="948"/>
      <c r="N455" s="948"/>
      <c r="O455" s="948"/>
      <c r="P455" s="948"/>
      <c r="Q455" s="948"/>
      <c r="R455" s="948"/>
      <c r="S455" s="948"/>
      <c r="T455" s="948"/>
      <c r="U455" s="948"/>
      <c r="V455" s="948"/>
      <c r="W455" s="948"/>
      <c r="X455" s="948"/>
      <c r="Y455" s="948"/>
      <c r="Z455" s="948"/>
      <c r="CC455" s="949"/>
    </row>
    <row r="456" spans="6:81" s="947" customFormat="1">
      <c r="F456" s="948"/>
      <c r="G456" s="948"/>
      <c r="H456" s="948"/>
      <c r="I456" s="948"/>
      <c r="N456" s="948"/>
      <c r="O456" s="948"/>
      <c r="P456" s="948"/>
      <c r="Q456" s="948"/>
      <c r="R456" s="948"/>
      <c r="S456" s="948"/>
      <c r="T456" s="948"/>
      <c r="U456" s="948"/>
      <c r="V456" s="948"/>
      <c r="W456" s="948"/>
      <c r="X456" s="948"/>
      <c r="Y456" s="948"/>
      <c r="Z456" s="948"/>
      <c r="CC456" s="949"/>
    </row>
    <row r="457" spans="6:81" s="947" customFormat="1">
      <c r="F457" s="948"/>
      <c r="G457" s="948"/>
      <c r="H457" s="948"/>
      <c r="I457" s="948"/>
      <c r="N457" s="948"/>
      <c r="O457" s="948"/>
      <c r="P457" s="948"/>
      <c r="Q457" s="948"/>
      <c r="R457" s="948"/>
      <c r="S457" s="948"/>
      <c r="T457" s="948"/>
      <c r="U457" s="948"/>
      <c r="V457" s="948"/>
      <c r="W457" s="948"/>
      <c r="X457" s="948"/>
      <c r="Y457" s="948"/>
      <c r="Z457" s="948"/>
      <c r="CC457" s="949"/>
    </row>
    <row r="458" spans="6:81" s="947" customFormat="1">
      <c r="F458" s="948"/>
      <c r="G458" s="948"/>
      <c r="H458" s="948"/>
      <c r="I458" s="948"/>
      <c r="N458" s="948"/>
      <c r="O458" s="948"/>
      <c r="P458" s="948"/>
      <c r="Q458" s="948"/>
      <c r="R458" s="948"/>
      <c r="S458" s="948"/>
      <c r="T458" s="948"/>
      <c r="U458" s="948"/>
      <c r="V458" s="948"/>
      <c r="W458" s="948"/>
      <c r="X458" s="948"/>
      <c r="Y458" s="948"/>
      <c r="Z458" s="948"/>
      <c r="CC458" s="949"/>
    </row>
    <row r="459" spans="6:81" s="947" customFormat="1">
      <c r="F459" s="948"/>
      <c r="G459" s="948"/>
      <c r="H459" s="948"/>
      <c r="I459" s="948"/>
      <c r="N459" s="948"/>
      <c r="O459" s="948"/>
      <c r="P459" s="948"/>
      <c r="Q459" s="948"/>
      <c r="R459" s="948"/>
      <c r="S459" s="948"/>
      <c r="T459" s="948"/>
      <c r="U459" s="948"/>
      <c r="V459" s="948"/>
      <c r="W459" s="948"/>
      <c r="X459" s="948"/>
      <c r="Y459" s="948"/>
      <c r="Z459" s="948"/>
      <c r="CC459" s="949"/>
    </row>
    <row r="460" spans="6:81" s="947" customFormat="1">
      <c r="F460" s="948"/>
      <c r="G460" s="948"/>
      <c r="H460" s="948"/>
      <c r="I460" s="948"/>
      <c r="N460" s="948"/>
      <c r="O460" s="948"/>
      <c r="P460" s="948"/>
      <c r="Q460" s="948"/>
      <c r="R460" s="948"/>
      <c r="S460" s="948"/>
      <c r="T460" s="948"/>
      <c r="U460" s="948"/>
      <c r="V460" s="948"/>
      <c r="W460" s="948"/>
      <c r="X460" s="948"/>
      <c r="Y460" s="948"/>
      <c r="Z460" s="948"/>
      <c r="CC460" s="949"/>
    </row>
    <row r="461" spans="6:81" s="947" customFormat="1">
      <c r="F461" s="948"/>
      <c r="G461" s="948"/>
      <c r="H461" s="948"/>
      <c r="I461" s="948"/>
      <c r="N461" s="948"/>
      <c r="O461" s="948"/>
      <c r="P461" s="948"/>
      <c r="Q461" s="948"/>
      <c r="R461" s="948"/>
      <c r="S461" s="948"/>
      <c r="T461" s="948"/>
      <c r="U461" s="948"/>
      <c r="V461" s="948"/>
      <c r="W461" s="948"/>
      <c r="X461" s="948"/>
      <c r="Y461" s="948"/>
      <c r="Z461" s="948"/>
      <c r="CC461" s="949"/>
    </row>
    <row r="462" spans="6:81" s="947" customFormat="1">
      <c r="F462" s="948"/>
      <c r="G462" s="948"/>
      <c r="H462" s="948"/>
      <c r="I462" s="948"/>
      <c r="N462" s="948"/>
      <c r="O462" s="948"/>
      <c r="P462" s="948"/>
      <c r="Q462" s="948"/>
      <c r="R462" s="948"/>
      <c r="S462" s="948"/>
      <c r="T462" s="948"/>
      <c r="U462" s="948"/>
      <c r="V462" s="948"/>
      <c r="W462" s="948"/>
      <c r="X462" s="948"/>
      <c r="Y462" s="948"/>
      <c r="Z462" s="948"/>
      <c r="CC462" s="949"/>
    </row>
    <row r="463" spans="6:81" s="947" customFormat="1">
      <c r="F463" s="948"/>
      <c r="G463" s="948"/>
      <c r="H463" s="948"/>
      <c r="I463" s="948"/>
      <c r="N463" s="948"/>
      <c r="O463" s="948"/>
      <c r="P463" s="948"/>
      <c r="Q463" s="948"/>
      <c r="R463" s="948"/>
      <c r="S463" s="948"/>
      <c r="T463" s="948"/>
      <c r="U463" s="948"/>
      <c r="V463" s="948"/>
      <c r="W463" s="948"/>
      <c r="X463" s="948"/>
      <c r="Y463" s="948"/>
      <c r="Z463" s="948"/>
      <c r="CC463" s="949"/>
    </row>
    <row r="464" spans="6:81" s="947" customFormat="1">
      <c r="F464" s="948"/>
      <c r="G464" s="948"/>
      <c r="H464" s="948"/>
      <c r="I464" s="948"/>
      <c r="N464" s="948"/>
      <c r="O464" s="948"/>
      <c r="P464" s="948"/>
      <c r="Q464" s="948"/>
      <c r="R464" s="948"/>
      <c r="S464" s="948"/>
      <c r="T464" s="948"/>
      <c r="U464" s="948"/>
      <c r="V464" s="948"/>
      <c r="W464" s="948"/>
      <c r="X464" s="948"/>
      <c r="Y464" s="948"/>
      <c r="Z464" s="948"/>
      <c r="CC464" s="949"/>
    </row>
    <row r="465" spans="6:81" s="947" customFormat="1">
      <c r="F465" s="948"/>
      <c r="G465" s="948"/>
      <c r="H465" s="948"/>
      <c r="I465" s="948"/>
      <c r="N465" s="948"/>
      <c r="O465" s="948"/>
      <c r="P465" s="948"/>
      <c r="Q465" s="948"/>
      <c r="R465" s="948"/>
      <c r="S465" s="948"/>
      <c r="T465" s="948"/>
      <c r="U465" s="948"/>
      <c r="V465" s="948"/>
      <c r="W465" s="948"/>
      <c r="X465" s="948"/>
      <c r="Y465" s="948"/>
      <c r="Z465" s="948"/>
      <c r="CC465" s="949"/>
    </row>
    <row r="466" spans="6:81" s="947" customFormat="1">
      <c r="F466" s="948"/>
      <c r="G466" s="948"/>
      <c r="H466" s="948"/>
      <c r="I466" s="948"/>
      <c r="N466" s="948"/>
      <c r="O466" s="948"/>
      <c r="P466" s="948"/>
      <c r="Q466" s="948"/>
      <c r="R466" s="948"/>
      <c r="S466" s="948"/>
      <c r="T466" s="948"/>
      <c r="U466" s="948"/>
      <c r="V466" s="948"/>
      <c r="W466" s="948"/>
      <c r="X466" s="948"/>
      <c r="Y466" s="948"/>
      <c r="Z466" s="948"/>
      <c r="CC466" s="949"/>
    </row>
    <row r="467" spans="6:81" s="947" customFormat="1">
      <c r="F467" s="948"/>
      <c r="G467" s="948"/>
      <c r="H467" s="948"/>
      <c r="I467" s="948"/>
      <c r="N467" s="948"/>
      <c r="O467" s="948"/>
      <c r="P467" s="948"/>
      <c r="Q467" s="948"/>
      <c r="R467" s="948"/>
      <c r="S467" s="948"/>
      <c r="T467" s="948"/>
      <c r="U467" s="948"/>
      <c r="V467" s="948"/>
      <c r="W467" s="948"/>
      <c r="X467" s="948"/>
      <c r="Y467" s="948"/>
      <c r="Z467" s="948"/>
      <c r="CC467" s="949"/>
    </row>
    <row r="468" spans="6:81" s="947" customFormat="1">
      <c r="F468" s="948"/>
      <c r="G468" s="948"/>
      <c r="H468" s="948"/>
      <c r="I468" s="948"/>
      <c r="N468" s="948"/>
      <c r="O468" s="948"/>
      <c r="P468" s="948"/>
      <c r="Q468" s="948"/>
      <c r="R468" s="948"/>
      <c r="S468" s="948"/>
      <c r="T468" s="948"/>
      <c r="U468" s="948"/>
      <c r="V468" s="948"/>
      <c r="W468" s="948"/>
      <c r="X468" s="948"/>
      <c r="Y468" s="948"/>
      <c r="Z468" s="948"/>
      <c r="CC468" s="949"/>
    </row>
    <row r="469" spans="6:81" s="947" customFormat="1">
      <c r="F469" s="948"/>
      <c r="G469" s="948"/>
      <c r="H469" s="948"/>
      <c r="I469" s="948"/>
      <c r="N469" s="948"/>
      <c r="O469" s="948"/>
      <c r="P469" s="948"/>
      <c r="Q469" s="948"/>
      <c r="R469" s="948"/>
      <c r="S469" s="948"/>
      <c r="T469" s="948"/>
      <c r="U469" s="948"/>
      <c r="V469" s="948"/>
      <c r="W469" s="948"/>
      <c r="X469" s="948"/>
      <c r="Y469" s="948"/>
      <c r="Z469" s="948"/>
      <c r="CC469" s="949"/>
    </row>
    <row r="470" spans="6:81" s="947" customFormat="1">
      <c r="F470" s="948"/>
      <c r="G470" s="948"/>
      <c r="H470" s="948"/>
      <c r="I470" s="948"/>
      <c r="N470" s="948"/>
      <c r="O470" s="948"/>
      <c r="P470" s="948"/>
      <c r="Q470" s="948"/>
      <c r="R470" s="948"/>
      <c r="S470" s="948"/>
      <c r="T470" s="948"/>
      <c r="U470" s="948"/>
      <c r="V470" s="948"/>
      <c r="W470" s="948"/>
      <c r="X470" s="948"/>
      <c r="Y470" s="948"/>
      <c r="Z470" s="948"/>
      <c r="CC470" s="949"/>
    </row>
    <row r="471" spans="6:81" s="947" customFormat="1">
      <c r="F471" s="948"/>
      <c r="G471" s="948"/>
      <c r="H471" s="948"/>
      <c r="I471" s="948"/>
      <c r="N471" s="948"/>
      <c r="O471" s="948"/>
      <c r="P471" s="948"/>
      <c r="Q471" s="948"/>
      <c r="R471" s="948"/>
      <c r="S471" s="948"/>
      <c r="T471" s="948"/>
      <c r="U471" s="948"/>
      <c r="V471" s="948"/>
      <c r="W471" s="948"/>
      <c r="X471" s="948"/>
      <c r="Y471" s="948"/>
      <c r="Z471" s="948"/>
      <c r="CC471" s="949"/>
    </row>
    <row r="472" spans="6:81" s="947" customFormat="1">
      <c r="F472" s="948"/>
      <c r="G472" s="948"/>
      <c r="H472" s="948"/>
      <c r="I472" s="948"/>
      <c r="N472" s="948"/>
      <c r="O472" s="948"/>
      <c r="P472" s="948"/>
      <c r="Q472" s="948"/>
      <c r="R472" s="948"/>
      <c r="S472" s="948"/>
      <c r="T472" s="948"/>
      <c r="U472" s="948"/>
      <c r="V472" s="948"/>
      <c r="W472" s="948"/>
      <c r="X472" s="948"/>
      <c r="Y472" s="948"/>
      <c r="Z472" s="948"/>
      <c r="CC472" s="949"/>
    </row>
    <row r="473" spans="6:81" s="947" customFormat="1">
      <c r="F473" s="948"/>
      <c r="G473" s="948"/>
      <c r="H473" s="948"/>
      <c r="I473" s="948"/>
      <c r="N473" s="948"/>
      <c r="O473" s="948"/>
      <c r="P473" s="948"/>
      <c r="Q473" s="948"/>
      <c r="R473" s="948"/>
      <c r="S473" s="948"/>
      <c r="T473" s="948"/>
      <c r="U473" s="948"/>
      <c r="V473" s="948"/>
      <c r="W473" s="948"/>
      <c r="X473" s="948"/>
      <c r="Y473" s="948"/>
      <c r="Z473" s="948"/>
      <c r="CC473" s="949"/>
    </row>
    <row r="474" spans="6:81" s="947" customFormat="1">
      <c r="F474" s="948"/>
      <c r="G474" s="948"/>
      <c r="H474" s="948"/>
      <c r="I474" s="948"/>
      <c r="N474" s="948"/>
      <c r="O474" s="948"/>
      <c r="P474" s="948"/>
      <c r="Q474" s="948"/>
      <c r="R474" s="948"/>
      <c r="S474" s="948"/>
      <c r="T474" s="948"/>
      <c r="U474" s="948"/>
      <c r="V474" s="948"/>
      <c r="W474" s="948"/>
      <c r="X474" s="948"/>
      <c r="Y474" s="948"/>
      <c r="Z474" s="948"/>
      <c r="CC474" s="949"/>
    </row>
    <row r="475" spans="6:81" s="947" customFormat="1">
      <c r="F475" s="948"/>
      <c r="G475" s="948"/>
      <c r="H475" s="948"/>
      <c r="I475" s="948"/>
      <c r="N475" s="948"/>
      <c r="O475" s="948"/>
      <c r="P475" s="948"/>
      <c r="Q475" s="948"/>
      <c r="R475" s="948"/>
      <c r="S475" s="948"/>
      <c r="T475" s="948"/>
      <c r="U475" s="948"/>
      <c r="V475" s="948"/>
      <c r="W475" s="948"/>
      <c r="X475" s="948"/>
      <c r="Y475" s="948"/>
      <c r="Z475" s="948"/>
      <c r="CC475" s="949"/>
    </row>
    <row r="476" spans="6:81" s="947" customFormat="1">
      <c r="F476" s="948"/>
      <c r="G476" s="948"/>
      <c r="H476" s="948"/>
      <c r="I476" s="948"/>
      <c r="N476" s="948"/>
      <c r="O476" s="948"/>
      <c r="P476" s="948"/>
      <c r="Q476" s="948"/>
      <c r="R476" s="948"/>
      <c r="S476" s="948"/>
      <c r="T476" s="948"/>
      <c r="U476" s="948"/>
      <c r="V476" s="948"/>
      <c r="W476" s="948"/>
      <c r="X476" s="948"/>
      <c r="Y476" s="948"/>
      <c r="Z476" s="948"/>
      <c r="CC476" s="949"/>
    </row>
    <row r="477" spans="6:81" s="947" customFormat="1">
      <c r="F477" s="948"/>
      <c r="G477" s="948"/>
      <c r="H477" s="948"/>
      <c r="I477" s="948"/>
      <c r="N477" s="948"/>
      <c r="O477" s="948"/>
      <c r="P477" s="948"/>
      <c r="Q477" s="948"/>
      <c r="R477" s="948"/>
      <c r="S477" s="948"/>
      <c r="T477" s="948"/>
      <c r="U477" s="948"/>
      <c r="V477" s="948"/>
      <c r="W477" s="948"/>
      <c r="X477" s="948"/>
      <c r="Y477" s="948"/>
      <c r="Z477" s="948"/>
      <c r="CC477" s="949"/>
    </row>
    <row r="478" spans="6:81" s="947" customFormat="1">
      <c r="F478" s="948"/>
      <c r="G478" s="948"/>
      <c r="H478" s="948"/>
      <c r="I478" s="948"/>
      <c r="N478" s="948"/>
      <c r="O478" s="948"/>
      <c r="P478" s="948"/>
      <c r="Q478" s="948"/>
      <c r="R478" s="948"/>
      <c r="S478" s="948"/>
      <c r="T478" s="948"/>
      <c r="U478" s="948"/>
      <c r="V478" s="948"/>
      <c r="W478" s="948"/>
      <c r="X478" s="948"/>
      <c r="Y478" s="948"/>
      <c r="Z478" s="948"/>
      <c r="CC478" s="949"/>
    </row>
    <row r="479" spans="6:81" s="947" customFormat="1">
      <c r="F479" s="948"/>
      <c r="G479" s="948"/>
      <c r="H479" s="948"/>
      <c r="I479" s="948"/>
      <c r="N479" s="948"/>
      <c r="O479" s="948"/>
      <c r="P479" s="948"/>
      <c r="Q479" s="948"/>
      <c r="R479" s="948"/>
      <c r="S479" s="948"/>
      <c r="T479" s="948"/>
      <c r="U479" s="948"/>
      <c r="V479" s="948"/>
      <c r="W479" s="948"/>
      <c r="X479" s="948"/>
      <c r="Y479" s="948"/>
      <c r="Z479" s="948"/>
      <c r="CC479" s="949"/>
    </row>
    <row r="480" spans="6:81" s="947" customFormat="1">
      <c r="F480" s="948"/>
      <c r="G480" s="948"/>
      <c r="H480" s="948"/>
      <c r="I480" s="948"/>
      <c r="N480" s="948"/>
      <c r="O480" s="948"/>
      <c r="P480" s="948"/>
      <c r="Q480" s="948"/>
      <c r="R480" s="948"/>
      <c r="S480" s="948"/>
      <c r="T480" s="948"/>
      <c r="U480" s="948"/>
      <c r="V480" s="948"/>
      <c r="W480" s="948"/>
      <c r="X480" s="948"/>
      <c r="Y480" s="948"/>
      <c r="Z480" s="948"/>
      <c r="CC480" s="949"/>
    </row>
    <row r="481" spans="6:81" s="947" customFormat="1">
      <c r="F481" s="948"/>
      <c r="G481" s="948"/>
      <c r="H481" s="948"/>
      <c r="I481" s="948"/>
      <c r="N481" s="948"/>
      <c r="O481" s="948"/>
      <c r="P481" s="948"/>
      <c r="Q481" s="948"/>
      <c r="R481" s="948"/>
      <c r="S481" s="948"/>
      <c r="T481" s="948"/>
      <c r="U481" s="948"/>
      <c r="V481" s="948"/>
      <c r="W481" s="948"/>
      <c r="X481" s="948"/>
      <c r="Y481" s="948"/>
      <c r="Z481" s="948"/>
      <c r="CC481" s="949"/>
    </row>
    <row r="482" spans="6:81" s="947" customFormat="1">
      <c r="F482" s="948"/>
      <c r="G482" s="948"/>
      <c r="H482" s="948"/>
      <c r="I482" s="948"/>
      <c r="N482" s="948"/>
      <c r="O482" s="948"/>
      <c r="P482" s="948"/>
      <c r="Q482" s="948"/>
      <c r="R482" s="948"/>
      <c r="S482" s="948"/>
      <c r="T482" s="948"/>
      <c r="U482" s="948"/>
      <c r="V482" s="948"/>
      <c r="W482" s="948"/>
      <c r="X482" s="948"/>
      <c r="Y482" s="948"/>
      <c r="Z482" s="948"/>
      <c r="CC482" s="949"/>
    </row>
    <row r="483" spans="6:81" s="947" customFormat="1">
      <c r="F483" s="948"/>
      <c r="G483" s="948"/>
      <c r="H483" s="948"/>
      <c r="I483" s="948"/>
      <c r="N483" s="948"/>
      <c r="O483" s="948"/>
      <c r="P483" s="948"/>
      <c r="Q483" s="948"/>
      <c r="R483" s="948"/>
      <c r="S483" s="948"/>
      <c r="T483" s="948"/>
      <c r="U483" s="948"/>
      <c r="V483" s="948"/>
      <c r="W483" s="948"/>
      <c r="X483" s="948"/>
      <c r="Y483" s="948"/>
      <c r="Z483" s="948"/>
      <c r="CC483" s="949"/>
    </row>
    <row r="484" spans="6:81" s="947" customFormat="1">
      <c r="F484" s="948"/>
      <c r="G484" s="948"/>
      <c r="H484" s="948"/>
      <c r="I484" s="948"/>
      <c r="N484" s="948"/>
      <c r="O484" s="948"/>
      <c r="P484" s="948"/>
      <c r="Q484" s="948"/>
      <c r="R484" s="948"/>
      <c r="S484" s="948"/>
      <c r="T484" s="948"/>
      <c r="U484" s="948"/>
      <c r="V484" s="948"/>
      <c r="W484" s="948"/>
      <c r="X484" s="948"/>
      <c r="Y484" s="948"/>
      <c r="Z484" s="948"/>
      <c r="CC484" s="949"/>
    </row>
    <row r="485" spans="6:81" s="947" customFormat="1">
      <c r="F485" s="948"/>
      <c r="G485" s="948"/>
      <c r="H485" s="948"/>
      <c r="I485" s="948"/>
      <c r="N485" s="948"/>
      <c r="O485" s="948"/>
      <c r="P485" s="948"/>
      <c r="Q485" s="948"/>
      <c r="R485" s="948"/>
      <c r="S485" s="948"/>
      <c r="T485" s="948"/>
      <c r="U485" s="948"/>
      <c r="V485" s="948"/>
      <c r="W485" s="948"/>
      <c r="X485" s="948"/>
      <c r="Y485" s="948"/>
      <c r="Z485" s="948"/>
      <c r="CC485" s="949"/>
    </row>
    <row r="486" spans="6:81" s="947" customFormat="1">
      <c r="F486" s="948"/>
      <c r="G486" s="948"/>
      <c r="H486" s="948"/>
      <c r="I486" s="948"/>
      <c r="N486" s="948"/>
      <c r="O486" s="948"/>
      <c r="P486" s="948"/>
      <c r="Q486" s="948"/>
      <c r="R486" s="948"/>
      <c r="S486" s="948"/>
      <c r="T486" s="948"/>
      <c r="U486" s="948"/>
      <c r="V486" s="948"/>
      <c r="W486" s="948"/>
      <c r="X486" s="948"/>
      <c r="Y486" s="948"/>
      <c r="Z486" s="948"/>
      <c r="CC486" s="949"/>
    </row>
    <row r="487" spans="6:81" s="947" customFormat="1">
      <c r="F487" s="948"/>
      <c r="G487" s="948"/>
      <c r="H487" s="948"/>
      <c r="I487" s="948"/>
      <c r="N487" s="948"/>
      <c r="O487" s="948"/>
      <c r="P487" s="948"/>
      <c r="Q487" s="948"/>
      <c r="R487" s="948"/>
      <c r="S487" s="948"/>
      <c r="T487" s="948"/>
      <c r="U487" s="948"/>
      <c r="V487" s="948"/>
      <c r="W487" s="948"/>
      <c r="X487" s="948"/>
      <c r="Y487" s="948"/>
      <c r="Z487" s="948"/>
      <c r="CC487" s="949"/>
    </row>
    <row r="488" spans="6:81" s="947" customFormat="1">
      <c r="F488" s="948"/>
      <c r="G488" s="948"/>
      <c r="H488" s="948"/>
      <c r="I488" s="948"/>
      <c r="N488" s="948"/>
      <c r="O488" s="948"/>
      <c r="P488" s="948"/>
      <c r="Q488" s="948"/>
      <c r="R488" s="948"/>
      <c r="S488" s="948"/>
      <c r="T488" s="948"/>
      <c r="U488" s="948"/>
      <c r="V488" s="948"/>
      <c r="W488" s="948"/>
      <c r="X488" s="948"/>
      <c r="Y488" s="948"/>
      <c r="Z488" s="948"/>
      <c r="CC488" s="949"/>
    </row>
    <row r="489" spans="6:81" s="947" customFormat="1">
      <c r="F489" s="948"/>
      <c r="G489" s="948"/>
      <c r="H489" s="948"/>
      <c r="I489" s="948"/>
      <c r="N489" s="948"/>
      <c r="O489" s="948"/>
      <c r="P489" s="948"/>
      <c r="Q489" s="948"/>
      <c r="R489" s="948"/>
      <c r="S489" s="948"/>
      <c r="T489" s="948"/>
      <c r="U489" s="948"/>
      <c r="V489" s="948"/>
      <c r="W489" s="948"/>
      <c r="X489" s="948"/>
      <c r="Y489" s="948"/>
      <c r="Z489" s="948"/>
      <c r="CC489" s="949"/>
    </row>
    <row r="490" spans="6:81" s="947" customFormat="1">
      <c r="F490" s="948"/>
      <c r="G490" s="948"/>
      <c r="H490" s="948"/>
      <c r="I490" s="948"/>
      <c r="N490" s="948"/>
      <c r="O490" s="948"/>
      <c r="P490" s="948"/>
      <c r="Q490" s="948"/>
      <c r="R490" s="948"/>
      <c r="S490" s="948"/>
      <c r="T490" s="948"/>
      <c r="U490" s="948"/>
      <c r="V490" s="948"/>
      <c r="W490" s="948"/>
      <c r="X490" s="948"/>
      <c r="Y490" s="948"/>
      <c r="Z490" s="948"/>
      <c r="CC490" s="949"/>
    </row>
    <row r="491" spans="6:81" s="947" customFormat="1">
      <c r="F491" s="948"/>
      <c r="G491" s="948"/>
      <c r="H491" s="948"/>
      <c r="I491" s="948"/>
      <c r="N491" s="948"/>
      <c r="O491" s="948"/>
      <c r="P491" s="948"/>
      <c r="Q491" s="948"/>
      <c r="R491" s="948"/>
      <c r="S491" s="948"/>
      <c r="T491" s="948"/>
      <c r="U491" s="948"/>
      <c r="V491" s="948"/>
      <c r="W491" s="948"/>
      <c r="X491" s="948"/>
      <c r="Y491" s="948"/>
      <c r="Z491" s="948"/>
      <c r="CC491" s="949"/>
    </row>
    <row r="492" spans="6:81" s="947" customFormat="1">
      <c r="F492" s="948"/>
      <c r="G492" s="948"/>
      <c r="H492" s="948"/>
      <c r="I492" s="948"/>
      <c r="N492" s="948"/>
      <c r="O492" s="948"/>
      <c r="P492" s="948"/>
      <c r="Q492" s="948"/>
      <c r="R492" s="948"/>
      <c r="S492" s="948"/>
      <c r="T492" s="948"/>
      <c r="U492" s="948"/>
      <c r="V492" s="948"/>
      <c r="W492" s="948"/>
      <c r="X492" s="948"/>
      <c r="Y492" s="948"/>
      <c r="Z492" s="948"/>
      <c r="CC492" s="949"/>
    </row>
    <row r="493" spans="6:81" s="947" customFormat="1">
      <c r="F493" s="948"/>
      <c r="G493" s="948"/>
      <c r="H493" s="948"/>
      <c r="I493" s="948"/>
      <c r="N493" s="948"/>
      <c r="O493" s="948"/>
      <c r="P493" s="948"/>
      <c r="Q493" s="948"/>
      <c r="R493" s="948"/>
      <c r="S493" s="948"/>
      <c r="T493" s="948"/>
      <c r="U493" s="948"/>
      <c r="V493" s="948"/>
      <c r="W493" s="948"/>
      <c r="X493" s="948"/>
      <c r="Y493" s="948"/>
      <c r="Z493" s="948"/>
      <c r="CC493" s="949"/>
    </row>
    <row r="494" spans="6:81" s="947" customFormat="1">
      <c r="F494" s="948"/>
      <c r="G494" s="948"/>
      <c r="H494" s="948"/>
      <c r="I494" s="948"/>
      <c r="N494" s="948"/>
      <c r="O494" s="948"/>
      <c r="P494" s="948"/>
      <c r="Q494" s="948"/>
      <c r="R494" s="948"/>
      <c r="S494" s="948"/>
      <c r="T494" s="948"/>
      <c r="U494" s="948"/>
      <c r="V494" s="948"/>
      <c r="W494" s="948"/>
      <c r="X494" s="948"/>
      <c r="Y494" s="948"/>
      <c r="Z494" s="948"/>
      <c r="CC494" s="949"/>
    </row>
    <row r="495" spans="6:81" s="947" customFormat="1">
      <c r="F495" s="948"/>
      <c r="G495" s="948"/>
      <c r="H495" s="948"/>
      <c r="I495" s="948"/>
      <c r="N495" s="948"/>
      <c r="O495" s="948"/>
      <c r="P495" s="948"/>
      <c r="Q495" s="948"/>
      <c r="R495" s="948"/>
      <c r="S495" s="948"/>
      <c r="T495" s="948"/>
      <c r="U495" s="948"/>
      <c r="V495" s="948"/>
      <c r="W495" s="948"/>
      <c r="X495" s="948"/>
      <c r="Y495" s="948"/>
      <c r="Z495" s="948"/>
      <c r="CC495" s="949"/>
    </row>
    <row r="496" spans="6:81" s="947" customFormat="1">
      <c r="F496" s="948"/>
      <c r="G496" s="948"/>
      <c r="H496" s="948"/>
      <c r="I496" s="948"/>
      <c r="N496" s="948"/>
      <c r="O496" s="948"/>
      <c r="P496" s="948"/>
      <c r="Q496" s="948"/>
      <c r="R496" s="948"/>
      <c r="S496" s="948"/>
      <c r="T496" s="948"/>
      <c r="U496" s="948"/>
      <c r="V496" s="948"/>
      <c r="W496" s="948"/>
      <c r="X496" s="948"/>
      <c r="Y496" s="948"/>
      <c r="Z496" s="948"/>
      <c r="CC496" s="949"/>
    </row>
    <row r="497" spans="6:81" s="947" customFormat="1">
      <c r="F497" s="948"/>
      <c r="G497" s="948"/>
      <c r="H497" s="948"/>
      <c r="I497" s="948"/>
      <c r="N497" s="948"/>
      <c r="O497" s="948"/>
      <c r="P497" s="948"/>
      <c r="Q497" s="948"/>
      <c r="R497" s="948"/>
      <c r="S497" s="948"/>
      <c r="T497" s="948"/>
      <c r="U497" s="948"/>
      <c r="V497" s="948"/>
      <c r="W497" s="948"/>
      <c r="X497" s="948"/>
      <c r="Y497" s="948"/>
      <c r="Z497" s="948"/>
      <c r="CC497" s="949"/>
    </row>
    <row r="498" spans="6:81" s="947" customFormat="1">
      <c r="F498" s="948"/>
      <c r="G498" s="948"/>
      <c r="H498" s="948"/>
      <c r="I498" s="948"/>
      <c r="N498" s="948"/>
      <c r="O498" s="948"/>
      <c r="P498" s="948"/>
      <c r="Q498" s="948"/>
      <c r="R498" s="948"/>
      <c r="S498" s="948"/>
      <c r="T498" s="948"/>
      <c r="U498" s="948"/>
      <c r="V498" s="948"/>
      <c r="W498" s="948"/>
      <c r="X498" s="948"/>
      <c r="Y498" s="948"/>
      <c r="Z498" s="948"/>
      <c r="CC498" s="949"/>
    </row>
    <row r="499" spans="6:81" s="947" customFormat="1">
      <c r="F499" s="948"/>
      <c r="G499" s="948"/>
      <c r="H499" s="948"/>
      <c r="I499" s="948"/>
      <c r="N499" s="948"/>
      <c r="O499" s="948"/>
      <c r="P499" s="948"/>
      <c r="Q499" s="948"/>
      <c r="R499" s="948"/>
      <c r="S499" s="948"/>
      <c r="T499" s="948"/>
      <c r="U499" s="948"/>
      <c r="V499" s="948"/>
      <c r="W499" s="948"/>
      <c r="X499" s="948"/>
      <c r="Y499" s="948"/>
      <c r="Z499" s="948"/>
      <c r="CC499" s="949"/>
    </row>
    <row r="500" spans="6:81" s="947" customFormat="1">
      <c r="F500" s="948"/>
      <c r="G500" s="948"/>
      <c r="H500" s="948"/>
      <c r="I500" s="948"/>
      <c r="N500" s="948"/>
      <c r="O500" s="948"/>
      <c r="P500" s="948"/>
      <c r="Q500" s="948"/>
      <c r="R500" s="948"/>
      <c r="S500" s="948"/>
      <c r="T500" s="948"/>
      <c r="U500" s="948"/>
      <c r="V500" s="948"/>
      <c r="W500" s="948"/>
      <c r="X500" s="948"/>
      <c r="Y500" s="948"/>
      <c r="Z500" s="948"/>
      <c r="CC500" s="949"/>
    </row>
    <row r="501" spans="6:81" s="947" customFormat="1">
      <c r="F501" s="948"/>
      <c r="G501" s="948"/>
      <c r="H501" s="948"/>
      <c r="I501" s="948"/>
      <c r="N501" s="948"/>
      <c r="O501" s="948"/>
      <c r="P501" s="948"/>
      <c r="Q501" s="948"/>
      <c r="R501" s="948"/>
      <c r="S501" s="948"/>
      <c r="T501" s="948"/>
      <c r="U501" s="948"/>
      <c r="V501" s="948"/>
      <c r="W501" s="948"/>
      <c r="X501" s="948"/>
      <c r="Y501" s="948"/>
      <c r="Z501" s="948"/>
      <c r="CC501" s="949"/>
    </row>
    <row r="502" spans="6:81" s="947" customFormat="1">
      <c r="F502" s="948"/>
      <c r="G502" s="948"/>
      <c r="H502" s="948"/>
      <c r="I502" s="948"/>
      <c r="N502" s="948"/>
      <c r="O502" s="948"/>
      <c r="P502" s="948"/>
      <c r="Q502" s="948"/>
      <c r="R502" s="948"/>
      <c r="S502" s="948"/>
      <c r="T502" s="948"/>
      <c r="U502" s="948"/>
      <c r="V502" s="948"/>
      <c r="W502" s="948"/>
      <c r="X502" s="948"/>
      <c r="Y502" s="948"/>
      <c r="Z502" s="948"/>
      <c r="CC502" s="949"/>
    </row>
    <row r="503" spans="6:81" s="947" customFormat="1">
      <c r="F503" s="948"/>
      <c r="G503" s="948"/>
      <c r="H503" s="948"/>
      <c r="I503" s="948"/>
      <c r="N503" s="948"/>
      <c r="O503" s="948"/>
      <c r="P503" s="948"/>
      <c r="Q503" s="948"/>
      <c r="R503" s="948"/>
      <c r="S503" s="948"/>
      <c r="T503" s="948"/>
      <c r="U503" s="948"/>
      <c r="V503" s="948"/>
      <c r="W503" s="948"/>
      <c r="X503" s="948"/>
      <c r="Y503" s="948"/>
      <c r="Z503" s="948"/>
      <c r="CC503" s="949"/>
    </row>
    <row r="504" spans="6:81" s="947" customFormat="1">
      <c r="F504" s="948"/>
      <c r="G504" s="948"/>
      <c r="H504" s="948"/>
      <c r="I504" s="948"/>
      <c r="N504" s="948"/>
      <c r="O504" s="948"/>
      <c r="P504" s="948"/>
      <c r="Q504" s="948"/>
      <c r="R504" s="948"/>
      <c r="S504" s="948"/>
      <c r="T504" s="948"/>
      <c r="U504" s="948"/>
      <c r="V504" s="948"/>
      <c r="W504" s="948"/>
      <c r="X504" s="948"/>
      <c r="Y504" s="948"/>
      <c r="Z504" s="948"/>
      <c r="CC504" s="949"/>
    </row>
    <row r="505" spans="6:81" s="947" customFormat="1">
      <c r="F505" s="948"/>
      <c r="G505" s="948"/>
      <c r="H505" s="948"/>
      <c r="I505" s="948"/>
      <c r="N505" s="948"/>
      <c r="O505" s="948"/>
      <c r="P505" s="948"/>
      <c r="Q505" s="948"/>
      <c r="R505" s="948"/>
      <c r="S505" s="948"/>
      <c r="T505" s="948"/>
      <c r="U505" s="948"/>
      <c r="V505" s="948"/>
      <c r="W505" s="948"/>
      <c r="X505" s="948"/>
      <c r="Y505" s="948"/>
      <c r="Z505" s="948"/>
      <c r="CC505" s="949"/>
    </row>
    <row r="506" spans="6:81" s="947" customFormat="1">
      <c r="F506" s="948"/>
      <c r="G506" s="948"/>
      <c r="H506" s="948"/>
      <c r="I506" s="948"/>
      <c r="N506" s="948"/>
      <c r="O506" s="948"/>
      <c r="P506" s="948"/>
      <c r="Q506" s="948"/>
      <c r="R506" s="948"/>
      <c r="S506" s="948"/>
      <c r="T506" s="948"/>
      <c r="U506" s="948"/>
      <c r="V506" s="948"/>
      <c r="W506" s="948"/>
      <c r="X506" s="948"/>
      <c r="Y506" s="948"/>
      <c r="Z506" s="948"/>
      <c r="CC506" s="949"/>
    </row>
    <row r="507" spans="6:81" s="947" customFormat="1">
      <c r="F507" s="948"/>
      <c r="G507" s="948"/>
      <c r="H507" s="948"/>
      <c r="I507" s="948"/>
      <c r="N507" s="948"/>
      <c r="O507" s="948"/>
      <c r="P507" s="948"/>
      <c r="Q507" s="948"/>
      <c r="R507" s="948"/>
      <c r="S507" s="948"/>
      <c r="T507" s="948"/>
      <c r="U507" s="948"/>
      <c r="V507" s="948"/>
      <c r="W507" s="948"/>
      <c r="X507" s="948"/>
      <c r="Y507" s="948"/>
      <c r="Z507" s="948"/>
      <c r="CC507" s="949"/>
    </row>
    <row r="508" spans="6:81" s="947" customFormat="1">
      <c r="F508" s="948"/>
      <c r="G508" s="948"/>
      <c r="H508" s="948"/>
      <c r="I508" s="948"/>
      <c r="N508" s="948"/>
      <c r="O508" s="948"/>
      <c r="P508" s="948"/>
      <c r="Q508" s="948"/>
      <c r="R508" s="948"/>
      <c r="S508" s="948"/>
      <c r="T508" s="948"/>
      <c r="U508" s="948"/>
      <c r="V508" s="948"/>
      <c r="W508" s="948"/>
      <c r="X508" s="948"/>
      <c r="Y508" s="948"/>
      <c r="Z508" s="948"/>
      <c r="CC508" s="949"/>
    </row>
    <row r="509" spans="6:81" s="947" customFormat="1">
      <c r="F509" s="948"/>
      <c r="G509" s="948"/>
      <c r="H509" s="948"/>
      <c r="I509" s="948"/>
      <c r="N509" s="948"/>
      <c r="O509" s="948"/>
      <c r="P509" s="948"/>
      <c r="Q509" s="948"/>
      <c r="R509" s="948"/>
      <c r="S509" s="948"/>
      <c r="T509" s="948"/>
      <c r="U509" s="948"/>
      <c r="V509" s="948"/>
      <c r="W509" s="948"/>
      <c r="X509" s="948"/>
      <c r="Y509" s="948"/>
      <c r="Z509" s="948"/>
      <c r="CC509" s="949"/>
    </row>
    <row r="510" spans="6:81" s="947" customFormat="1">
      <c r="F510" s="948"/>
      <c r="G510" s="948"/>
      <c r="H510" s="948"/>
      <c r="I510" s="948"/>
      <c r="N510" s="948"/>
      <c r="O510" s="948"/>
      <c r="P510" s="948"/>
      <c r="Q510" s="948"/>
      <c r="R510" s="948"/>
      <c r="S510" s="948"/>
      <c r="T510" s="948"/>
      <c r="U510" s="948"/>
      <c r="V510" s="948"/>
      <c r="W510" s="948"/>
      <c r="X510" s="948"/>
      <c r="Y510" s="948"/>
      <c r="Z510" s="948"/>
      <c r="CC510" s="949"/>
    </row>
    <row r="511" spans="6:81" s="947" customFormat="1">
      <c r="F511" s="948"/>
      <c r="G511" s="948"/>
      <c r="H511" s="948"/>
      <c r="I511" s="948"/>
      <c r="N511" s="948"/>
      <c r="O511" s="948"/>
      <c r="P511" s="948"/>
      <c r="Q511" s="948"/>
      <c r="R511" s="948"/>
      <c r="S511" s="948"/>
      <c r="T511" s="948"/>
      <c r="U511" s="948"/>
      <c r="V511" s="948"/>
      <c r="W511" s="948"/>
      <c r="X511" s="948"/>
      <c r="Y511" s="948"/>
      <c r="Z511" s="948"/>
      <c r="CC511" s="949"/>
    </row>
    <row r="512" spans="6:81" s="947" customFormat="1">
      <c r="F512" s="948"/>
      <c r="G512" s="948"/>
      <c r="H512" s="948"/>
      <c r="I512" s="948"/>
      <c r="N512" s="948"/>
      <c r="O512" s="948"/>
      <c r="P512" s="948"/>
      <c r="Q512" s="948"/>
      <c r="R512" s="948"/>
      <c r="S512" s="948"/>
      <c r="T512" s="948"/>
      <c r="U512" s="948"/>
      <c r="V512" s="948"/>
      <c r="W512" s="948"/>
      <c r="X512" s="948"/>
      <c r="Y512" s="948"/>
      <c r="Z512" s="948"/>
      <c r="CC512" s="949"/>
    </row>
    <row r="513" spans="6:81" s="947" customFormat="1">
      <c r="F513" s="948"/>
      <c r="G513" s="948"/>
      <c r="H513" s="948"/>
      <c r="I513" s="948"/>
      <c r="N513" s="948"/>
      <c r="O513" s="948"/>
      <c r="P513" s="948"/>
      <c r="Q513" s="948"/>
      <c r="R513" s="948"/>
      <c r="S513" s="948"/>
      <c r="T513" s="948"/>
      <c r="U513" s="948"/>
      <c r="V513" s="948"/>
      <c r="W513" s="948"/>
      <c r="X513" s="948"/>
      <c r="Y513" s="948"/>
      <c r="Z513" s="948"/>
      <c r="CC513" s="949"/>
    </row>
    <row r="514" spans="6:81" s="947" customFormat="1">
      <c r="F514" s="948"/>
      <c r="G514" s="948"/>
      <c r="H514" s="948"/>
      <c r="I514" s="948"/>
      <c r="N514" s="948"/>
      <c r="O514" s="948"/>
      <c r="P514" s="948"/>
      <c r="Q514" s="948"/>
      <c r="R514" s="948"/>
      <c r="S514" s="948"/>
      <c r="T514" s="948"/>
      <c r="U514" s="948"/>
      <c r="V514" s="948"/>
      <c r="W514" s="948"/>
      <c r="X514" s="948"/>
      <c r="Y514" s="948"/>
      <c r="Z514" s="948"/>
      <c r="CC514" s="949"/>
    </row>
    <row r="515" spans="6:81" s="947" customFormat="1">
      <c r="F515" s="948"/>
      <c r="G515" s="948"/>
      <c r="H515" s="948"/>
      <c r="I515" s="948"/>
      <c r="N515" s="948"/>
      <c r="O515" s="948"/>
      <c r="P515" s="948"/>
      <c r="Q515" s="948"/>
      <c r="R515" s="948"/>
      <c r="S515" s="948"/>
      <c r="T515" s="948"/>
      <c r="U515" s="948"/>
      <c r="V515" s="948"/>
      <c r="W515" s="948"/>
      <c r="X515" s="948"/>
      <c r="Y515" s="948"/>
      <c r="Z515" s="948"/>
      <c r="CC515" s="949"/>
    </row>
    <row r="516" spans="6:81" s="947" customFormat="1">
      <c r="F516" s="948"/>
      <c r="G516" s="948"/>
      <c r="H516" s="948"/>
      <c r="I516" s="948"/>
      <c r="N516" s="948"/>
      <c r="O516" s="948"/>
      <c r="P516" s="948"/>
      <c r="Q516" s="948"/>
      <c r="R516" s="948"/>
      <c r="S516" s="948"/>
      <c r="T516" s="948"/>
      <c r="U516" s="948"/>
      <c r="V516" s="948"/>
      <c r="W516" s="948"/>
      <c r="X516" s="948"/>
      <c r="Y516" s="948"/>
      <c r="Z516" s="948"/>
      <c r="CC516" s="949"/>
    </row>
    <row r="517" spans="6:81" s="947" customFormat="1">
      <c r="F517" s="948"/>
      <c r="G517" s="948"/>
      <c r="H517" s="948"/>
      <c r="I517" s="948"/>
      <c r="N517" s="948"/>
      <c r="O517" s="948"/>
      <c r="P517" s="948"/>
      <c r="Q517" s="948"/>
      <c r="R517" s="948"/>
      <c r="S517" s="948"/>
      <c r="T517" s="948"/>
      <c r="U517" s="948"/>
      <c r="V517" s="948"/>
      <c r="W517" s="948"/>
      <c r="X517" s="948"/>
      <c r="Y517" s="948"/>
      <c r="Z517" s="948"/>
      <c r="CC517" s="949"/>
    </row>
    <row r="518" spans="6:81" s="947" customFormat="1">
      <c r="F518" s="948"/>
      <c r="G518" s="948"/>
      <c r="H518" s="948"/>
      <c r="I518" s="948"/>
      <c r="N518" s="948"/>
      <c r="O518" s="948"/>
      <c r="P518" s="948"/>
      <c r="Q518" s="948"/>
      <c r="R518" s="948"/>
      <c r="S518" s="948"/>
      <c r="T518" s="948"/>
      <c r="U518" s="948"/>
      <c r="V518" s="948"/>
      <c r="W518" s="948"/>
      <c r="X518" s="948"/>
      <c r="Y518" s="948"/>
      <c r="Z518" s="948"/>
      <c r="CC518" s="949"/>
    </row>
    <row r="519" spans="6:81" s="947" customFormat="1">
      <c r="F519" s="948"/>
      <c r="G519" s="948"/>
      <c r="H519" s="948"/>
      <c r="I519" s="948"/>
      <c r="N519" s="948"/>
      <c r="O519" s="948"/>
      <c r="P519" s="948"/>
      <c r="Q519" s="948"/>
      <c r="R519" s="948"/>
      <c r="S519" s="948"/>
      <c r="T519" s="948"/>
      <c r="U519" s="948"/>
      <c r="V519" s="948"/>
      <c r="W519" s="948"/>
      <c r="X519" s="948"/>
      <c r="Y519" s="948"/>
      <c r="Z519" s="948"/>
      <c r="CC519" s="949"/>
    </row>
    <row r="520" spans="6:81" s="947" customFormat="1">
      <c r="F520" s="948"/>
      <c r="G520" s="948"/>
      <c r="H520" s="948"/>
      <c r="I520" s="948"/>
      <c r="N520" s="948"/>
      <c r="O520" s="948"/>
      <c r="P520" s="948"/>
      <c r="Q520" s="948"/>
      <c r="R520" s="948"/>
      <c r="S520" s="948"/>
      <c r="T520" s="948"/>
      <c r="U520" s="948"/>
      <c r="V520" s="948"/>
      <c r="W520" s="948"/>
      <c r="X520" s="948"/>
      <c r="Y520" s="948"/>
      <c r="Z520" s="948"/>
      <c r="CC520" s="949"/>
    </row>
    <row r="521" spans="6:81" s="947" customFormat="1">
      <c r="F521" s="948"/>
      <c r="G521" s="948"/>
      <c r="H521" s="948"/>
      <c r="I521" s="948"/>
      <c r="N521" s="948"/>
      <c r="O521" s="948"/>
      <c r="P521" s="948"/>
      <c r="Q521" s="948"/>
      <c r="R521" s="948"/>
      <c r="S521" s="948"/>
      <c r="T521" s="948"/>
      <c r="U521" s="948"/>
      <c r="V521" s="948"/>
      <c r="W521" s="948"/>
      <c r="X521" s="948"/>
      <c r="Y521" s="948"/>
      <c r="Z521" s="948"/>
      <c r="CC521" s="949"/>
    </row>
    <row r="522" spans="6:81" s="947" customFormat="1">
      <c r="F522" s="948"/>
      <c r="G522" s="948"/>
      <c r="H522" s="948"/>
      <c r="I522" s="948"/>
      <c r="N522" s="948"/>
      <c r="O522" s="948"/>
      <c r="P522" s="948"/>
      <c r="Q522" s="948"/>
      <c r="R522" s="948"/>
      <c r="S522" s="948"/>
      <c r="T522" s="948"/>
      <c r="U522" s="948"/>
      <c r="V522" s="948"/>
      <c r="W522" s="948"/>
      <c r="X522" s="948"/>
      <c r="Y522" s="948"/>
      <c r="Z522" s="948"/>
      <c r="CC522" s="949"/>
    </row>
    <row r="523" spans="6:81" s="947" customFormat="1">
      <c r="F523" s="948"/>
      <c r="G523" s="948"/>
      <c r="H523" s="948"/>
      <c r="I523" s="948"/>
      <c r="N523" s="948"/>
      <c r="O523" s="948"/>
      <c r="P523" s="948"/>
      <c r="Q523" s="948"/>
      <c r="R523" s="948"/>
      <c r="S523" s="948"/>
      <c r="T523" s="948"/>
      <c r="U523" s="948"/>
      <c r="V523" s="948"/>
      <c r="W523" s="948"/>
      <c r="X523" s="948"/>
      <c r="Y523" s="948"/>
      <c r="Z523" s="948"/>
      <c r="CC523" s="949"/>
    </row>
    <row r="524" spans="6:81" s="947" customFormat="1">
      <c r="F524" s="948"/>
      <c r="G524" s="948"/>
      <c r="H524" s="948"/>
      <c r="I524" s="948"/>
      <c r="N524" s="948"/>
      <c r="O524" s="948"/>
      <c r="P524" s="948"/>
      <c r="Q524" s="948"/>
      <c r="R524" s="948"/>
      <c r="S524" s="948"/>
      <c r="T524" s="948"/>
      <c r="U524" s="948"/>
      <c r="V524" s="948"/>
      <c r="W524" s="948"/>
      <c r="X524" s="948"/>
      <c r="Y524" s="948"/>
      <c r="Z524" s="948"/>
      <c r="CC524" s="949"/>
    </row>
    <row r="525" spans="6:81" s="947" customFormat="1">
      <c r="F525" s="948"/>
      <c r="G525" s="948"/>
      <c r="H525" s="948"/>
      <c r="I525" s="948"/>
      <c r="N525" s="948"/>
      <c r="O525" s="948"/>
      <c r="P525" s="948"/>
      <c r="Q525" s="948"/>
      <c r="R525" s="948"/>
      <c r="S525" s="948"/>
      <c r="T525" s="948"/>
      <c r="U525" s="948"/>
      <c r="V525" s="948"/>
      <c r="W525" s="948"/>
      <c r="X525" s="948"/>
      <c r="Y525" s="948"/>
      <c r="Z525" s="948"/>
      <c r="CC525" s="949"/>
    </row>
    <row r="526" spans="6:81" s="947" customFormat="1">
      <c r="F526" s="948"/>
      <c r="G526" s="948"/>
      <c r="H526" s="948"/>
      <c r="I526" s="948"/>
      <c r="N526" s="948"/>
      <c r="O526" s="948"/>
      <c r="P526" s="948"/>
      <c r="Q526" s="948"/>
      <c r="R526" s="948"/>
      <c r="S526" s="948"/>
      <c r="T526" s="948"/>
      <c r="U526" s="948"/>
      <c r="V526" s="948"/>
      <c r="W526" s="948"/>
      <c r="X526" s="948"/>
      <c r="Y526" s="948"/>
      <c r="Z526" s="948"/>
      <c r="CC526" s="949"/>
    </row>
    <row r="527" spans="6:81" s="947" customFormat="1">
      <c r="F527" s="948"/>
      <c r="G527" s="948"/>
      <c r="H527" s="948"/>
      <c r="I527" s="948"/>
      <c r="N527" s="948"/>
      <c r="O527" s="948"/>
      <c r="P527" s="948"/>
      <c r="Q527" s="948"/>
      <c r="R527" s="948"/>
      <c r="S527" s="948"/>
      <c r="T527" s="948"/>
      <c r="U527" s="948"/>
      <c r="V527" s="948"/>
      <c r="W527" s="948"/>
      <c r="X527" s="948"/>
      <c r="Y527" s="948"/>
      <c r="Z527" s="948"/>
      <c r="CC527" s="949"/>
    </row>
    <row r="528" spans="6:81" s="947" customFormat="1">
      <c r="F528" s="948"/>
      <c r="G528" s="948"/>
      <c r="H528" s="948"/>
      <c r="I528" s="948"/>
      <c r="N528" s="948"/>
      <c r="O528" s="948"/>
      <c r="P528" s="948"/>
      <c r="Q528" s="948"/>
      <c r="R528" s="948"/>
      <c r="S528" s="948"/>
      <c r="T528" s="948"/>
      <c r="U528" s="948"/>
      <c r="V528" s="948"/>
      <c r="W528" s="948"/>
      <c r="X528" s="948"/>
      <c r="Y528" s="948"/>
      <c r="Z528" s="948"/>
      <c r="CC528" s="949"/>
    </row>
    <row r="529" spans="6:81" s="947" customFormat="1">
      <c r="F529" s="948"/>
      <c r="G529" s="948"/>
      <c r="H529" s="948"/>
      <c r="I529" s="948"/>
      <c r="N529" s="948"/>
      <c r="O529" s="948"/>
      <c r="P529" s="948"/>
      <c r="Q529" s="948"/>
      <c r="R529" s="948"/>
      <c r="S529" s="948"/>
      <c r="T529" s="948"/>
      <c r="U529" s="948"/>
      <c r="V529" s="948"/>
      <c r="W529" s="948"/>
      <c r="X529" s="948"/>
      <c r="Y529" s="948"/>
      <c r="Z529" s="948"/>
      <c r="CC529" s="949"/>
    </row>
    <row r="530" spans="6:81" s="947" customFormat="1">
      <c r="F530" s="948"/>
      <c r="G530" s="948"/>
      <c r="H530" s="948"/>
      <c r="I530" s="948"/>
      <c r="N530" s="948"/>
      <c r="O530" s="948"/>
      <c r="P530" s="948"/>
      <c r="Q530" s="948"/>
      <c r="R530" s="948"/>
      <c r="S530" s="948"/>
      <c r="T530" s="948"/>
      <c r="U530" s="948"/>
      <c r="V530" s="948"/>
      <c r="W530" s="948"/>
      <c r="X530" s="948"/>
      <c r="Y530" s="948"/>
      <c r="Z530" s="948"/>
      <c r="CC530" s="949"/>
    </row>
    <row r="531" spans="6:81" s="947" customFormat="1">
      <c r="F531" s="948"/>
      <c r="G531" s="948"/>
      <c r="H531" s="948"/>
      <c r="I531" s="948"/>
      <c r="N531" s="948"/>
      <c r="O531" s="948"/>
      <c r="P531" s="948"/>
      <c r="Q531" s="948"/>
      <c r="R531" s="948"/>
      <c r="S531" s="948"/>
      <c r="T531" s="948"/>
      <c r="U531" s="948"/>
      <c r="V531" s="948"/>
      <c r="W531" s="948"/>
      <c r="X531" s="948"/>
      <c r="Y531" s="948"/>
      <c r="Z531" s="948"/>
      <c r="CC531" s="949"/>
    </row>
    <row r="532" spans="6:81" s="947" customFormat="1">
      <c r="F532" s="948"/>
      <c r="G532" s="948"/>
      <c r="H532" s="948"/>
      <c r="I532" s="948"/>
      <c r="N532" s="948"/>
      <c r="O532" s="948"/>
      <c r="P532" s="948"/>
      <c r="Q532" s="948"/>
      <c r="R532" s="948"/>
      <c r="S532" s="948"/>
      <c r="T532" s="948"/>
      <c r="U532" s="948"/>
      <c r="V532" s="948"/>
      <c r="W532" s="948"/>
      <c r="X532" s="948"/>
      <c r="Y532" s="948"/>
      <c r="Z532" s="948"/>
      <c r="CC532" s="949"/>
    </row>
    <row r="533" spans="6:81" s="947" customFormat="1">
      <c r="F533" s="948"/>
      <c r="G533" s="948"/>
      <c r="H533" s="948"/>
      <c r="I533" s="948"/>
      <c r="N533" s="948"/>
      <c r="O533" s="948"/>
      <c r="P533" s="948"/>
      <c r="Q533" s="948"/>
      <c r="R533" s="948"/>
      <c r="S533" s="948"/>
      <c r="T533" s="948"/>
      <c r="U533" s="948"/>
      <c r="V533" s="948"/>
      <c r="W533" s="948"/>
      <c r="X533" s="948"/>
      <c r="Y533" s="948"/>
      <c r="Z533" s="948"/>
      <c r="CC533" s="949"/>
    </row>
    <row r="534" spans="6:81" s="947" customFormat="1">
      <c r="F534" s="948"/>
      <c r="G534" s="948"/>
      <c r="H534" s="948"/>
      <c r="I534" s="948"/>
      <c r="N534" s="948"/>
      <c r="O534" s="948"/>
      <c r="P534" s="948"/>
      <c r="Q534" s="948"/>
      <c r="R534" s="948"/>
      <c r="S534" s="948"/>
      <c r="T534" s="948"/>
      <c r="U534" s="948"/>
      <c r="V534" s="948"/>
      <c r="W534" s="948"/>
      <c r="X534" s="948"/>
      <c r="Y534" s="948"/>
      <c r="Z534" s="948"/>
      <c r="CC534" s="949"/>
    </row>
    <row r="535" spans="6:81" s="947" customFormat="1">
      <c r="F535" s="948"/>
      <c r="G535" s="948"/>
      <c r="H535" s="948"/>
      <c r="I535" s="948"/>
      <c r="N535" s="948"/>
      <c r="O535" s="948"/>
      <c r="P535" s="948"/>
      <c r="Q535" s="948"/>
      <c r="R535" s="948"/>
      <c r="S535" s="948"/>
      <c r="T535" s="948"/>
      <c r="U535" s="948"/>
      <c r="V535" s="948"/>
      <c r="W535" s="948"/>
      <c r="X535" s="948"/>
      <c r="Y535" s="948"/>
      <c r="Z535" s="948"/>
      <c r="CC535" s="949"/>
    </row>
    <row r="536" spans="6:81" s="947" customFormat="1">
      <c r="F536" s="948"/>
      <c r="G536" s="948"/>
      <c r="H536" s="948"/>
      <c r="I536" s="948"/>
      <c r="N536" s="948"/>
      <c r="O536" s="948"/>
      <c r="P536" s="948"/>
      <c r="Q536" s="948"/>
      <c r="R536" s="948"/>
      <c r="S536" s="948"/>
      <c r="T536" s="948"/>
      <c r="U536" s="948"/>
      <c r="V536" s="948"/>
      <c r="W536" s="948"/>
      <c r="X536" s="948"/>
      <c r="Y536" s="948"/>
      <c r="Z536" s="948"/>
      <c r="CC536" s="949"/>
    </row>
    <row r="537" spans="6:81" s="947" customFormat="1">
      <c r="F537" s="948"/>
      <c r="G537" s="948"/>
      <c r="H537" s="948"/>
      <c r="I537" s="948"/>
      <c r="N537" s="948"/>
      <c r="O537" s="948"/>
      <c r="P537" s="948"/>
      <c r="Q537" s="948"/>
      <c r="R537" s="948"/>
      <c r="S537" s="948"/>
      <c r="T537" s="948"/>
      <c r="U537" s="948"/>
      <c r="V537" s="948"/>
      <c r="W537" s="948"/>
      <c r="X537" s="948"/>
      <c r="Y537" s="948"/>
      <c r="Z537" s="948"/>
      <c r="CC537" s="949"/>
    </row>
    <row r="538" spans="6:81" s="947" customFormat="1">
      <c r="F538" s="948"/>
      <c r="G538" s="948"/>
      <c r="H538" s="948"/>
      <c r="I538" s="948"/>
      <c r="N538" s="948"/>
      <c r="O538" s="948"/>
      <c r="P538" s="948"/>
      <c r="Q538" s="948"/>
      <c r="R538" s="948"/>
      <c r="S538" s="948"/>
      <c r="T538" s="948"/>
      <c r="U538" s="948"/>
      <c r="V538" s="948"/>
      <c r="W538" s="948"/>
      <c r="X538" s="948"/>
      <c r="Y538" s="948"/>
      <c r="Z538" s="948"/>
      <c r="CC538" s="949"/>
    </row>
    <row r="539" spans="6:81" s="947" customFormat="1">
      <c r="F539" s="948"/>
      <c r="G539" s="948"/>
      <c r="H539" s="948"/>
      <c r="I539" s="948"/>
      <c r="N539" s="948"/>
      <c r="O539" s="948"/>
      <c r="P539" s="948"/>
      <c r="Q539" s="948"/>
      <c r="R539" s="948"/>
      <c r="S539" s="948"/>
      <c r="T539" s="948"/>
      <c r="U539" s="948"/>
      <c r="V539" s="948"/>
      <c r="W539" s="948"/>
      <c r="X539" s="948"/>
      <c r="Y539" s="948"/>
      <c r="Z539" s="948"/>
      <c r="CC539" s="949"/>
    </row>
    <row r="540" spans="6:81" s="947" customFormat="1">
      <c r="F540" s="948"/>
      <c r="G540" s="948"/>
      <c r="H540" s="948"/>
      <c r="I540" s="948"/>
      <c r="N540" s="948"/>
      <c r="O540" s="948"/>
      <c r="P540" s="948"/>
      <c r="Q540" s="948"/>
      <c r="R540" s="948"/>
      <c r="S540" s="948"/>
      <c r="T540" s="948"/>
      <c r="U540" s="948"/>
      <c r="V540" s="948"/>
      <c r="W540" s="948"/>
      <c r="X540" s="948"/>
      <c r="Y540" s="948"/>
      <c r="Z540" s="948"/>
      <c r="CC540" s="949"/>
    </row>
    <row r="541" spans="6:81" s="947" customFormat="1">
      <c r="F541" s="948"/>
      <c r="G541" s="948"/>
      <c r="H541" s="948"/>
      <c r="I541" s="948"/>
      <c r="N541" s="948"/>
      <c r="O541" s="948"/>
      <c r="P541" s="948"/>
      <c r="Q541" s="948"/>
      <c r="R541" s="948"/>
      <c r="S541" s="948"/>
      <c r="T541" s="948"/>
      <c r="U541" s="948"/>
      <c r="V541" s="948"/>
      <c r="W541" s="948"/>
      <c r="X541" s="948"/>
      <c r="Y541" s="948"/>
      <c r="Z541" s="948"/>
      <c r="CC541" s="949"/>
    </row>
    <row r="542" spans="6:81" s="947" customFormat="1">
      <c r="F542" s="948"/>
      <c r="G542" s="948"/>
      <c r="H542" s="948"/>
      <c r="I542" s="948"/>
      <c r="N542" s="948"/>
      <c r="O542" s="948"/>
      <c r="P542" s="948"/>
      <c r="Q542" s="948"/>
      <c r="R542" s="948"/>
      <c r="S542" s="948"/>
      <c r="T542" s="948"/>
      <c r="U542" s="948"/>
      <c r="V542" s="948"/>
      <c r="W542" s="948"/>
      <c r="X542" s="948"/>
      <c r="Y542" s="948"/>
      <c r="Z542" s="948"/>
      <c r="CC542" s="949"/>
    </row>
    <row r="543" spans="6:81" s="947" customFormat="1">
      <c r="F543" s="948"/>
      <c r="G543" s="948"/>
      <c r="H543" s="948"/>
      <c r="I543" s="948"/>
      <c r="N543" s="948"/>
      <c r="O543" s="948"/>
      <c r="P543" s="948"/>
      <c r="Q543" s="948"/>
      <c r="R543" s="948"/>
      <c r="S543" s="948"/>
      <c r="T543" s="948"/>
      <c r="U543" s="948"/>
      <c r="V543" s="948"/>
      <c r="W543" s="948"/>
      <c r="X543" s="948"/>
      <c r="Y543" s="948"/>
      <c r="Z543" s="948"/>
      <c r="CC543" s="949"/>
    </row>
    <row r="544" spans="6:81" s="947" customFormat="1">
      <c r="F544" s="948"/>
      <c r="G544" s="948"/>
      <c r="H544" s="948"/>
      <c r="I544" s="948"/>
      <c r="N544" s="948"/>
      <c r="O544" s="948"/>
      <c r="P544" s="948"/>
      <c r="Q544" s="948"/>
      <c r="R544" s="948"/>
      <c r="S544" s="948"/>
      <c r="T544" s="948"/>
      <c r="U544" s="948"/>
      <c r="V544" s="948"/>
      <c r="W544" s="948"/>
      <c r="X544" s="948"/>
      <c r="Y544" s="948"/>
      <c r="Z544" s="948"/>
      <c r="CC544" s="949"/>
    </row>
    <row r="545" spans="6:81" s="947" customFormat="1">
      <c r="F545" s="948"/>
      <c r="G545" s="948"/>
      <c r="H545" s="948"/>
      <c r="I545" s="948"/>
      <c r="N545" s="948"/>
      <c r="O545" s="948"/>
      <c r="P545" s="948"/>
      <c r="Q545" s="948"/>
      <c r="R545" s="948"/>
      <c r="S545" s="948"/>
      <c r="T545" s="948"/>
      <c r="U545" s="948"/>
      <c r="V545" s="948"/>
      <c r="W545" s="948"/>
      <c r="X545" s="948"/>
      <c r="Y545" s="948"/>
      <c r="Z545" s="948"/>
      <c r="CC545" s="949"/>
    </row>
    <row r="546" spans="6:81" s="947" customFormat="1">
      <c r="F546" s="948"/>
      <c r="G546" s="948"/>
      <c r="H546" s="948"/>
      <c r="I546" s="948"/>
      <c r="N546" s="948"/>
      <c r="O546" s="948"/>
      <c r="P546" s="948"/>
      <c r="Q546" s="948"/>
      <c r="R546" s="948"/>
      <c r="S546" s="948"/>
      <c r="T546" s="948"/>
      <c r="U546" s="948"/>
      <c r="V546" s="948"/>
      <c r="W546" s="948"/>
      <c r="X546" s="948"/>
      <c r="Y546" s="948"/>
      <c r="Z546" s="948"/>
      <c r="CC546" s="949"/>
    </row>
    <row r="547" spans="6:81" s="947" customFormat="1">
      <c r="F547" s="948"/>
      <c r="G547" s="948"/>
      <c r="H547" s="948"/>
      <c r="I547" s="948"/>
      <c r="N547" s="948"/>
      <c r="O547" s="948"/>
      <c r="P547" s="948"/>
      <c r="Q547" s="948"/>
      <c r="R547" s="948"/>
      <c r="S547" s="948"/>
      <c r="T547" s="948"/>
      <c r="U547" s="948"/>
      <c r="V547" s="948"/>
      <c r="W547" s="948"/>
      <c r="X547" s="948"/>
      <c r="Y547" s="948"/>
      <c r="Z547" s="948"/>
      <c r="CC547" s="949"/>
    </row>
    <row r="548" spans="6:81" s="947" customFormat="1">
      <c r="F548" s="948"/>
      <c r="G548" s="948"/>
      <c r="H548" s="948"/>
      <c r="I548" s="948"/>
      <c r="N548" s="948"/>
      <c r="O548" s="948"/>
      <c r="P548" s="948"/>
      <c r="Q548" s="948"/>
      <c r="R548" s="948"/>
      <c r="S548" s="948"/>
      <c r="T548" s="948"/>
      <c r="U548" s="948"/>
      <c r="V548" s="948"/>
      <c r="W548" s="948"/>
      <c r="X548" s="948"/>
      <c r="Y548" s="948"/>
      <c r="Z548" s="948"/>
      <c r="CC548" s="949"/>
    </row>
    <row r="549" spans="6:81" s="947" customFormat="1">
      <c r="F549" s="948"/>
      <c r="G549" s="948"/>
      <c r="H549" s="948"/>
      <c r="I549" s="948"/>
      <c r="N549" s="948"/>
      <c r="O549" s="948"/>
      <c r="P549" s="948"/>
      <c r="Q549" s="948"/>
      <c r="R549" s="948"/>
      <c r="S549" s="948"/>
      <c r="T549" s="948"/>
      <c r="U549" s="948"/>
      <c r="V549" s="948"/>
      <c r="W549" s="948"/>
      <c r="X549" s="948"/>
      <c r="Y549" s="948"/>
      <c r="Z549" s="948"/>
      <c r="CC549" s="949"/>
    </row>
    <row r="550" spans="6:81" s="947" customFormat="1">
      <c r="F550" s="948"/>
      <c r="G550" s="948"/>
      <c r="H550" s="948"/>
      <c r="I550" s="948"/>
      <c r="N550" s="948"/>
      <c r="O550" s="948"/>
      <c r="P550" s="948"/>
      <c r="Q550" s="948"/>
      <c r="R550" s="948"/>
      <c r="S550" s="948"/>
      <c r="T550" s="948"/>
      <c r="U550" s="948"/>
      <c r="V550" s="948"/>
      <c r="W550" s="948"/>
      <c r="X550" s="948"/>
      <c r="Y550" s="948"/>
      <c r="Z550" s="948"/>
      <c r="CC550" s="949"/>
    </row>
    <row r="551" spans="6:81" s="947" customFormat="1">
      <c r="F551" s="948"/>
      <c r="G551" s="948"/>
      <c r="H551" s="948"/>
      <c r="I551" s="948"/>
      <c r="N551" s="948"/>
      <c r="O551" s="948"/>
      <c r="P551" s="948"/>
      <c r="Q551" s="948"/>
      <c r="R551" s="948"/>
      <c r="S551" s="948"/>
      <c r="T551" s="948"/>
      <c r="U551" s="948"/>
      <c r="V551" s="948"/>
      <c r="W551" s="948"/>
      <c r="X551" s="948"/>
      <c r="Y551" s="948"/>
      <c r="Z551" s="948"/>
      <c r="CC551" s="949"/>
    </row>
    <row r="552" spans="6:81" s="947" customFormat="1">
      <c r="F552" s="948"/>
      <c r="G552" s="948"/>
      <c r="H552" s="948"/>
      <c r="I552" s="948"/>
      <c r="N552" s="948"/>
      <c r="O552" s="948"/>
      <c r="P552" s="948"/>
      <c r="Q552" s="948"/>
      <c r="R552" s="948"/>
      <c r="S552" s="948"/>
      <c r="T552" s="948"/>
      <c r="U552" s="948"/>
      <c r="V552" s="948"/>
      <c r="W552" s="948"/>
      <c r="X552" s="948"/>
      <c r="Y552" s="948"/>
      <c r="Z552" s="948"/>
      <c r="CC552" s="949"/>
    </row>
    <row r="553" spans="6:81" s="947" customFormat="1">
      <c r="F553" s="948"/>
      <c r="G553" s="948"/>
      <c r="H553" s="948"/>
      <c r="I553" s="948"/>
      <c r="N553" s="948"/>
      <c r="O553" s="948"/>
      <c r="P553" s="948"/>
      <c r="Q553" s="948"/>
      <c r="R553" s="948"/>
      <c r="S553" s="948"/>
      <c r="T553" s="948"/>
      <c r="U553" s="948"/>
      <c r="V553" s="948"/>
      <c r="W553" s="948"/>
      <c r="X553" s="948"/>
      <c r="Y553" s="948"/>
      <c r="Z553" s="948"/>
      <c r="CC553" s="949"/>
    </row>
    <row r="554" spans="6:81" s="947" customFormat="1">
      <c r="F554" s="948"/>
      <c r="G554" s="948"/>
      <c r="H554" s="948"/>
      <c r="I554" s="948"/>
      <c r="N554" s="948"/>
      <c r="O554" s="948"/>
      <c r="P554" s="948"/>
      <c r="Q554" s="948"/>
      <c r="R554" s="948"/>
      <c r="S554" s="948"/>
      <c r="T554" s="948"/>
      <c r="U554" s="948"/>
      <c r="V554" s="948"/>
      <c r="W554" s="948"/>
      <c r="X554" s="948"/>
      <c r="Y554" s="948"/>
      <c r="Z554" s="948"/>
      <c r="CC554" s="949"/>
    </row>
    <row r="555" spans="6:81" s="947" customFormat="1">
      <c r="F555" s="948"/>
      <c r="G555" s="948"/>
      <c r="H555" s="948"/>
      <c r="I555" s="948"/>
      <c r="N555" s="948"/>
      <c r="O555" s="948"/>
      <c r="P555" s="948"/>
      <c r="Q555" s="948"/>
      <c r="R555" s="948"/>
      <c r="S555" s="948"/>
      <c r="T555" s="948"/>
      <c r="U555" s="948"/>
      <c r="V555" s="948"/>
      <c r="W555" s="948"/>
      <c r="X555" s="948"/>
      <c r="Y555" s="948"/>
      <c r="Z555" s="948"/>
      <c r="CC555" s="949"/>
    </row>
    <row r="556" spans="6:81" s="947" customFormat="1">
      <c r="F556" s="948"/>
      <c r="G556" s="948"/>
      <c r="H556" s="948"/>
      <c r="I556" s="948"/>
      <c r="N556" s="948"/>
      <c r="O556" s="948"/>
      <c r="P556" s="948"/>
      <c r="Q556" s="948"/>
      <c r="R556" s="948"/>
      <c r="S556" s="948"/>
      <c r="T556" s="948"/>
      <c r="U556" s="948"/>
      <c r="V556" s="948"/>
      <c r="W556" s="948"/>
      <c r="X556" s="948"/>
      <c r="Y556" s="948"/>
      <c r="Z556" s="948"/>
      <c r="CC556" s="949"/>
    </row>
    <row r="557" spans="6:81" s="947" customFormat="1">
      <c r="F557" s="948"/>
      <c r="G557" s="948"/>
      <c r="H557" s="948"/>
      <c r="I557" s="948"/>
      <c r="N557" s="948"/>
      <c r="O557" s="948"/>
      <c r="P557" s="948"/>
      <c r="Q557" s="948"/>
      <c r="R557" s="948"/>
      <c r="S557" s="948"/>
      <c r="T557" s="948"/>
      <c r="U557" s="948"/>
      <c r="V557" s="948"/>
      <c r="W557" s="948"/>
      <c r="X557" s="948"/>
      <c r="Y557" s="948"/>
      <c r="Z557" s="948"/>
      <c r="CC557" s="949"/>
    </row>
    <row r="558" spans="6:81" s="947" customFormat="1">
      <c r="F558" s="948"/>
      <c r="G558" s="948"/>
      <c r="H558" s="948"/>
      <c r="I558" s="948"/>
      <c r="N558" s="948"/>
      <c r="O558" s="948"/>
      <c r="P558" s="948"/>
      <c r="Q558" s="948"/>
      <c r="R558" s="948"/>
      <c r="S558" s="948"/>
      <c r="T558" s="948"/>
      <c r="U558" s="948"/>
      <c r="V558" s="948"/>
      <c r="W558" s="948"/>
      <c r="X558" s="948"/>
      <c r="Y558" s="948"/>
      <c r="Z558" s="948"/>
      <c r="CC558" s="949"/>
    </row>
    <row r="559" spans="6:81" s="947" customFormat="1">
      <c r="F559" s="948"/>
      <c r="G559" s="948"/>
      <c r="H559" s="948"/>
      <c r="I559" s="948"/>
      <c r="N559" s="948"/>
      <c r="O559" s="948"/>
      <c r="P559" s="948"/>
      <c r="Q559" s="948"/>
      <c r="R559" s="948"/>
      <c r="S559" s="948"/>
      <c r="T559" s="948"/>
      <c r="U559" s="948"/>
      <c r="V559" s="948"/>
      <c r="W559" s="948"/>
      <c r="X559" s="948"/>
      <c r="Y559" s="948"/>
      <c r="Z559" s="948"/>
      <c r="CC559" s="949"/>
    </row>
    <row r="560" spans="6:81" s="947" customFormat="1">
      <c r="F560" s="948"/>
      <c r="G560" s="948"/>
      <c r="H560" s="948"/>
      <c r="I560" s="948"/>
      <c r="N560" s="948"/>
      <c r="O560" s="948"/>
      <c r="P560" s="948"/>
      <c r="Q560" s="948"/>
      <c r="R560" s="948"/>
      <c r="S560" s="948"/>
      <c r="T560" s="948"/>
      <c r="U560" s="948"/>
      <c r="V560" s="948"/>
      <c r="W560" s="948"/>
      <c r="X560" s="948"/>
      <c r="Y560" s="948"/>
      <c r="Z560" s="948"/>
      <c r="CC560" s="949"/>
    </row>
    <row r="561" spans="6:81" s="947" customFormat="1">
      <c r="F561" s="948"/>
      <c r="G561" s="948"/>
      <c r="H561" s="948"/>
      <c r="I561" s="948"/>
      <c r="N561" s="948"/>
      <c r="O561" s="948"/>
      <c r="P561" s="948"/>
      <c r="Q561" s="948"/>
      <c r="R561" s="948"/>
      <c r="S561" s="948"/>
      <c r="T561" s="948"/>
      <c r="U561" s="948"/>
      <c r="V561" s="948"/>
      <c r="W561" s="948"/>
      <c r="X561" s="948"/>
      <c r="Y561" s="948"/>
      <c r="Z561" s="948"/>
      <c r="CC561" s="949"/>
    </row>
    <row r="562" spans="6:81" s="947" customFormat="1">
      <c r="F562" s="948"/>
      <c r="G562" s="948"/>
      <c r="H562" s="948"/>
      <c r="I562" s="948"/>
      <c r="N562" s="948"/>
      <c r="O562" s="948"/>
      <c r="P562" s="948"/>
      <c r="Q562" s="948"/>
      <c r="R562" s="948"/>
      <c r="S562" s="948"/>
      <c r="T562" s="948"/>
      <c r="U562" s="948"/>
      <c r="V562" s="948"/>
      <c r="W562" s="948"/>
      <c r="X562" s="948"/>
      <c r="Y562" s="948"/>
      <c r="Z562" s="948"/>
      <c r="CC562" s="949"/>
    </row>
    <row r="563" spans="6:81" s="947" customFormat="1">
      <c r="F563" s="948"/>
      <c r="G563" s="948"/>
      <c r="H563" s="948"/>
      <c r="I563" s="948"/>
      <c r="N563" s="948"/>
      <c r="O563" s="948"/>
      <c r="P563" s="948"/>
      <c r="Q563" s="948"/>
      <c r="R563" s="948"/>
      <c r="S563" s="948"/>
      <c r="T563" s="948"/>
      <c r="U563" s="948"/>
      <c r="V563" s="948"/>
      <c r="W563" s="948"/>
      <c r="X563" s="948"/>
      <c r="Y563" s="948"/>
      <c r="Z563" s="948"/>
      <c r="CC563" s="949"/>
    </row>
    <row r="564" spans="6:81" s="947" customFormat="1">
      <c r="F564" s="948"/>
      <c r="G564" s="948"/>
      <c r="H564" s="948"/>
      <c r="I564" s="948"/>
      <c r="N564" s="948"/>
      <c r="O564" s="948"/>
      <c r="P564" s="948"/>
      <c r="Q564" s="948"/>
      <c r="R564" s="948"/>
      <c r="S564" s="948"/>
      <c r="T564" s="948"/>
      <c r="U564" s="948"/>
      <c r="V564" s="948"/>
      <c r="W564" s="948"/>
      <c r="X564" s="948"/>
      <c r="Y564" s="948"/>
      <c r="Z564" s="948"/>
      <c r="CC564" s="949"/>
    </row>
    <row r="565" spans="6:81" s="947" customFormat="1">
      <c r="F565" s="948"/>
      <c r="G565" s="948"/>
      <c r="H565" s="948"/>
      <c r="I565" s="948"/>
      <c r="N565" s="948"/>
      <c r="O565" s="948"/>
      <c r="P565" s="948"/>
      <c r="Q565" s="948"/>
      <c r="R565" s="948"/>
      <c r="S565" s="948"/>
      <c r="T565" s="948"/>
      <c r="U565" s="948"/>
      <c r="V565" s="948"/>
      <c r="W565" s="948"/>
      <c r="X565" s="948"/>
      <c r="Y565" s="948"/>
      <c r="Z565" s="948"/>
      <c r="CC565" s="949"/>
    </row>
    <row r="566" spans="6:81" s="947" customFormat="1">
      <c r="F566" s="948"/>
      <c r="G566" s="948"/>
      <c r="H566" s="948"/>
      <c r="I566" s="948"/>
      <c r="N566" s="948"/>
      <c r="O566" s="948"/>
      <c r="P566" s="948"/>
      <c r="Q566" s="948"/>
      <c r="R566" s="948"/>
      <c r="S566" s="948"/>
      <c r="T566" s="948"/>
      <c r="U566" s="948"/>
      <c r="V566" s="948"/>
      <c r="W566" s="948"/>
      <c r="X566" s="948"/>
      <c r="Y566" s="948"/>
      <c r="Z566" s="948"/>
      <c r="CC566" s="949"/>
    </row>
    <row r="567" spans="6:81" s="947" customFormat="1">
      <c r="F567" s="948"/>
      <c r="G567" s="948"/>
      <c r="H567" s="948"/>
      <c r="I567" s="948"/>
      <c r="N567" s="948"/>
      <c r="O567" s="948"/>
      <c r="P567" s="948"/>
      <c r="Q567" s="948"/>
      <c r="R567" s="948"/>
      <c r="S567" s="948"/>
      <c r="T567" s="948"/>
      <c r="U567" s="948"/>
      <c r="V567" s="948"/>
      <c r="W567" s="948"/>
      <c r="X567" s="948"/>
      <c r="Y567" s="948"/>
      <c r="Z567" s="948"/>
      <c r="CC567" s="949"/>
    </row>
    <row r="568" spans="6:81" s="947" customFormat="1">
      <c r="F568" s="948"/>
      <c r="G568" s="948"/>
      <c r="H568" s="948"/>
      <c r="I568" s="948"/>
      <c r="N568" s="948"/>
      <c r="O568" s="948"/>
      <c r="P568" s="948"/>
      <c r="Q568" s="948"/>
      <c r="R568" s="948"/>
      <c r="S568" s="948"/>
      <c r="T568" s="948"/>
      <c r="U568" s="948"/>
      <c r="V568" s="948"/>
      <c r="W568" s="948"/>
      <c r="X568" s="948"/>
      <c r="Y568" s="948"/>
      <c r="Z568" s="948"/>
      <c r="CC568" s="949"/>
    </row>
    <row r="569" spans="6:81" s="947" customFormat="1">
      <c r="F569" s="948"/>
      <c r="G569" s="948"/>
      <c r="H569" s="948"/>
      <c r="I569" s="948"/>
      <c r="N569" s="948"/>
      <c r="O569" s="948"/>
      <c r="P569" s="948"/>
      <c r="Q569" s="948"/>
      <c r="R569" s="948"/>
      <c r="S569" s="948"/>
      <c r="T569" s="948"/>
      <c r="U569" s="948"/>
      <c r="V569" s="948"/>
      <c r="W569" s="948"/>
      <c r="X569" s="948"/>
      <c r="Y569" s="948"/>
      <c r="Z569" s="948"/>
      <c r="CC569" s="949"/>
    </row>
    <row r="570" spans="6:81" s="947" customFormat="1">
      <c r="F570" s="948"/>
      <c r="G570" s="948"/>
      <c r="H570" s="948"/>
      <c r="I570" s="948"/>
      <c r="N570" s="948"/>
      <c r="O570" s="948"/>
      <c r="P570" s="948"/>
      <c r="Q570" s="948"/>
      <c r="R570" s="948"/>
      <c r="S570" s="948"/>
      <c r="T570" s="948"/>
      <c r="U570" s="948"/>
      <c r="V570" s="948"/>
      <c r="W570" s="948"/>
      <c r="X570" s="948"/>
      <c r="Y570" s="948"/>
      <c r="Z570" s="948"/>
      <c r="CC570" s="949"/>
    </row>
    <row r="571" spans="6:81" s="947" customFormat="1">
      <c r="F571" s="948"/>
      <c r="G571" s="948"/>
      <c r="H571" s="948"/>
      <c r="I571" s="948"/>
      <c r="N571" s="948"/>
      <c r="O571" s="948"/>
      <c r="P571" s="948"/>
      <c r="Q571" s="948"/>
      <c r="R571" s="948"/>
      <c r="S571" s="948"/>
      <c r="T571" s="948"/>
      <c r="U571" s="948"/>
      <c r="V571" s="948"/>
      <c r="W571" s="948"/>
      <c r="X571" s="948"/>
      <c r="Y571" s="948"/>
      <c r="Z571" s="948"/>
      <c r="CC571" s="949"/>
    </row>
    <row r="572" spans="6:81" s="947" customFormat="1">
      <c r="F572" s="948"/>
      <c r="G572" s="948"/>
      <c r="H572" s="948"/>
      <c r="I572" s="948"/>
      <c r="N572" s="948"/>
      <c r="O572" s="948"/>
      <c r="P572" s="948"/>
      <c r="Q572" s="948"/>
      <c r="R572" s="948"/>
      <c r="S572" s="948"/>
      <c r="T572" s="948"/>
      <c r="U572" s="948"/>
      <c r="V572" s="948"/>
      <c r="W572" s="948"/>
      <c r="X572" s="948"/>
      <c r="Y572" s="948"/>
      <c r="Z572" s="948"/>
      <c r="CC572" s="949"/>
    </row>
    <row r="573" spans="6:81" s="947" customFormat="1">
      <c r="F573" s="948"/>
      <c r="G573" s="948"/>
      <c r="H573" s="948"/>
      <c r="I573" s="948"/>
      <c r="N573" s="948"/>
      <c r="O573" s="948"/>
      <c r="P573" s="948"/>
      <c r="Q573" s="948"/>
      <c r="R573" s="948"/>
      <c r="S573" s="948"/>
      <c r="T573" s="948"/>
      <c r="U573" s="948"/>
      <c r="V573" s="948"/>
      <c r="W573" s="948"/>
      <c r="X573" s="948"/>
      <c r="Y573" s="948"/>
      <c r="Z573" s="948"/>
      <c r="CC573" s="949"/>
    </row>
    <row r="574" spans="6:81" s="947" customFormat="1">
      <c r="F574" s="948"/>
      <c r="G574" s="948"/>
      <c r="H574" s="948"/>
      <c r="I574" s="948"/>
      <c r="N574" s="948"/>
      <c r="O574" s="948"/>
      <c r="P574" s="948"/>
      <c r="Q574" s="948"/>
      <c r="R574" s="948"/>
      <c r="S574" s="948"/>
      <c r="T574" s="948"/>
      <c r="U574" s="948"/>
      <c r="V574" s="948"/>
      <c r="W574" s="948"/>
      <c r="X574" s="948"/>
      <c r="Y574" s="948"/>
      <c r="Z574" s="948"/>
      <c r="CC574" s="949"/>
    </row>
    <row r="575" spans="6:81" s="947" customFormat="1">
      <c r="F575" s="948"/>
      <c r="G575" s="948"/>
      <c r="H575" s="948"/>
      <c r="I575" s="948"/>
      <c r="N575" s="948"/>
      <c r="O575" s="948"/>
      <c r="P575" s="948"/>
      <c r="Q575" s="948"/>
      <c r="R575" s="948"/>
      <c r="S575" s="948"/>
      <c r="T575" s="948"/>
      <c r="U575" s="948"/>
      <c r="V575" s="948"/>
      <c r="W575" s="948"/>
      <c r="X575" s="948"/>
      <c r="Y575" s="948"/>
      <c r="Z575" s="948"/>
      <c r="CC575" s="949"/>
    </row>
    <row r="576" spans="6:81" s="947" customFormat="1">
      <c r="F576" s="948"/>
      <c r="G576" s="948"/>
      <c r="H576" s="948"/>
      <c r="I576" s="948"/>
      <c r="N576" s="948"/>
      <c r="O576" s="948"/>
      <c r="P576" s="948"/>
      <c r="Q576" s="948"/>
      <c r="R576" s="948"/>
      <c r="S576" s="948"/>
      <c r="T576" s="948"/>
      <c r="U576" s="948"/>
      <c r="V576" s="948"/>
      <c r="W576" s="948"/>
      <c r="X576" s="948"/>
      <c r="Y576" s="948"/>
      <c r="Z576" s="948"/>
      <c r="CC576" s="949"/>
    </row>
    <row r="577" spans="6:81" s="947" customFormat="1">
      <c r="F577" s="948"/>
      <c r="G577" s="948"/>
      <c r="H577" s="948"/>
      <c r="I577" s="948"/>
      <c r="N577" s="948"/>
      <c r="O577" s="948"/>
      <c r="P577" s="948"/>
      <c r="Q577" s="948"/>
      <c r="R577" s="948"/>
      <c r="S577" s="948"/>
      <c r="T577" s="948"/>
      <c r="U577" s="948"/>
      <c r="V577" s="948"/>
      <c r="W577" s="948"/>
      <c r="X577" s="948"/>
      <c r="Y577" s="948"/>
      <c r="Z577" s="948"/>
      <c r="CC577" s="949"/>
    </row>
    <row r="578" spans="6:81" s="947" customFormat="1">
      <c r="F578" s="948"/>
      <c r="G578" s="948"/>
      <c r="H578" s="948"/>
      <c r="I578" s="948"/>
      <c r="N578" s="948"/>
      <c r="O578" s="948"/>
      <c r="P578" s="948"/>
      <c r="Q578" s="948"/>
      <c r="R578" s="948"/>
      <c r="S578" s="948"/>
      <c r="T578" s="948"/>
      <c r="U578" s="948"/>
      <c r="V578" s="948"/>
      <c r="W578" s="948"/>
      <c r="X578" s="948"/>
      <c r="Y578" s="948"/>
      <c r="Z578" s="948"/>
      <c r="CC578" s="949"/>
    </row>
    <row r="579" spans="6:81" s="947" customFormat="1">
      <c r="F579" s="948"/>
      <c r="G579" s="948"/>
      <c r="H579" s="948"/>
      <c r="I579" s="948"/>
      <c r="N579" s="948"/>
      <c r="O579" s="948"/>
      <c r="P579" s="948"/>
      <c r="Q579" s="948"/>
      <c r="R579" s="948"/>
      <c r="S579" s="948"/>
      <c r="T579" s="948"/>
      <c r="U579" s="948"/>
      <c r="V579" s="948"/>
      <c r="W579" s="948"/>
      <c r="X579" s="948"/>
      <c r="Y579" s="948"/>
      <c r="Z579" s="948"/>
      <c r="CC579" s="949"/>
    </row>
    <row r="580" spans="6:81" s="947" customFormat="1">
      <c r="F580" s="948"/>
      <c r="G580" s="948"/>
      <c r="H580" s="948"/>
      <c r="I580" s="948"/>
      <c r="N580" s="948"/>
      <c r="O580" s="948"/>
      <c r="P580" s="948"/>
      <c r="Q580" s="948"/>
      <c r="R580" s="948"/>
      <c r="S580" s="948"/>
      <c r="T580" s="948"/>
      <c r="U580" s="948"/>
      <c r="V580" s="948"/>
      <c r="W580" s="948"/>
      <c r="X580" s="948"/>
      <c r="Y580" s="948"/>
      <c r="Z580" s="948"/>
      <c r="CC580" s="949"/>
    </row>
    <row r="581" spans="6:81" s="947" customFormat="1">
      <c r="F581" s="948"/>
      <c r="G581" s="948"/>
      <c r="H581" s="948"/>
      <c r="I581" s="948"/>
      <c r="N581" s="948"/>
      <c r="O581" s="948"/>
      <c r="P581" s="948"/>
      <c r="Q581" s="948"/>
      <c r="R581" s="948"/>
      <c r="S581" s="948"/>
      <c r="T581" s="948"/>
      <c r="U581" s="948"/>
      <c r="V581" s="948"/>
      <c r="W581" s="948"/>
      <c r="X581" s="948"/>
      <c r="Y581" s="948"/>
      <c r="Z581" s="948"/>
      <c r="CC581" s="949"/>
    </row>
    <row r="582" spans="6:81" s="947" customFormat="1">
      <c r="F582" s="948"/>
      <c r="G582" s="948"/>
      <c r="H582" s="948"/>
      <c r="I582" s="948"/>
      <c r="N582" s="948"/>
      <c r="O582" s="948"/>
      <c r="P582" s="948"/>
      <c r="Q582" s="948"/>
      <c r="R582" s="948"/>
      <c r="S582" s="948"/>
      <c r="T582" s="948"/>
      <c r="U582" s="948"/>
      <c r="V582" s="948"/>
      <c r="W582" s="948"/>
      <c r="X582" s="948"/>
      <c r="Y582" s="948"/>
      <c r="Z582" s="948"/>
      <c r="CC582" s="949"/>
    </row>
    <row r="583" spans="6:81" s="947" customFormat="1">
      <c r="F583" s="948"/>
      <c r="G583" s="948"/>
      <c r="H583" s="948"/>
      <c r="I583" s="948"/>
      <c r="N583" s="948"/>
      <c r="O583" s="948"/>
      <c r="P583" s="948"/>
      <c r="Q583" s="948"/>
      <c r="R583" s="948"/>
      <c r="S583" s="948"/>
      <c r="T583" s="948"/>
      <c r="U583" s="948"/>
      <c r="V583" s="948"/>
      <c r="W583" s="948"/>
      <c r="X583" s="948"/>
      <c r="Y583" s="948"/>
      <c r="Z583" s="948"/>
      <c r="CC583" s="949"/>
    </row>
    <row r="584" spans="6:81" s="947" customFormat="1">
      <c r="F584" s="948"/>
      <c r="G584" s="948"/>
      <c r="H584" s="948"/>
      <c r="I584" s="948"/>
      <c r="N584" s="948"/>
      <c r="O584" s="948"/>
      <c r="P584" s="948"/>
      <c r="Q584" s="948"/>
      <c r="R584" s="948"/>
      <c r="S584" s="948"/>
      <c r="T584" s="948"/>
      <c r="U584" s="948"/>
      <c r="V584" s="948"/>
      <c r="W584" s="948"/>
      <c r="X584" s="948"/>
      <c r="Y584" s="948"/>
      <c r="Z584" s="948"/>
      <c r="CC584" s="949"/>
    </row>
    <row r="585" spans="6:81" s="947" customFormat="1">
      <c r="F585" s="948"/>
      <c r="G585" s="948"/>
      <c r="H585" s="948"/>
      <c r="I585" s="948"/>
      <c r="N585" s="948"/>
      <c r="O585" s="948"/>
      <c r="P585" s="948"/>
      <c r="Q585" s="948"/>
      <c r="R585" s="948"/>
      <c r="S585" s="948"/>
      <c r="T585" s="948"/>
      <c r="U585" s="948"/>
      <c r="V585" s="948"/>
      <c r="W585" s="948"/>
      <c r="X585" s="948"/>
      <c r="Y585" s="948"/>
      <c r="Z585" s="948"/>
      <c r="CC585" s="949"/>
    </row>
    <row r="586" spans="6:81" s="947" customFormat="1">
      <c r="F586" s="948"/>
      <c r="G586" s="948"/>
      <c r="H586" s="948"/>
      <c r="I586" s="948"/>
      <c r="N586" s="948"/>
      <c r="O586" s="948"/>
      <c r="P586" s="948"/>
      <c r="Q586" s="948"/>
      <c r="R586" s="948"/>
      <c r="S586" s="948"/>
      <c r="T586" s="948"/>
      <c r="U586" s="948"/>
      <c r="V586" s="948"/>
      <c r="W586" s="948"/>
      <c r="X586" s="948"/>
      <c r="Y586" s="948"/>
      <c r="Z586" s="948"/>
      <c r="CC586" s="949"/>
    </row>
    <row r="587" spans="6:81" s="947" customFormat="1">
      <c r="F587" s="948"/>
      <c r="G587" s="948"/>
      <c r="H587" s="948"/>
      <c r="I587" s="948"/>
      <c r="N587" s="948"/>
      <c r="O587" s="948"/>
      <c r="P587" s="948"/>
      <c r="Q587" s="948"/>
      <c r="R587" s="948"/>
      <c r="S587" s="948"/>
      <c r="T587" s="948"/>
      <c r="U587" s="948"/>
      <c r="V587" s="948"/>
      <c r="W587" s="948"/>
      <c r="X587" s="948"/>
      <c r="Y587" s="948"/>
      <c r="Z587" s="948"/>
      <c r="CC587" s="949"/>
    </row>
    <row r="588" spans="6:81" s="947" customFormat="1">
      <c r="F588" s="948"/>
      <c r="G588" s="948"/>
      <c r="H588" s="948"/>
      <c r="I588" s="948"/>
      <c r="N588" s="948"/>
      <c r="O588" s="948"/>
      <c r="P588" s="948"/>
      <c r="Q588" s="948"/>
      <c r="R588" s="948"/>
      <c r="S588" s="948"/>
      <c r="T588" s="948"/>
      <c r="U588" s="948"/>
      <c r="V588" s="948"/>
      <c r="W588" s="948"/>
      <c r="X588" s="948"/>
      <c r="Y588" s="948"/>
      <c r="Z588" s="948"/>
      <c r="CC588" s="949"/>
    </row>
    <row r="589" spans="6:81" s="947" customFormat="1">
      <c r="F589" s="948"/>
      <c r="G589" s="948"/>
      <c r="H589" s="948"/>
      <c r="I589" s="948"/>
      <c r="N589" s="948"/>
      <c r="O589" s="948"/>
      <c r="P589" s="948"/>
      <c r="Q589" s="948"/>
      <c r="R589" s="948"/>
      <c r="S589" s="948"/>
      <c r="T589" s="948"/>
      <c r="U589" s="948"/>
      <c r="V589" s="948"/>
      <c r="W589" s="948"/>
      <c r="X589" s="948"/>
      <c r="Y589" s="948"/>
      <c r="Z589" s="948"/>
      <c r="CC589" s="949"/>
    </row>
    <row r="590" spans="6:81" s="947" customFormat="1">
      <c r="F590" s="948"/>
      <c r="G590" s="948"/>
      <c r="H590" s="948"/>
      <c r="I590" s="948"/>
      <c r="N590" s="948"/>
      <c r="O590" s="948"/>
      <c r="P590" s="948"/>
      <c r="Q590" s="948"/>
      <c r="R590" s="948"/>
      <c r="S590" s="948"/>
      <c r="T590" s="948"/>
      <c r="U590" s="948"/>
      <c r="V590" s="948"/>
      <c r="W590" s="948"/>
      <c r="X590" s="948"/>
      <c r="Y590" s="948"/>
      <c r="Z590" s="948"/>
      <c r="CC590" s="949"/>
    </row>
    <row r="591" spans="6:81" s="947" customFormat="1">
      <c r="F591" s="948"/>
      <c r="G591" s="948"/>
      <c r="H591" s="948"/>
      <c r="I591" s="948"/>
      <c r="N591" s="948"/>
      <c r="O591" s="948"/>
      <c r="P591" s="948"/>
      <c r="Q591" s="948"/>
      <c r="R591" s="948"/>
      <c r="S591" s="948"/>
      <c r="T591" s="948"/>
      <c r="U591" s="948"/>
      <c r="V591" s="948"/>
      <c r="W591" s="948"/>
      <c r="X591" s="948"/>
      <c r="Y591" s="948"/>
      <c r="Z591" s="948"/>
      <c r="CC591" s="949"/>
    </row>
    <row r="592" spans="6:81" s="947" customFormat="1">
      <c r="F592" s="948"/>
      <c r="G592" s="948"/>
      <c r="H592" s="948"/>
      <c r="I592" s="948"/>
      <c r="N592" s="948"/>
      <c r="O592" s="948"/>
      <c r="P592" s="948"/>
      <c r="Q592" s="948"/>
      <c r="R592" s="948"/>
      <c r="S592" s="948"/>
      <c r="T592" s="948"/>
      <c r="U592" s="948"/>
      <c r="V592" s="948"/>
      <c r="W592" s="948"/>
      <c r="X592" s="948"/>
      <c r="Y592" s="948"/>
      <c r="Z592" s="948"/>
      <c r="CC592" s="949"/>
    </row>
    <row r="593" spans="6:81" s="947" customFormat="1">
      <c r="F593" s="948"/>
      <c r="G593" s="948"/>
      <c r="H593" s="948"/>
      <c r="I593" s="948"/>
      <c r="N593" s="948"/>
      <c r="O593" s="948"/>
      <c r="P593" s="948"/>
      <c r="Q593" s="948"/>
      <c r="R593" s="948"/>
      <c r="S593" s="948"/>
      <c r="T593" s="948"/>
      <c r="U593" s="948"/>
      <c r="V593" s="948"/>
      <c r="W593" s="948"/>
      <c r="X593" s="948"/>
      <c r="Y593" s="948"/>
      <c r="Z593" s="948"/>
      <c r="CC593" s="949"/>
    </row>
    <row r="594" spans="6:81" s="947" customFormat="1">
      <c r="F594" s="948"/>
      <c r="G594" s="948"/>
      <c r="H594" s="948"/>
      <c r="I594" s="948"/>
      <c r="N594" s="948"/>
      <c r="O594" s="948"/>
      <c r="P594" s="948"/>
      <c r="Q594" s="948"/>
      <c r="R594" s="948"/>
      <c r="S594" s="948"/>
      <c r="T594" s="948"/>
      <c r="U594" s="948"/>
      <c r="V594" s="948"/>
      <c r="W594" s="948"/>
      <c r="X594" s="948"/>
      <c r="Y594" s="948"/>
      <c r="Z594" s="948"/>
      <c r="CC594" s="949"/>
    </row>
    <row r="595" spans="6:81" s="947" customFormat="1">
      <c r="F595" s="948"/>
      <c r="G595" s="948"/>
      <c r="H595" s="948"/>
      <c r="I595" s="948"/>
      <c r="N595" s="948"/>
      <c r="O595" s="948"/>
      <c r="P595" s="948"/>
      <c r="Q595" s="948"/>
      <c r="R595" s="948"/>
      <c r="S595" s="948"/>
      <c r="T595" s="948"/>
      <c r="U595" s="948"/>
      <c r="V595" s="948"/>
      <c r="W595" s="948"/>
      <c r="X595" s="948"/>
      <c r="Y595" s="948"/>
      <c r="Z595" s="948"/>
      <c r="CC595" s="949"/>
    </row>
    <row r="596" spans="6:81" s="947" customFormat="1">
      <c r="F596" s="948"/>
      <c r="G596" s="948"/>
      <c r="H596" s="948"/>
      <c r="I596" s="948"/>
      <c r="N596" s="948"/>
      <c r="O596" s="948"/>
      <c r="P596" s="948"/>
      <c r="Q596" s="948"/>
      <c r="R596" s="948"/>
      <c r="S596" s="948"/>
      <c r="T596" s="948"/>
      <c r="U596" s="948"/>
      <c r="V596" s="948"/>
      <c r="W596" s="948"/>
      <c r="X596" s="948"/>
      <c r="Y596" s="948"/>
      <c r="Z596" s="948"/>
      <c r="CC596" s="949"/>
    </row>
    <row r="597" spans="6:81" s="947" customFormat="1">
      <c r="F597" s="948"/>
      <c r="G597" s="948"/>
      <c r="H597" s="948"/>
      <c r="I597" s="948"/>
      <c r="N597" s="948"/>
      <c r="O597" s="948"/>
      <c r="P597" s="948"/>
      <c r="Q597" s="948"/>
      <c r="R597" s="948"/>
      <c r="S597" s="948"/>
      <c r="T597" s="948"/>
      <c r="U597" s="948"/>
      <c r="V597" s="948"/>
      <c r="W597" s="948"/>
      <c r="X597" s="948"/>
      <c r="Y597" s="948"/>
      <c r="Z597" s="948"/>
      <c r="CC597" s="949"/>
    </row>
    <row r="598" spans="6:81" s="947" customFormat="1">
      <c r="F598" s="948"/>
      <c r="G598" s="948"/>
      <c r="H598" s="948"/>
      <c r="I598" s="948"/>
      <c r="N598" s="948"/>
      <c r="O598" s="948"/>
      <c r="P598" s="948"/>
      <c r="Q598" s="948"/>
      <c r="R598" s="948"/>
      <c r="S598" s="948"/>
      <c r="T598" s="948"/>
      <c r="U598" s="948"/>
      <c r="V598" s="948"/>
      <c r="W598" s="948"/>
      <c r="X598" s="948"/>
      <c r="Y598" s="948"/>
      <c r="Z598" s="948"/>
      <c r="CC598" s="949"/>
    </row>
    <row r="599" spans="6:81" s="947" customFormat="1">
      <c r="F599" s="948"/>
      <c r="G599" s="948"/>
      <c r="H599" s="948"/>
      <c r="I599" s="948"/>
      <c r="N599" s="948"/>
      <c r="O599" s="948"/>
      <c r="P599" s="948"/>
      <c r="Q599" s="948"/>
      <c r="R599" s="948"/>
      <c r="S599" s="948"/>
      <c r="T599" s="948"/>
      <c r="U599" s="948"/>
      <c r="V599" s="948"/>
      <c r="W599" s="948"/>
      <c r="X599" s="948"/>
      <c r="Y599" s="948"/>
      <c r="Z599" s="948"/>
      <c r="CC599" s="949"/>
    </row>
    <row r="600" spans="6:81" s="947" customFormat="1">
      <c r="F600" s="948"/>
      <c r="G600" s="948"/>
      <c r="H600" s="948"/>
      <c r="I600" s="948"/>
      <c r="N600" s="948"/>
      <c r="O600" s="948"/>
      <c r="P600" s="948"/>
      <c r="Q600" s="948"/>
      <c r="R600" s="948"/>
      <c r="S600" s="948"/>
      <c r="T600" s="948"/>
      <c r="U600" s="948"/>
      <c r="V600" s="948"/>
      <c r="W600" s="948"/>
      <c r="X600" s="948"/>
      <c r="Y600" s="948"/>
      <c r="Z600" s="948"/>
      <c r="CC600" s="949"/>
    </row>
    <row r="601" spans="6:81" s="947" customFormat="1">
      <c r="F601" s="948"/>
      <c r="G601" s="948"/>
      <c r="H601" s="948"/>
      <c r="I601" s="948"/>
      <c r="N601" s="948"/>
      <c r="O601" s="948"/>
      <c r="P601" s="948"/>
      <c r="Q601" s="948"/>
      <c r="R601" s="948"/>
      <c r="S601" s="948"/>
      <c r="T601" s="948"/>
      <c r="U601" s="948"/>
      <c r="V601" s="948"/>
      <c r="W601" s="948"/>
      <c r="X601" s="948"/>
      <c r="Y601" s="948"/>
      <c r="Z601" s="948"/>
      <c r="CC601" s="949"/>
    </row>
    <row r="602" spans="6:81" s="947" customFormat="1">
      <c r="F602" s="948"/>
      <c r="G602" s="948"/>
      <c r="H602" s="948"/>
      <c r="I602" s="948"/>
      <c r="N602" s="948"/>
      <c r="O602" s="948"/>
      <c r="P602" s="948"/>
      <c r="Q602" s="948"/>
      <c r="R602" s="948"/>
      <c r="S602" s="948"/>
      <c r="T602" s="948"/>
      <c r="U602" s="948"/>
      <c r="V602" s="948"/>
      <c r="W602" s="948"/>
      <c r="X602" s="948"/>
      <c r="Y602" s="948"/>
      <c r="Z602" s="948"/>
      <c r="CC602" s="949"/>
    </row>
    <row r="603" spans="6:81" s="947" customFormat="1">
      <c r="F603" s="948"/>
      <c r="G603" s="948"/>
      <c r="H603" s="948"/>
      <c r="I603" s="948"/>
      <c r="N603" s="948"/>
      <c r="O603" s="948"/>
      <c r="P603" s="948"/>
      <c r="Q603" s="948"/>
      <c r="R603" s="948"/>
      <c r="S603" s="948"/>
      <c r="T603" s="948"/>
      <c r="U603" s="948"/>
      <c r="V603" s="948"/>
      <c r="W603" s="948"/>
      <c r="X603" s="948"/>
      <c r="Y603" s="948"/>
      <c r="Z603" s="948"/>
      <c r="CC603" s="949"/>
    </row>
    <row r="604" spans="6:81" s="947" customFormat="1">
      <c r="F604" s="948"/>
      <c r="G604" s="948"/>
      <c r="H604" s="948"/>
      <c r="I604" s="948"/>
      <c r="N604" s="948"/>
      <c r="O604" s="948"/>
      <c r="P604" s="948"/>
      <c r="Q604" s="948"/>
      <c r="R604" s="948"/>
      <c r="S604" s="948"/>
      <c r="T604" s="948"/>
      <c r="U604" s="948"/>
      <c r="V604" s="948"/>
      <c r="W604" s="948"/>
      <c r="X604" s="948"/>
      <c r="Y604" s="948"/>
      <c r="Z604" s="948"/>
      <c r="CC604" s="949"/>
    </row>
    <row r="605" spans="6:81" s="947" customFormat="1">
      <c r="F605" s="948"/>
      <c r="G605" s="948"/>
      <c r="H605" s="948"/>
      <c r="I605" s="948"/>
      <c r="N605" s="948"/>
      <c r="O605" s="948"/>
      <c r="P605" s="948"/>
      <c r="Q605" s="948"/>
      <c r="R605" s="948"/>
      <c r="S605" s="948"/>
      <c r="T605" s="948"/>
      <c r="U605" s="948"/>
      <c r="V605" s="948"/>
      <c r="W605" s="948"/>
      <c r="X605" s="948"/>
      <c r="Y605" s="948"/>
      <c r="Z605" s="948"/>
      <c r="CC605" s="949"/>
    </row>
    <row r="606" spans="6:81" s="947" customFormat="1">
      <c r="F606" s="948"/>
      <c r="G606" s="948"/>
      <c r="H606" s="948"/>
      <c r="I606" s="948"/>
      <c r="N606" s="948"/>
      <c r="O606" s="948"/>
      <c r="P606" s="948"/>
      <c r="Q606" s="948"/>
      <c r="R606" s="948"/>
      <c r="S606" s="948"/>
      <c r="T606" s="948"/>
      <c r="U606" s="948"/>
      <c r="V606" s="948"/>
      <c r="W606" s="948"/>
      <c r="X606" s="948"/>
      <c r="Y606" s="948"/>
      <c r="Z606" s="948"/>
      <c r="CC606" s="949"/>
    </row>
    <row r="607" spans="6:81" s="947" customFormat="1">
      <c r="F607" s="948"/>
      <c r="G607" s="948"/>
      <c r="H607" s="948"/>
      <c r="I607" s="948"/>
      <c r="N607" s="948"/>
      <c r="O607" s="948"/>
      <c r="P607" s="948"/>
      <c r="Q607" s="948"/>
      <c r="R607" s="948"/>
      <c r="S607" s="948"/>
      <c r="T607" s="948"/>
      <c r="U607" s="948"/>
      <c r="V607" s="948"/>
      <c r="W607" s="948"/>
      <c r="X607" s="948"/>
      <c r="Y607" s="948"/>
      <c r="Z607" s="948"/>
      <c r="CC607" s="949"/>
    </row>
    <row r="608" spans="6:81" s="947" customFormat="1">
      <c r="F608" s="948"/>
      <c r="G608" s="948"/>
      <c r="H608" s="948"/>
      <c r="I608" s="948"/>
      <c r="N608" s="948"/>
      <c r="O608" s="948"/>
      <c r="P608" s="948"/>
      <c r="Q608" s="948"/>
      <c r="R608" s="948"/>
      <c r="S608" s="948"/>
      <c r="T608" s="948"/>
      <c r="U608" s="948"/>
      <c r="V608" s="948"/>
      <c r="W608" s="948"/>
      <c r="X608" s="948"/>
      <c r="Y608" s="948"/>
      <c r="Z608" s="948"/>
      <c r="CC608" s="949"/>
    </row>
    <row r="609" spans="6:81" s="947" customFormat="1">
      <c r="F609" s="948"/>
      <c r="G609" s="948"/>
      <c r="H609" s="948"/>
      <c r="I609" s="948"/>
      <c r="N609" s="948"/>
      <c r="O609" s="948"/>
      <c r="P609" s="948"/>
      <c r="Q609" s="948"/>
      <c r="R609" s="948"/>
      <c r="S609" s="948"/>
      <c r="T609" s="948"/>
      <c r="U609" s="948"/>
      <c r="V609" s="948"/>
      <c r="W609" s="948"/>
      <c r="X609" s="948"/>
      <c r="Y609" s="948"/>
      <c r="Z609" s="948"/>
      <c r="CC609" s="949"/>
    </row>
    <row r="610" spans="6:81" s="947" customFormat="1">
      <c r="F610" s="948"/>
      <c r="G610" s="948"/>
      <c r="H610" s="948"/>
      <c r="I610" s="948"/>
      <c r="N610" s="948"/>
      <c r="O610" s="948"/>
      <c r="P610" s="948"/>
      <c r="Q610" s="948"/>
      <c r="R610" s="948"/>
      <c r="S610" s="948"/>
      <c r="T610" s="948"/>
      <c r="U610" s="948"/>
      <c r="V610" s="948"/>
      <c r="W610" s="948"/>
      <c r="X610" s="948"/>
      <c r="Y610" s="948"/>
      <c r="Z610" s="948"/>
      <c r="CC610" s="949"/>
    </row>
    <row r="611" spans="6:81" s="947" customFormat="1">
      <c r="F611" s="948"/>
      <c r="G611" s="948"/>
      <c r="H611" s="948"/>
      <c r="I611" s="948"/>
      <c r="N611" s="948"/>
      <c r="O611" s="948"/>
      <c r="P611" s="948"/>
      <c r="Q611" s="948"/>
      <c r="R611" s="948"/>
      <c r="S611" s="948"/>
      <c r="T611" s="948"/>
      <c r="U611" s="948"/>
      <c r="V611" s="948"/>
      <c r="W611" s="948"/>
      <c r="X611" s="948"/>
      <c r="Y611" s="948"/>
      <c r="Z611" s="948"/>
      <c r="CC611" s="949"/>
    </row>
    <row r="612" spans="6:81" s="947" customFormat="1">
      <c r="F612" s="948"/>
      <c r="G612" s="948"/>
      <c r="H612" s="948"/>
      <c r="I612" s="948"/>
      <c r="N612" s="948"/>
      <c r="O612" s="948"/>
      <c r="P612" s="948"/>
      <c r="Q612" s="948"/>
      <c r="R612" s="948"/>
      <c r="S612" s="948"/>
      <c r="T612" s="948"/>
      <c r="U612" s="948"/>
      <c r="V612" s="948"/>
      <c r="W612" s="948"/>
      <c r="X612" s="948"/>
      <c r="Y612" s="948"/>
      <c r="Z612" s="948"/>
      <c r="CC612" s="949"/>
    </row>
    <row r="613" spans="6:81" s="947" customFormat="1">
      <c r="F613" s="948"/>
      <c r="G613" s="948"/>
      <c r="H613" s="948"/>
      <c r="I613" s="948"/>
      <c r="N613" s="948"/>
      <c r="O613" s="948"/>
      <c r="P613" s="948"/>
      <c r="Q613" s="948"/>
      <c r="R613" s="948"/>
      <c r="S613" s="948"/>
      <c r="T613" s="948"/>
      <c r="U613" s="948"/>
      <c r="V613" s="948"/>
      <c r="W613" s="948"/>
      <c r="X613" s="948"/>
      <c r="Y613" s="948"/>
      <c r="Z613" s="948"/>
      <c r="CC613" s="949"/>
    </row>
    <row r="614" spans="6:81" s="947" customFormat="1">
      <c r="F614" s="948"/>
      <c r="G614" s="948"/>
      <c r="H614" s="948"/>
      <c r="I614" s="948"/>
      <c r="N614" s="948"/>
      <c r="O614" s="948"/>
      <c r="P614" s="948"/>
      <c r="Q614" s="948"/>
      <c r="R614" s="948"/>
      <c r="S614" s="948"/>
      <c r="T614" s="948"/>
      <c r="U614" s="948"/>
      <c r="V614" s="948"/>
      <c r="W614" s="948"/>
      <c r="X614" s="948"/>
      <c r="Y614" s="948"/>
      <c r="Z614" s="948"/>
      <c r="CC614" s="949"/>
    </row>
    <row r="615" spans="6:81" s="947" customFormat="1">
      <c r="F615" s="948"/>
      <c r="G615" s="948"/>
      <c r="H615" s="948"/>
      <c r="I615" s="948"/>
      <c r="N615" s="948"/>
      <c r="O615" s="948"/>
      <c r="P615" s="948"/>
      <c r="Q615" s="948"/>
      <c r="R615" s="948"/>
      <c r="S615" s="948"/>
      <c r="T615" s="948"/>
      <c r="U615" s="948"/>
      <c r="V615" s="948"/>
      <c r="W615" s="948"/>
      <c r="X615" s="948"/>
      <c r="Y615" s="948"/>
      <c r="Z615" s="948"/>
      <c r="CC615" s="949"/>
    </row>
    <row r="616" spans="6:81" s="947" customFormat="1">
      <c r="F616" s="948"/>
      <c r="G616" s="948"/>
      <c r="H616" s="948"/>
      <c r="I616" s="948"/>
      <c r="N616" s="948"/>
      <c r="O616" s="948"/>
      <c r="P616" s="948"/>
      <c r="Q616" s="948"/>
      <c r="R616" s="948"/>
      <c r="S616" s="948"/>
      <c r="T616" s="948"/>
      <c r="U616" s="948"/>
      <c r="V616" s="948"/>
      <c r="W616" s="948"/>
      <c r="X616" s="948"/>
      <c r="Y616" s="948"/>
      <c r="Z616" s="948"/>
      <c r="CC616" s="949"/>
    </row>
    <row r="617" spans="6:81" s="947" customFormat="1">
      <c r="F617" s="948"/>
      <c r="G617" s="948"/>
      <c r="H617" s="948"/>
      <c r="I617" s="948"/>
      <c r="N617" s="948"/>
      <c r="O617" s="948"/>
      <c r="P617" s="948"/>
      <c r="Q617" s="948"/>
      <c r="R617" s="948"/>
      <c r="S617" s="948"/>
      <c r="T617" s="948"/>
      <c r="U617" s="948"/>
      <c r="V617" s="948"/>
      <c r="W617" s="948"/>
      <c r="X617" s="948"/>
      <c r="Y617" s="948"/>
      <c r="Z617" s="948"/>
      <c r="CC617" s="949"/>
    </row>
    <row r="618" spans="6:81" s="947" customFormat="1">
      <c r="F618" s="948"/>
      <c r="G618" s="948"/>
      <c r="H618" s="948"/>
      <c r="I618" s="948"/>
      <c r="N618" s="948"/>
      <c r="O618" s="948"/>
      <c r="P618" s="948"/>
      <c r="Q618" s="948"/>
      <c r="R618" s="948"/>
      <c r="S618" s="948"/>
      <c r="T618" s="948"/>
      <c r="U618" s="948"/>
      <c r="V618" s="948"/>
      <c r="W618" s="948"/>
      <c r="X618" s="948"/>
      <c r="Y618" s="948"/>
      <c r="Z618" s="948"/>
      <c r="CC618" s="949"/>
    </row>
    <row r="619" spans="6:81" s="947" customFormat="1">
      <c r="F619" s="948"/>
      <c r="G619" s="948"/>
      <c r="H619" s="948"/>
      <c r="I619" s="948"/>
      <c r="N619" s="948"/>
      <c r="O619" s="948"/>
      <c r="P619" s="948"/>
      <c r="Q619" s="948"/>
      <c r="R619" s="948"/>
      <c r="S619" s="948"/>
      <c r="T619" s="948"/>
      <c r="U619" s="948"/>
      <c r="V619" s="948"/>
      <c r="W619" s="948"/>
      <c r="X619" s="948"/>
      <c r="Y619" s="948"/>
      <c r="Z619" s="948"/>
      <c r="CC619" s="949"/>
    </row>
    <row r="620" spans="6:81" s="947" customFormat="1">
      <c r="F620" s="948"/>
      <c r="G620" s="948"/>
      <c r="H620" s="948"/>
      <c r="I620" s="948"/>
      <c r="N620" s="948"/>
      <c r="O620" s="948"/>
      <c r="P620" s="948"/>
      <c r="Q620" s="948"/>
      <c r="R620" s="948"/>
      <c r="S620" s="948"/>
      <c r="T620" s="948"/>
      <c r="U620" s="948"/>
      <c r="V620" s="948"/>
      <c r="W620" s="948"/>
      <c r="X620" s="948"/>
      <c r="Y620" s="948"/>
      <c r="Z620" s="948"/>
      <c r="CC620" s="949"/>
    </row>
    <row r="621" spans="6:81" s="947" customFormat="1">
      <c r="F621" s="948"/>
      <c r="G621" s="948"/>
      <c r="H621" s="948"/>
      <c r="I621" s="948"/>
      <c r="N621" s="948"/>
      <c r="O621" s="948"/>
      <c r="P621" s="948"/>
      <c r="Q621" s="948"/>
      <c r="R621" s="948"/>
      <c r="S621" s="948"/>
      <c r="T621" s="948"/>
      <c r="U621" s="948"/>
      <c r="V621" s="948"/>
      <c r="W621" s="948"/>
      <c r="X621" s="948"/>
      <c r="Y621" s="948"/>
      <c r="Z621" s="948"/>
      <c r="CC621" s="949"/>
    </row>
    <row r="622" spans="6:81" s="947" customFormat="1">
      <c r="F622" s="948"/>
      <c r="G622" s="948"/>
      <c r="H622" s="948"/>
      <c r="I622" s="948"/>
      <c r="N622" s="948"/>
      <c r="O622" s="948"/>
      <c r="P622" s="948"/>
      <c r="Q622" s="948"/>
      <c r="R622" s="948"/>
      <c r="S622" s="948"/>
      <c r="T622" s="948"/>
      <c r="U622" s="948"/>
      <c r="V622" s="948"/>
      <c r="W622" s="948"/>
      <c r="X622" s="948"/>
      <c r="Y622" s="948"/>
      <c r="Z622" s="948"/>
      <c r="CC622" s="949"/>
    </row>
    <row r="623" spans="6:81" s="947" customFormat="1">
      <c r="F623" s="948"/>
      <c r="G623" s="948"/>
      <c r="H623" s="948"/>
      <c r="I623" s="948"/>
      <c r="N623" s="948"/>
      <c r="O623" s="948"/>
      <c r="P623" s="948"/>
      <c r="Q623" s="948"/>
      <c r="R623" s="948"/>
      <c r="S623" s="948"/>
      <c r="T623" s="948"/>
      <c r="U623" s="948"/>
      <c r="V623" s="948"/>
      <c r="W623" s="948"/>
      <c r="X623" s="948"/>
      <c r="Y623" s="948"/>
      <c r="Z623" s="948"/>
      <c r="CC623" s="949"/>
    </row>
    <row r="624" spans="6:81" s="947" customFormat="1">
      <c r="F624" s="948"/>
      <c r="G624" s="948"/>
      <c r="H624" s="948"/>
      <c r="I624" s="948"/>
      <c r="N624" s="948"/>
      <c r="O624" s="948"/>
      <c r="P624" s="948"/>
      <c r="Q624" s="948"/>
      <c r="R624" s="948"/>
      <c r="S624" s="948"/>
      <c r="T624" s="948"/>
      <c r="U624" s="948"/>
      <c r="V624" s="948"/>
      <c r="W624" s="948"/>
      <c r="X624" s="948"/>
      <c r="Y624" s="948"/>
      <c r="Z624" s="948"/>
      <c r="CC624" s="949"/>
    </row>
    <row r="625" spans="6:81" s="947" customFormat="1">
      <c r="F625" s="948"/>
      <c r="G625" s="948"/>
      <c r="H625" s="948"/>
      <c r="I625" s="948"/>
      <c r="N625" s="948"/>
      <c r="O625" s="948"/>
      <c r="P625" s="948"/>
      <c r="Q625" s="948"/>
      <c r="R625" s="948"/>
      <c r="S625" s="948"/>
      <c r="T625" s="948"/>
      <c r="U625" s="948"/>
      <c r="V625" s="948"/>
      <c r="W625" s="948"/>
      <c r="X625" s="948"/>
      <c r="Y625" s="948"/>
      <c r="Z625" s="948"/>
      <c r="CC625" s="949"/>
    </row>
    <row r="626" spans="6:81" s="947" customFormat="1">
      <c r="F626" s="948"/>
      <c r="G626" s="948"/>
      <c r="H626" s="948"/>
      <c r="I626" s="948"/>
      <c r="N626" s="948"/>
      <c r="O626" s="948"/>
      <c r="P626" s="948"/>
      <c r="Q626" s="948"/>
      <c r="R626" s="948"/>
      <c r="S626" s="948"/>
      <c r="T626" s="948"/>
      <c r="U626" s="948"/>
      <c r="V626" s="948"/>
      <c r="W626" s="948"/>
      <c r="X626" s="948"/>
      <c r="Y626" s="948"/>
      <c r="Z626" s="948"/>
      <c r="CC626" s="949"/>
    </row>
    <row r="627" spans="6:81" s="947" customFormat="1">
      <c r="F627" s="948"/>
      <c r="G627" s="948"/>
      <c r="H627" s="948"/>
      <c r="I627" s="948"/>
      <c r="N627" s="948"/>
      <c r="O627" s="948"/>
      <c r="P627" s="948"/>
      <c r="Q627" s="948"/>
      <c r="R627" s="948"/>
      <c r="S627" s="948"/>
      <c r="T627" s="948"/>
      <c r="U627" s="948"/>
      <c r="V627" s="948"/>
      <c r="W627" s="948"/>
      <c r="X627" s="948"/>
      <c r="Y627" s="948"/>
      <c r="Z627" s="948"/>
      <c r="CC627" s="949"/>
    </row>
    <row r="628" spans="6:81" s="947" customFormat="1">
      <c r="F628" s="948"/>
      <c r="G628" s="948"/>
      <c r="H628" s="948"/>
      <c r="I628" s="948"/>
      <c r="N628" s="948"/>
      <c r="O628" s="948"/>
      <c r="P628" s="948"/>
      <c r="Q628" s="948"/>
      <c r="R628" s="948"/>
      <c r="S628" s="948"/>
      <c r="T628" s="948"/>
      <c r="U628" s="948"/>
      <c r="V628" s="948"/>
      <c r="W628" s="948"/>
      <c r="X628" s="948"/>
      <c r="Y628" s="948"/>
      <c r="Z628" s="948"/>
      <c r="CC628" s="949"/>
    </row>
    <row r="629" spans="6:81" s="947" customFormat="1">
      <c r="F629" s="948"/>
      <c r="G629" s="948"/>
      <c r="H629" s="948"/>
      <c r="I629" s="948"/>
      <c r="N629" s="948"/>
      <c r="O629" s="948"/>
      <c r="P629" s="948"/>
      <c r="Q629" s="948"/>
      <c r="R629" s="948"/>
      <c r="S629" s="948"/>
      <c r="T629" s="948"/>
      <c r="U629" s="948"/>
      <c r="V629" s="948"/>
      <c r="W629" s="948"/>
      <c r="X629" s="948"/>
      <c r="Y629" s="948"/>
      <c r="Z629" s="948"/>
      <c r="CC629" s="949"/>
    </row>
    <row r="630" spans="6:81" s="947" customFormat="1">
      <c r="F630" s="948"/>
      <c r="G630" s="948"/>
      <c r="H630" s="948"/>
      <c r="I630" s="948"/>
      <c r="N630" s="948"/>
      <c r="O630" s="948"/>
      <c r="P630" s="948"/>
      <c r="Q630" s="948"/>
      <c r="R630" s="948"/>
      <c r="S630" s="948"/>
      <c r="T630" s="948"/>
      <c r="U630" s="948"/>
      <c r="V630" s="948"/>
      <c r="W630" s="948"/>
      <c r="X630" s="948"/>
      <c r="Y630" s="948"/>
      <c r="Z630" s="948"/>
      <c r="CC630" s="949"/>
    </row>
    <row r="631" spans="6:81" s="947" customFormat="1">
      <c r="F631" s="948"/>
      <c r="G631" s="948"/>
      <c r="H631" s="948"/>
      <c r="I631" s="948"/>
      <c r="N631" s="948"/>
      <c r="O631" s="948"/>
      <c r="P631" s="948"/>
      <c r="Q631" s="948"/>
      <c r="R631" s="948"/>
      <c r="S631" s="948"/>
      <c r="T631" s="948"/>
      <c r="U631" s="948"/>
      <c r="V631" s="948"/>
      <c r="W631" s="948"/>
      <c r="X631" s="948"/>
      <c r="Y631" s="948"/>
      <c r="Z631" s="948"/>
      <c r="CC631" s="949"/>
    </row>
    <row r="632" spans="6:81" s="947" customFormat="1">
      <c r="F632" s="948"/>
      <c r="G632" s="948"/>
      <c r="H632" s="948"/>
      <c r="I632" s="948"/>
      <c r="N632" s="948"/>
      <c r="O632" s="948"/>
      <c r="P632" s="948"/>
      <c r="Q632" s="948"/>
      <c r="R632" s="948"/>
      <c r="S632" s="948"/>
      <c r="T632" s="948"/>
      <c r="U632" s="948"/>
      <c r="V632" s="948"/>
      <c r="W632" s="948"/>
      <c r="X632" s="948"/>
      <c r="Y632" s="948"/>
      <c r="Z632" s="948"/>
      <c r="CC632" s="949"/>
    </row>
    <row r="633" spans="6:81" s="947" customFormat="1">
      <c r="F633" s="948"/>
      <c r="G633" s="948"/>
      <c r="H633" s="948"/>
      <c r="I633" s="948"/>
      <c r="N633" s="948"/>
      <c r="O633" s="948"/>
      <c r="P633" s="948"/>
      <c r="Q633" s="948"/>
      <c r="R633" s="948"/>
      <c r="S633" s="948"/>
      <c r="T633" s="948"/>
      <c r="U633" s="948"/>
      <c r="V633" s="948"/>
      <c r="W633" s="948"/>
      <c r="X633" s="948"/>
      <c r="Y633" s="948"/>
      <c r="Z633" s="948"/>
      <c r="CC633" s="949"/>
    </row>
    <row r="634" spans="6:81" s="947" customFormat="1">
      <c r="F634" s="948"/>
      <c r="G634" s="948"/>
      <c r="H634" s="948"/>
      <c r="I634" s="948"/>
      <c r="N634" s="948"/>
      <c r="O634" s="948"/>
      <c r="P634" s="948"/>
      <c r="Q634" s="948"/>
      <c r="R634" s="948"/>
      <c r="S634" s="948"/>
      <c r="T634" s="948"/>
      <c r="U634" s="948"/>
      <c r="V634" s="948"/>
      <c r="W634" s="948"/>
      <c r="X634" s="948"/>
      <c r="Y634" s="948"/>
      <c r="Z634" s="948"/>
      <c r="CC634" s="949"/>
    </row>
    <row r="635" spans="6:81" s="947" customFormat="1">
      <c r="F635" s="948"/>
      <c r="G635" s="948"/>
      <c r="H635" s="948"/>
      <c r="I635" s="948"/>
      <c r="N635" s="948"/>
      <c r="O635" s="948"/>
      <c r="P635" s="948"/>
      <c r="Q635" s="948"/>
      <c r="R635" s="948"/>
      <c r="S635" s="948"/>
      <c r="T635" s="948"/>
      <c r="U635" s="948"/>
      <c r="V635" s="948"/>
      <c r="W635" s="948"/>
      <c r="X635" s="948"/>
      <c r="Y635" s="948"/>
      <c r="Z635" s="948"/>
      <c r="CC635" s="949"/>
    </row>
    <row r="636" spans="6:81" s="947" customFormat="1">
      <c r="F636" s="948"/>
      <c r="G636" s="948"/>
      <c r="H636" s="948"/>
      <c r="I636" s="948"/>
      <c r="N636" s="948"/>
      <c r="O636" s="948"/>
      <c r="P636" s="948"/>
      <c r="Q636" s="948"/>
      <c r="R636" s="948"/>
      <c r="S636" s="948"/>
      <c r="T636" s="948"/>
      <c r="U636" s="948"/>
      <c r="V636" s="948"/>
      <c r="W636" s="948"/>
      <c r="X636" s="948"/>
      <c r="Y636" s="948"/>
      <c r="Z636" s="948"/>
      <c r="CC636" s="949"/>
    </row>
    <row r="637" spans="6:81" s="947" customFormat="1">
      <c r="F637" s="948"/>
      <c r="G637" s="948"/>
      <c r="H637" s="948"/>
      <c r="I637" s="948"/>
      <c r="N637" s="948"/>
      <c r="O637" s="948"/>
      <c r="P637" s="948"/>
      <c r="Q637" s="948"/>
      <c r="R637" s="948"/>
      <c r="S637" s="948"/>
      <c r="T637" s="948"/>
      <c r="U637" s="948"/>
      <c r="V637" s="948"/>
      <c r="W637" s="948"/>
      <c r="X637" s="948"/>
      <c r="Y637" s="948"/>
      <c r="Z637" s="948"/>
      <c r="CC637" s="949"/>
    </row>
    <row r="638" spans="6:81" s="947" customFormat="1">
      <c r="F638" s="948"/>
      <c r="G638" s="948"/>
      <c r="H638" s="948"/>
      <c r="I638" s="948"/>
      <c r="N638" s="948"/>
      <c r="O638" s="948"/>
      <c r="P638" s="948"/>
      <c r="Q638" s="948"/>
      <c r="R638" s="948"/>
      <c r="S638" s="948"/>
      <c r="T638" s="948"/>
      <c r="U638" s="948"/>
      <c r="V638" s="948"/>
      <c r="W638" s="948"/>
      <c r="X638" s="948"/>
      <c r="Y638" s="948"/>
      <c r="Z638" s="948"/>
      <c r="CC638" s="949"/>
    </row>
    <row r="639" spans="6:81" s="947" customFormat="1">
      <c r="F639" s="948"/>
      <c r="G639" s="948"/>
      <c r="H639" s="948"/>
      <c r="I639" s="948"/>
      <c r="N639" s="948"/>
      <c r="O639" s="948"/>
      <c r="P639" s="948"/>
      <c r="Q639" s="948"/>
      <c r="R639" s="948"/>
      <c r="S639" s="948"/>
      <c r="T639" s="948"/>
      <c r="U639" s="948"/>
      <c r="V639" s="948"/>
      <c r="W639" s="948"/>
      <c r="X639" s="948"/>
      <c r="Y639" s="948"/>
      <c r="Z639" s="948"/>
      <c r="CC639" s="949"/>
    </row>
    <row r="640" spans="6:81" s="947" customFormat="1">
      <c r="F640" s="948"/>
      <c r="G640" s="948"/>
      <c r="H640" s="948"/>
      <c r="I640" s="948"/>
      <c r="N640" s="948"/>
      <c r="O640" s="948"/>
      <c r="P640" s="948"/>
      <c r="Q640" s="948"/>
      <c r="R640" s="948"/>
      <c r="S640" s="948"/>
      <c r="T640" s="948"/>
      <c r="U640" s="948"/>
      <c r="V640" s="948"/>
      <c r="W640" s="948"/>
      <c r="X640" s="948"/>
      <c r="Y640" s="948"/>
      <c r="Z640" s="948"/>
      <c r="CC640" s="949"/>
    </row>
    <row r="641" spans="6:81" s="947" customFormat="1">
      <c r="F641" s="948"/>
      <c r="G641" s="948"/>
      <c r="H641" s="948"/>
      <c r="I641" s="948"/>
      <c r="N641" s="948"/>
      <c r="O641" s="948"/>
      <c r="P641" s="948"/>
      <c r="Q641" s="948"/>
      <c r="R641" s="948"/>
      <c r="S641" s="948"/>
      <c r="T641" s="948"/>
      <c r="U641" s="948"/>
      <c r="V641" s="948"/>
      <c r="W641" s="948"/>
      <c r="X641" s="948"/>
      <c r="Y641" s="948"/>
      <c r="Z641" s="948"/>
      <c r="CC641" s="949"/>
    </row>
    <row r="642" spans="6:81" s="947" customFormat="1">
      <c r="F642" s="948"/>
      <c r="G642" s="948"/>
      <c r="H642" s="948"/>
      <c r="I642" s="948"/>
      <c r="N642" s="948"/>
      <c r="O642" s="948"/>
      <c r="P642" s="948"/>
      <c r="Q642" s="948"/>
      <c r="R642" s="948"/>
      <c r="S642" s="948"/>
      <c r="T642" s="948"/>
      <c r="U642" s="948"/>
      <c r="V642" s="948"/>
      <c r="W642" s="948"/>
      <c r="X642" s="948"/>
      <c r="Y642" s="948"/>
      <c r="Z642" s="948"/>
      <c r="CC642" s="949"/>
    </row>
    <row r="643" spans="6:81" s="947" customFormat="1">
      <c r="F643" s="948"/>
      <c r="G643" s="948"/>
      <c r="H643" s="948"/>
      <c r="I643" s="948"/>
      <c r="N643" s="948"/>
      <c r="O643" s="948"/>
      <c r="P643" s="948"/>
      <c r="Q643" s="948"/>
      <c r="R643" s="948"/>
      <c r="S643" s="948"/>
      <c r="T643" s="948"/>
      <c r="U643" s="948"/>
      <c r="V643" s="948"/>
      <c r="W643" s="948"/>
      <c r="X643" s="948"/>
      <c r="Y643" s="948"/>
      <c r="Z643" s="948"/>
      <c r="CC643" s="949"/>
    </row>
    <row r="644" spans="6:81" s="947" customFormat="1">
      <c r="F644" s="948"/>
      <c r="G644" s="948"/>
      <c r="H644" s="948"/>
      <c r="I644" s="948"/>
      <c r="N644" s="948"/>
      <c r="O644" s="948"/>
      <c r="P644" s="948"/>
      <c r="Q644" s="948"/>
      <c r="R644" s="948"/>
      <c r="S644" s="948"/>
      <c r="T644" s="948"/>
      <c r="U644" s="948"/>
      <c r="V644" s="948"/>
      <c r="W644" s="948"/>
      <c r="X644" s="948"/>
      <c r="Y644" s="948"/>
      <c r="Z644" s="948"/>
      <c r="CC644" s="949"/>
    </row>
    <row r="645" spans="6:81" s="947" customFormat="1">
      <c r="F645" s="948"/>
      <c r="G645" s="948"/>
      <c r="H645" s="948"/>
      <c r="I645" s="948"/>
      <c r="N645" s="948"/>
      <c r="O645" s="948"/>
      <c r="P645" s="948"/>
      <c r="Q645" s="948"/>
      <c r="R645" s="948"/>
      <c r="S645" s="948"/>
      <c r="T645" s="948"/>
      <c r="U645" s="948"/>
      <c r="V645" s="948"/>
      <c r="W645" s="948"/>
      <c r="X645" s="948"/>
      <c r="Y645" s="948"/>
      <c r="Z645" s="948"/>
      <c r="CC645" s="949"/>
    </row>
    <row r="646" spans="6:81" s="947" customFormat="1">
      <c r="F646" s="948"/>
      <c r="G646" s="948"/>
      <c r="H646" s="948"/>
      <c r="I646" s="948"/>
      <c r="N646" s="948"/>
      <c r="O646" s="948"/>
      <c r="P646" s="948"/>
      <c r="Q646" s="948"/>
      <c r="R646" s="948"/>
      <c r="S646" s="948"/>
      <c r="T646" s="948"/>
      <c r="U646" s="948"/>
      <c r="V646" s="948"/>
      <c r="W646" s="948"/>
      <c r="X646" s="948"/>
      <c r="Y646" s="948"/>
      <c r="Z646" s="948"/>
      <c r="CC646" s="949"/>
    </row>
    <row r="647" spans="6:81" s="947" customFormat="1">
      <c r="F647" s="948"/>
      <c r="G647" s="948"/>
      <c r="H647" s="948"/>
      <c r="I647" s="948"/>
      <c r="N647" s="948"/>
      <c r="O647" s="948"/>
      <c r="P647" s="948"/>
      <c r="Q647" s="948"/>
      <c r="R647" s="948"/>
      <c r="S647" s="948"/>
      <c r="T647" s="948"/>
      <c r="U647" s="948"/>
      <c r="V647" s="948"/>
      <c r="W647" s="948"/>
      <c r="X647" s="948"/>
      <c r="Y647" s="948"/>
      <c r="Z647" s="948"/>
      <c r="CC647" s="949"/>
    </row>
    <row r="648" spans="6:81" s="947" customFormat="1">
      <c r="F648" s="948"/>
      <c r="G648" s="948"/>
      <c r="H648" s="948"/>
      <c r="I648" s="948"/>
      <c r="N648" s="948"/>
      <c r="O648" s="948"/>
      <c r="P648" s="948"/>
      <c r="Q648" s="948"/>
      <c r="R648" s="948"/>
      <c r="S648" s="948"/>
      <c r="T648" s="948"/>
      <c r="U648" s="948"/>
      <c r="V648" s="948"/>
      <c r="W648" s="948"/>
      <c r="X648" s="948"/>
      <c r="Y648" s="948"/>
      <c r="Z648" s="948"/>
      <c r="CC648" s="949"/>
    </row>
    <row r="649" spans="6:81" s="947" customFormat="1">
      <c r="F649" s="948"/>
      <c r="G649" s="948"/>
      <c r="H649" s="948"/>
      <c r="I649" s="948"/>
      <c r="N649" s="948"/>
      <c r="O649" s="948"/>
      <c r="P649" s="948"/>
      <c r="Q649" s="948"/>
      <c r="R649" s="948"/>
      <c r="S649" s="948"/>
      <c r="T649" s="948"/>
      <c r="U649" s="948"/>
      <c r="V649" s="948"/>
      <c r="W649" s="948"/>
      <c r="X649" s="948"/>
      <c r="Y649" s="948"/>
      <c r="Z649" s="948"/>
      <c r="CC649" s="949"/>
    </row>
    <row r="650" spans="6:81" s="947" customFormat="1">
      <c r="F650" s="948"/>
      <c r="G650" s="948"/>
      <c r="H650" s="948"/>
      <c r="I650" s="948"/>
      <c r="N650" s="948"/>
      <c r="O650" s="948"/>
      <c r="P650" s="948"/>
      <c r="Q650" s="948"/>
      <c r="R650" s="948"/>
      <c r="S650" s="948"/>
      <c r="T650" s="948"/>
      <c r="U650" s="948"/>
      <c r="V650" s="948"/>
      <c r="W650" s="948"/>
      <c r="X650" s="948"/>
      <c r="Y650" s="948"/>
      <c r="Z650" s="948"/>
      <c r="CC650" s="949"/>
    </row>
    <row r="651" spans="6:81" s="947" customFormat="1">
      <c r="F651" s="948"/>
      <c r="G651" s="948"/>
      <c r="H651" s="948"/>
      <c r="I651" s="948"/>
      <c r="N651" s="948"/>
      <c r="O651" s="948"/>
      <c r="P651" s="948"/>
      <c r="Q651" s="948"/>
      <c r="R651" s="948"/>
      <c r="S651" s="948"/>
      <c r="T651" s="948"/>
      <c r="U651" s="948"/>
      <c r="V651" s="948"/>
      <c r="W651" s="948"/>
      <c r="X651" s="948"/>
      <c r="Y651" s="948"/>
      <c r="Z651" s="948"/>
      <c r="CC651" s="949"/>
    </row>
    <row r="652" spans="6:81" s="947" customFormat="1">
      <c r="F652" s="948"/>
      <c r="G652" s="948"/>
      <c r="H652" s="948"/>
      <c r="I652" s="948"/>
      <c r="N652" s="948"/>
      <c r="O652" s="948"/>
      <c r="P652" s="948"/>
      <c r="Q652" s="948"/>
      <c r="R652" s="948"/>
      <c r="S652" s="948"/>
      <c r="T652" s="948"/>
      <c r="U652" s="948"/>
      <c r="V652" s="948"/>
      <c r="W652" s="948"/>
      <c r="X652" s="948"/>
      <c r="Y652" s="948"/>
      <c r="Z652" s="948"/>
      <c r="CC652" s="949"/>
    </row>
    <row r="653" spans="6:81" s="947" customFormat="1">
      <c r="F653" s="948"/>
      <c r="G653" s="948"/>
      <c r="H653" s="948"/>
      <c r="I653" s="948"/>
      <c r="N653" s="948"/>
      <c r="O653" s="948"/>
      <c r="P653" s="948"/>
      <c r="Q653" s="948"/>
      <c r="R653" s="948"/>
      <c r="S653" s="948"/>
      <c r="T653" s="948"/>
      <c r="U653" s="948"/>
      <c r="V653" s="948"/>
      <c r="W653" s="948"/>
      <c r="X653" s="948"/>
      <c r="Y653" s="948"/>
      <c r="Z653" s="948"/>
      <c r="CC653" s="949"/>
    </row>
    <row r="654" spans="6:81" s="947" customFormat="1">
      <c r="F654" s="948"/>
      <c r="G654" s="948"/>
      <c r="H654" s="948"/>
      <c r="I654" s="948"/>
      <c r="N654" s="948"/>
      <c r="O654" s="948"/>
      <c r="P654" s="948"/>
      <c r="Q654" s="948"/>
      <c r="R654" s="948"/>
      <c r="S654" s="948"/>
      <c r="T654" s="948"/>
      <c r="U654" s="948"/>
      <c r="V654" s="948"/>
      <c r="W654" s="948"/>
      <c r="X654" s="948"/>
      <c r="Y654" s="948"/>
      <c r="Z654" s="948"/>
      <c r="CC654" s="949"/>
    </row>
    <row r="655" spans="6:81" s="947" customFormat="1">
      <c r="F655" s="948"/>
      <c r="G655" s="948"/>
      <c r="H655" s="948"/>
      <c r="I655" s="948"/>
      <c r="N655" s="948"/>
      <c r="O655" s="948"/>
      <c r="P655" s="948"/>
      <c r="Q655" s="948"/>
      <c r="R655" s="948"/>
      <c r="S655" s="948"/>
      <c r="T655" s="948"/>
      <c r="U655" s="948"/>
      <c r="V655" s="948"/>
      <c r="W655" s="948"/>
      <c r="X655" s="948"/>
      <c r="Y655" s="948"/>
      <c r="Z655" s="948"/>
      <c r="CC655" s="949"/>
    </row>
    <row r="656" spans="6:81" s="947" customFormat="1">
      <c r="F656" s="948"/>
      <c r="G656" s="948"/>
      <c r="H656" s="948"/>
      <c r="I656" s="948"/>
      <c r="N656" s="948"/>
      <c r="O656" s="948"/>
      <c r="P656" s="948"/>
      <c r="Q656" s="948"/>
      <c r="R656" s="948"/>
      <c r="S656" s="948"/>
      <c r="T656" s="948"/>
      <c r="U656" s="948"/>
      <c r="V656" s="948"/>
      <c r="W656" s="948"/>
      <c r="X656" s="948"/>
      <c r="Y656" s="948"/>
      <c r="Z656" s="948"/>
      <c r="CC656" s="949"/>
    </row>
    <row r="657" spans="6:81" s="947" customFormat="1">
      <c r="F657" s="948"/>
      <c r="G657" s="948"/>
      <c r="H657" s="948"/>
      <c r="I657" s="948"/>
      <c r="N657" s="948"/>
      <c r="O657" s="948"/>
      <c r="P657" s="948"/>
      <c r="Q657" s="948"/>
      <c r="R657" s="948"/>
      <c r="S657" s="948"/>
      <c r="T657" s="948"/>
      <c r="U657" s="948"/>
      <c r="V657" s="948"/>
      <c r="W657" s="948"/>
      <c r="X657" s="948"/>
      <c r="Y657" s="948"/>
      <c r="Z657" s="948"/>
      <c r="CC657" s="949"/>
    </row>
    <row r="658" spans="6:81" s="947" customFormat="1">
      <c r="F658" s="948"/>
      <c r="G658" s="948"/>
      <c r="H658" s="948"/>
      <c r="I658" s="948"/>
      <c r="N658" s="948"/>
      <c r="O658" s="948"/>
      <c r="P658" s="948"/>
      <c r="Q658" s="948"/>
      <c r="R658" s="948"/>
      <c r="S658" s="948"/>
      <c r="T658" s="948"/>
      <c r="U658" s="948"/>
      <c r="V658" s="948"/>
      <c r="W658" s="948"/>
      <c r="X658" s="948"/>
      <c r="Y658" s="948"/>
      <c r="Z658" s="948"/>
      <c r="CC658" s="949"/>
    </row>
    <row r="659" spans="6:81" s="947" customFormat="1">
      <c r="F659" s="948"/>
      <c r="G659" s="948"/>
      <c r="H659" s="948"/>
      <c r="I659" s="948"/>
      <c r="N659" s="948"/>
      <c r="O659" s="948"/>
      <c r="P659" s="948"/>
      <c r="Q659" s="948"/>
      <c r="R659" s="948"/>
      <c r="S659" s="948"/>
      <c r="T659" s="948"/>
      <c r="U659" s="948"/>
      <c r="V659" s="948"/>
      <c r="W659" s="948"/>
      <c r="X659" s="948"/>
      <c r="Y659" s="948"/>
      <c r="Z659" s="948"/>
      <c r="CC659" s="949"/>
    </row>
    <row r="660" spans="6:81" s="947" customFormat="1">
      <c r="F660" s="948"/>
      <c r="G660" s="948"/>
      <c r="H660" s="948"/>
      <c r="I660" s="948"/>
      <c r="N660" s="948"/>
      <c r="O660" s="948"/>
      <c r="P660" s="948"/>
      <c r="Q660" s="948"/>
      <c r="R660" s="948"/>
      <c r="S660" s="948"/>
      <c r="T660" s="948"/>
      <c r="U660" s="948"/>
      <c r="V660" s="948"/>
      <c r="W660" s="948"/>
      <c r="X660" s="948"/>
      <c r="Y660" s="948"/>
      <c r="Z660" s="948"/>
      <c r="CC660" s="949"/>
    </row>
    <row r="661" spans="6:81" s="947" customFormat="1">
      <c r="F661" s="948"/>
      <c r="G661" s="948"/>
      <c r="H661" s="948"/>
      <c r="I661" s="948"/>
      <c r="N661" s="948"/>
      <c r="O661" s="948"/>
      <c r="P661" s="948"/>
      <c r="Q661" s="948"/>
      <c r="R661" s="948"/>
      <c r="S661" s="948"/>
      <c r="T661" s="948"/>
      <c r="U661" s="948"/>
      <c r="V661" s="948"/>
      <c r="W661" s="948"/>
      <c r="X661" s="948"/>
      <c r="Y661" s="948"/>
      <c r="Z661" s="948"/>
      <c r="CC661" s="949"/>
    </row>
    <row r="662" spans="6:81" s="947" customFormat="1">
      <c r="F662" s="948"/>
      <c r="G662" s="948"/>
      <c r="H662" s="948"/>
      <c r="I662" s="948"/>
      <c r="N662" s="948"/>
      <c r="O662" s="948"/>
      <c r="P662" s="948"/>
      <c r="Q662" s="948"/>
      <c r="R662" s="948"/>
      <c r="S662" s="948"/>
      <c r="T662" s="948"/>
      <c r="U662" s="948"/>
      <c r="V662" s="948"/>
      <c r="W662" s="948"/>
      <c r="X662" s="948"/>
      <c r="Y662" s="948"/>
      <c r="Z662" s="948"/>
      <c r="CC662" s="949"/>
    </row>
    <row r="663" spans="6:81" s="947" customFormat="1">
      <c r="F663" s="948"/>
      <c r="G663" s="948"/>
      <c r="H663" s="948"/>
      <c r="I663" s="948"/>
      <c r="N663" s="948"/>
      <c r="O663" s="948"/>
      <c r="P663" s="948"/>
      <c r="Q663" s="948"/>
      <c r="R663" s="948"/>
      <c r="S663" s="948"/>
      <c r="T663" s="948"/>
      <c r="U663" s="948"/>
      <c r="V663" s="948"/>
      <c r="W663" s="948"/>
      <c r="X663" s="948"/>
      <c r="Y663" s="948"/>
      <c r="Z663" s="948"/>
      <c r="CC663" s="949"/>
    </row>
    <row r="664" spans="6:81" s="947" customFormat="1">
      <c r="F664" s="948"/>
      <c r="G664" s="948"/>
      <c r="H664" s="948"/>
      <c r="I664" s="948"/>
      <c r="N664" s="948"/>
      <c r="O664" s="948"/>
      <c r="P664" s="948"/>
      <c r="Q664" s="948"/>
      <c r="R664" s="948"/>
      <c r="S664" s="948"/>
      <c r="T664" s="948"/>
      <c r="U664" s="948"/>
      <c r="V664" s="948"/>
      <c r="W664" s="948"/>
      <c r="X664" s="948"/>
      <c r="Y664" s="948"/>
      <c r="Z664" s="948"/>
      <c r="CC664" s="949"/>
    </row>
    <row r="665" spans="6:81" s="947" customFormat="1">
      <c r="F665" s="948"/>
      <c r="G665" s="948"/>
      <c r="H665" s="948"/>
      <c r="I665" s="948"/>
      <c r="N665" s="948"/>
      <c r="O665" s="948"/>
      <c r="P665" s="948"/>
      <c r="Q665" s="948"/>
      <c r="R665" s="948"/>
      <c r="S665" s="948"/>
      <c r="T665" s="948"/>
      <c r="U665" s="948"/>
      <c r="V665" s="948"/>
      <c r="W665" s="948"/>
      <c r="X665" s="948"/>
      <c r="Y665" s="948"/>
      <c r="Z665" s="948"/>
      <c r="CC665" s="949"/>
    </row>
    <row r="666" spans="6:81" s="947" customFormat="1">
      <c r="F666" s="948"/>
      <c r="G666" s="948"/>
      <c r="H666" s="948"/>
      <c r="I666" s="948"/>
      <c r="N666" s="948"/>
      <c r="O666" s="948"/>
      <c r="P666" s="948"/>
      <c r="Q666" s="948"/>
      <c r="R666" s="948"/>
      <c r="S666" s="948"/>
      <c r="T666" s="948"/>
      <c r="U666" s="948"/>
      <c r="V666" s="948"/>
      <c r="W666" s="948"/>
      <c r="X666" s="948"/>
      <c r="Y666" s="948"/>
      <c r="Z666" s="948"/>
      <c r="CC666" s="949"/>
    </row>
    <row r="667" spans="6:81" s="947" customFormat="1">
      <c r="F667" s="948"/>
      <c r="G667" s="948"/>
      <c r="H667" s="948"/>
      <c r="I667" s="948"/>
      <c r="N667" s="948"/>
      <c r="O667" s="948"/>
      <c r="P667" s="948"/>
      <c r="Q667" s="948"/>
      <c r="R667" s="948"/>
      <c r="S667" s="948"/>
      <c r="T667" s="948"/>
      <c r="U667" s="948"/>
      <c r="V667" s="948"/>
      <c r="W667" s="948"/>
      <c r="X667" s="948"/>
      <c r="Y667" s="948"/>
      <c r="Z667" s="948"/>
      <c r="CC667" s="949"/>
    </row>
    <row r="668" spans="6:81" s="947" customFormat="1">
      <c r="F668" s="948"/>
      <c r="G668" s="948"/>
      <c r="H668" s="948"/>
      <c r="I668" s="948"/>
      <c r="N668" s="948"/>
      <c r="O668" s="948"/>
      <c r="P668" s="948"/>
      <c r="Q668" s="948"/>
      <c r="R668" s="948"/>
      <c r="S668" s="948"/>
      <c r="T668" s="948"/>
      <c r="U668" s="948"/>
      <c r="V668" s="948"/>
      <c r="W668" s="948"/>
      <c r="X668" s="948"/>
      <c r="Y668" s="948"/>
      <c r="Z668" s="948"/>
      <c r="CC668" s="949"/>
    </row>
    <row r="669" spans="6:81" s="947" customFormat="1">
      <c r="F669" s="948"/>
      <c r="G669" s="948"/>
      <c r="H669" s="948"/>
      <c r="I669" s="948"/>
      <c r="N669" s="948"/>
      <c r="O669" s="948"/>
      <c r="P669" s="948"/>
      <c r="Q669" s="948"/>
      <c r="R669" s="948"/>
      <c r="S669" s="948"/>
      <c r="T669" s="948"/>
      <c r="U669" s="948"/>
      <c r="V669" s="948"/>
      <c r="W669" s="948"/>
      <c r="X669" s="948"/>
      <c r="Y669" s="948"/>
      <c r="Z669" s="948"/>
      <c r="CC669" s="949"/>
    </row>
    <row r="670" spans="6:81" s="947" customFormat="1">
      <c r="F670" s="948"/>
      <c r="G670" s="948"/>
      <c r="H670" s="948"/>
      <c r="I670" s="948"/>
      <c r="N670" s="948"/>
      <c r="O670" s="948"/>
      <c r="P670" s="948"/>
      <c r="Q670" s="948"/>
      <c r="R670" s="948"/>
      <c r="S670" s="948"/>
      <c r="T670" s="948"/>
      <c r="U670" s="948"/>
      <c r="V670" s="948"/>
      <c r="W670" s="948"/>
      <c r="X670" s="948"/>
      <c r="Y670" s="948"/>
      <c r="Z670" s="948"/>
      <c r="CC670" s="949"/>
    </row>
    <row r="671" spans="6:81" s="947" customFormat="1">
      <c r="F671" s="948"/>
      <c r="G671" s="948"/>
      <c r="H671" s="948"/>
      <c r="I671" s="948"/>
      <c r="N671" s="948"/>
      <c r="O671" s="948"/>
      <c r="P671" s="948"/>
      <c r="Q671" s="948"/>
      <c r="R671" s="948"/>
      <c r="S671" s="948"/>
      <c r="T671" s="948"/>
      <c r="U671" s="948"/>
      <c r="V671" s="948"/>
      <c r="W671" s="948"/>
      <c r="X671" s="948"/>
      <c r="Y671" s="948"/>
      <c r="Z671" s="948"/>
      <c r="CC671" s="949"/>
    </row>
    <row r="672" spans="6:81" s="947" customFormat="1">
      <c r="F672" s="948"/>
      <c r="G672" s="948"/>
      <c r="H672" s="948"/>
      <c r="I672" s="948"/>
      <c r="N672" s="948"/>
      <c r="O672" s="948"/>
      <c r="P672" s="948"/>
      <c r="Q672" s="948"/>
      <c r="R672" s="948"/>
      <c r="S672" s="948"/>
      <c r="T672" s="948"/>
      <c r="U672" s="948"/>
      <c r="V672" s="948"/>
      <c r="W672" s="948"/>
      <c r="X672" s="948"/>
      <c r="Y672" s="948"/>
      <c r="Z672" s="948"/>
      <c r="CC672" s="949"/>
    </row>
    <row r="673" spans="6:81" s="947" customFormat="1">
      <c r="F673" s="948"/>
      <c r="G673" s="948"/>
      <c r="H673" s="948"/>
      <c r="I673" s="948"/>
      <c r="N673" s="948"/>
      <c r="O673" s="948"/>
      <c r="P673" s="948"/>
      <c r="Q673" s="948"/>
      <c r="R673" s="948"/>
      <c r="S673" s="948"/>
      <c r="T673" s="948"/>
      <c r="U673" s="948"/>
      <c r="V673" s="948"/>
      <c r="W673" s="948"/>
      <c r="X673" s="948"/>
      <c r="Y673" s="948"/>
      <c r="Z673" s="948"/>
      <c r="CC673" s="949"/>
    </row>
    <row r="674" spans="6:81" s="947" customFormat="1">
      <c r="F674" s="948"/>
      <c r="G674" s="948"/>
      <c r="H674" s="948"/>
      <c r="I674" s="948"/>
      <c r="N674" s="948"/>
      <c r="O674" s="948"/>
      <c r="P674" s="948"/>
      <c r="Q674" s="948"/>
      <c r="R674" s="948"/>
      <c r="S674" s="948"/>
      <c r="T674" s="948"/>
      <c r="U674" s="948"/>
      <c r="V674" s="948"/>
      <c r="W674" s="948"/>
      <c r="X674" s="948"/>
      <c r="Y674" s="948"/>
      <c r="Z674" s="948"/>
      <c r="CC674" s="949"/>
    </row>
    <row r="675" spans="6:81" s="947" customFormat="1">
      <c r="F675" s="948"/>
      <c r="G675" s="948"/>
      <c r="H675" s="948"/>
      <c r="I675" s="948"/>
      <c r="N675" s="948"/>
      <c r="O675" s="948"/>
      <c r="P675" s="948"/>
      <c r="Q675" s="948"/>
      <c r="R675" s="948"/>
      <c r="S675" s="948"/>
      <c r="T675" s="948"/>
      <c r="U675" s="948"/>
      <c r="V675" s="948"/>
      <c r="W675" s="948"/>
      <c r="X675" s="948"/>
      <c r="Y675" s="948"/>
      <c r="Z675" s="948"/>
      <c r="CC675" s="949"/>
    </row>
    <row r="676" spans="6:81" s="947" customFormat="1">
      <c r="F676" s="948"/>
      <c r="G676" s="948"/>
      <c r="H676" s="948"/>
      <c r="I676" s="948"/>
      <c r="N676" s="948"/>
      <c r="O676" s="948"/>
      <c r="P676" s="948"/>
      <c r="Q676" s="948"/>
      <c r="R676" s="948"/>
      <c r="S676" s="948"/>
      <c r="T676" s="948"/>
      <c r="U676" s="948"/>
      <c r="V676" s="948"/>
      <c r="W676" s="948"/>
      <c r="X676" s="948"/>
      <c r="Y676" s="948"/>
      <c r="Z676" s="948"/>
      <c r="CC676" s="949"/>
    </row>
    <row r="677" spans="6:81" s="947" customFormat="1">
      <c r="F677" s="948"/>
      <c r="G677" s="948"/>
      <c r="H677" s="948"/>
      <c r="I677" s="948"/>
      <c r="N677" s="948"/>
      <c r="O677" s="948"/>
      <c r="P677" s="948"/>
      <c r="Q677" s="948"/>
      <c r="R677" s="948"/>
      <c r="S677" s="948"/>
      <c r="T677" s="948"/>
      <c r="U677" s="948"/>
      <c r="V677" s="948"/>
      <c r="W677" s="948"/>
      <c r="X677" s="948"/>
      <c r="Y677" s="948"/>
      <c r="Z677" s="948"/>
      <c r="CC677" s="949"/>
    </row>
    <row r="678" spans="6:81" s="947" customFormat="1">
      <c r="F678" s="948"/>
      <c r="G678" s="948"/>
      <c r="H678" s="948"/>
      <c r="I678" s="948"/>
      <c r="N678" s="948"/>
      <c r="O678" s="948"/>
      <c r="P678" s="948"/>
      <c r="Q678" s="948"/>
      <c r="R678" s="948"/>
      <c r="S678" s="948"/>
      <c r="T678" s="948"/>
      <c r="U678" s="948"/>
      <c r="V678" s="948"/>
      <c r="W678" s="948"/>
      <c r="X678" s="948"/>
      <c r="Y678" s="948"/>
      <c r="Z678" s="948"/>
      <c r="CC678" s="949"/>
    </row>
    <row r="679" spans="6:81" s="947" customFormat="1">
      <c r="F679" s="948"/>
      <c r="G679" s="948"/>
      <c r="H679" s="948"/>
      <c r="I679" s="948"/>
      <c r="N679" s="948"/>
      <c r="O679" s="948"/>
      <c r="P679" s="948"/>
      <c r="Q679" s="948"/>
      <c r="R679" s="948"/>
      <c r="S679" s="948"/>
      <c r="T679" s="948"/>
      <c r="U679" s="948"/>
      <c r="V679" s="948"/>
      <c r="W679" s="948"/>
      <c r="X679" s="948"/>
      <c r="Y679" s="948"/>
      <c r="Z679" s="948"/>
      <c r="CC679" s="949"/>
    </row>
    <row r="680" spans="6:81" s="947" customFormat="1">
      <c r="F680" s="948"/>
      <c r="G680" s="948"/>
      <c r="H680" s="948"/>
      <c r="I680" s="948"/>
      <c r="N680" s="948"/>
      <c r="O680" s="948"/>
      <c r="P680" s="948"/>
      <c r="Q680" s="948"/>
      <c r="R680" s="948"/>
      <c r="S680" s="948"/>
      <c r="T680" s="948"/>
      <c r="U680" s="948"/>
      <c r="V680" s="948"/>
      <c r="W680" s="948"/>
      <c r="X680" s="948"/>
      <c r="Y680" s="948"/>
      <c r="Z680" s="948"/>
      <c r="CC680" s="949"/>
    </row>
    <row r="681" spans="6:81" s="947" customFormat="1">
      <c r="F681" s="948"/>
      <c r="G681" s="948"/>
      <c r="H681" s="948"/>
      <c r="I681" s="948"/>
      <c r="N681" s="948"/>
      <c r="O681" s="948"/>
      <c r="P681" s="948"/>
      <c r="Q681" s="948"/>
      <c r="R681" s="948"/>
      <c r="S681" s="948"/>
      <c r="T681" s="948"/>
      <c r="U681" s="948"/>
      <c r="V681" s="948"/>
      <c r="W681" s="948"/>
      <c r="X681" s="948"/>
      <c r="Y681" s="948"/>
      <c r="Z681" s="948"/>
      <c r="CC681" s="949"/>
    </row>
    <row r="682" spans="6:81" s="947" customFormat="1">
      <c r="F682" s="948"/>
      <c r="G682" s="948"/>
      <c r="H682" s="948"/>
      <c r="I682" s="948"/>
      <c r="N682" s="948"/>
      <c r="O682" s="948"/>
      <c r="P682" s="948"/>
      <c r="Q682" s="948"/>
      <c r="R682" s="948"/>
      <c r="S682" s="948"/>
      <c r="T682" s="948"/>
      <c r="U682" s="948"/>
      <c r="V682" s="948"/>
      <c r="W682" s="948"/>
      <c r="X682" s="948"/>
      <c r="Y682" s="948"/>
      <c r="Z682" s="948"/>
      <c r="CC682" s="949"/>
    </row>
    <row r="683" spans="6:81" s="947" customFormat="1">
      <c r="F683" s="948"/>
      <c r="G683" s="948"/>
      <c r="H683" s="948"/>
      <c r="I683" s="948"/>
      <c r="N683" s="948"/>
      <c r="O683" s="948"/>
      <c r="P683" s="948"/>
      <c r="Q683" s="948"/>
      <c r="R683" s="948"/>
      <c r="S683" s="948"/>
      <c r="T683" s="948"/>
      <c r="U683" s="948"/>
      <c r="V683" s="948"/>
      <c r="W683" s="948"/>
      <c r="X683" s="948"/>
      <c r="Y683" s="948"/>
      <c r="Z683" s="948"/>
      <c r="CC683" s="949"/>
    </row>
    <row r="684" spans="6:81" s="947" customFormat="1">
      <c r="F684" s="948"/>
      <c r="G684" s="948"/>
      <c r="H684" s="948"/>
      <c r="I684" s="948"/>
      <c r="N684" s="948"/>
      <c r="O684" s="948"/>
      <c r="P684" s="948"/>
      <c r="Q684" s="948"/>
      <c r="R684" s="948"/>
      <c r="S684" s="948"/>
      <c r="T684" s="948"/>
      <c r="U684" s="948"/>
      <c r="V684" s="948"/>
      <c r="W684" s="948"/>
      <c r="X684" s="948"/>
      <c r="Y684" s="948"/>
      <c r="Z684" s="948"/>
      <c r="CC684" s="949"/>
    </row>
    <row r="685" spans="6:81" s="947" customFormat="1">
      <c r="F685" s="948"/>
      <c r="G685" s="948"/>
      <c r="H685" s="948"/>
      <c r="I685" s="948"/>
      <c r="N685" s="948"/>
      <c r="O685" s="948"/>
      <c r="P685" s="948"/>
      <c r="Q685" s="948"/>
      <c r="R685" s="948"/>
      <c r="S685" s="948"/>
      <c r="T685" s="948"/>
      <c r="U685" s="948"/>
      <c r="V685" s="948"/>
      <c r="W685" s="948"/>
      <c r="X685" s="948"/>
      <c r="Y685" s="948"/>
      <c r="Z685" s="948"/>
      <c r="CC685" s="949"/>
    </row>
    <row r="686" spans="6:81" s="947" customFormat="1">
      <c r="F686" s="948"/>
      <c r="G686" s="948"/>
      <c r="H686" s="948"/>
      <c r="I686" s="948"/>
      <c r="N686" s="948"/>
      <c r="O686" s="948"/>
      <c r="P686" s="948"/>
      <c r="Q686" s="948"/>
      <c r="R686" s="948"/>
      <c r="S686" s="948"/>
      <c r="T686" s="948"/>
      <c r="U686" s="948"/>
      <c r="V686" s="948"/>
      <c r="W686" s="948"/>
      <c r="X686" s="948"/>
      <c r="Y686" s="948"/>
      <c r="Z686" s="948"/>
      <c r="CC686" s="949"/>
    </row>
    <row r="687" spans="6:81" s="947" customFormat="1">
      <c r="F687" s="948"/>
      <c r="G687" s="948"/>
      <c r="H687" s="948"/>
      <c r="I687" s="948"/>
      <c r="N687" s="948"/>
      <c r="O687" s="948"/>
      <c r="P687" s="948"/>
      <c r="Q687" s="948"/>
      <c r="R687" s="948"/>
      <c r="S687" s="948"/>
      <c r="T687" s="948"/>
      <c r="U687" s="948"/>
      <c r="V687" s="948"/>
      <c r="W687" s="948"/>
      <c r="X687" s="948"/>
      <c r="Y687" s="948"/>
      <c r="Z687" s="948"/>
      <c r="CC687" s="949"/>
    </row>
    <row r="688" spans="6:81" s="947" customFormat="1">
      <c r="F688" s="948"/>
      <c r="G688" s="948"/>
      <c r="H688" s="948"/>
      <c r="I688" s="948"/>
      <c r="N688" s="948"/>
      <c r="O688" s="948"/>
      <c r="P688" s="948"/>
      <c r="Q688" s="948"/>
      <c r="R688" s="948"/>
      <c r="S688" s="948"/>
      <c r="T688" s="948"/>
      <c r="U688" s="948"/>
      <c r="V688" s="948"/>
      <c r="W688" s="948"/>
      <c r="X688" s="948"/>
      <c r="Y688" s="948"/>
      <c r="Z688" s="948"/>
      <c r="CC688" s="949"/>
    </row>
    <row r="689" spans="6:81" s="947" customFormat="1">
      <c r="F689" s="948"/>
      <c r="G689" s="948"/>
      <c r="H689" s="948"/>
      <c r="I689" s="948"/>
      <c r="N689" s="948"/>
      <c r="O689" s="948"/>
      <c r="P689" s="948"/>
      <c r="Q689" s="948"/>
      <c r="R689" s="948"/>
      <c r="S689" s="948"/>
      <c r="T689" s="948"/>
      <c r="U689" s="948"/>
      <c r="V689" s="948"/>
      <c r="W689" s="948"/>
      <c r="X689" s="948"/>
      <c r="Y689" s="948"/>
      <c r="Z689" s="948"/>
      <c r="CC689" s="949"/>
    </row>
    <row r="690" spans="6:81" s="947" customFormat="1">
      <c r="F690" s="948"/>
      <c r="G690" s="948"/>
      <c r="H690" s="948"/>
      <c r="I690" s="948"/>
      <c r="N690" s="948"/>
      <c r="O690" s="948"/>
      <c r="P690" s="948"/>
      <c r="Q690" s="948"/>
      <c r="R690" s="948"/>
      <c r="S690" s="948"/>
      <c r="T690" s="948"/>
      <c r="U690" s="948"/>
      <c r="V690" s="948"/>
      <c r="W690" s="948"/>
      <c r="X690" s="948"/>
      <c r="Y690" s="948"/>
      <c r="Z690" s="948"/>
      <c r="CC690" s="949"/>
    </row>
    <row r="691" spans="6:81" s="947" customFormat="1">
      <c r="F691" s="948"/>
      <c r="G691" s="948"/>
      <c r="H691" s="948"/>
      <c r="I691" s="948"/>
      <c r="N691" s="948"/>
      <c r="O691" s="948"/>
      <c r="P691" s="948"/>
      <c r="Q691" s="948"/>
      <c r="R691" s="948"/>
      <c r="S691" s="948"/>
      <c r="T691" s="948"/>
      <c r="U691" s="948"/>
      <c r="V691" s="948"/>
      <c r="W691" s="948"/>
      <c r="X691" s="948"/>
      <c r="Y691" s="948"/>
      <c r="Z691" s="948"/>
      <c r="CC691" s="949"/>
    </row>
    <row r="692" spans="6:81" s="947" customFormat="1">
      <c r="F692" s="948"/>
      <c r="G692" s="948"/>
      <c r="H692" s="948"/>
      <c r="I692" s="948"/>
      <c r="N692" s="948"/>
      <c r="O692" s="948"/>
      <c r="P692" s="948"/>
      <c r="Q692" s="948"/>
      <c r="R692" s="948"/>
      <c r="S692" s="948"/>
      <c r="T692" s="948"/>
      <c r="U692" s="948"/>
      <c r="V692" s="948"/>
      <c r="W692" s="948"/>
      <c r="X692" s="948"/>
      <c r="Y692" s="948"/>
      <c r="Z692" s="948"/>
      <c r="CC692" s="949"/>
    </row>
    <row r="693" spans="6:81" s="947" customFormat="1">
      <c r="F693" s="948"/>
      <c r="G693" s="948"/>
      <c r="H693" s="948"/>
      <c r="I693" s="948"/>
      <c r="N693" s="948"/>
      <c r="O693" s="948"/>
      <c r="P693" s="948"/>
      <c r="Q693" s="948"/>
      <c r="R693" s="948"/>
      <c r="S693" s="948"/>
      <c r="T693" s="948"/>
      <c r="U693" s="948"/>
      <c r="V693" s="948"/>
      <c r="W693" s="948"/>
      <c r="X693" s="948"/>
      <c r="Y693" s="948"/>
      <c r="Z693" s="948"/>
      <c r="CC693" s="949"/>
    </row>
    <row r="694" spans="6:81" s="947" customFormat="1">
      <c r="F694" s="948"/>
      <c r="G694" s="948"/>
      <c r="H694" s="948"/>
      <c r="I694" s="948"/>
      <c r="N694" s="948"/>
      <c r="O694" s="948"/>
      <c r="P694" s="948"/>
      <c r="Q694" s="948"/>
      <c r="R694" s="948"/>
      <c r="S694" s="948"/>
      <c r="T694" s="948"/>
      <c r="U694" s="948"/>
      <c r="V694" s="948"/>
      <c r="W694" s="948"/>
      <c r="X694" s="948"/>
      <c r="Y694" s="948"/>
      <c r="Z694" s="948"/>
      <c r="CC694" s="949"/>
    </row>
    <row r="695" spans="6:81" s="947" customFormat="1">
      <c r="F695" s="948"/>
      <c r="G695" s="948"/>
      <c r="H695" s="948"/>
      <c r="I695" s="948"/>
      <c r="N695" s="948"/>
      <c r="O695" s="948"/>
      <c r="P695" s="948"/>
      <c r="Q695" s="948"/>
      <c r="R695" s="948"/>
      <c r="S695" s="948"/>
      <c r="T695" s="948"/>
      <c r="U695" s="948"/>
      <c r="V695" s="948"/>
      <c r="W695" s="948"/>
      <c r="X695" s="948"/>
      <c r="Y695" s="948"/>
      <c r="Z695" s="948"/>
      <c r="CC695" s="949"/>
    </row>
    <row r="696" spans="6:81" s="947" customFormat="1">
      <c r="F696" s="948"/>
      <c r="G696" s="948"/>
      <c r="H696" s="948"/>
      <c r="I696" s="948"/>
      <c r="N696" s="948"/>
      <c r="O696" s="948"/>
      <c r="P696" s="948"/>
      <c r="Q696" s="948"/>
      <c r="R696" s="948"/>
      <c r="S696" s="948"/>
      <c r="T696" s="948"/>
      <c r="U696" s="948"/>
      <c r="V696" s="948"/>
      <c r="W696" s="948"/>
      <c r="X696" s="948"/>
      <c r="Y696" s="948"/>
      <c r="Z696" s="948"/>
      <c r="CC696" s="949"/>
    </row>
    <row r="697" spans="6:81" s="947" customFormat="1">
      <c r="F697" s="948"/>
      <c r="G697" s="948"/>
      <c r="H697" s="948"/>
      <c r="I697" s="948"/>
      <c r="N697" s="948"/>
      <c r="O697" s="948"/>
      <c r="P697" s="948"/>
      <c r="Q697" s="948"/>
      <c r="R697" s="948"/>
      <c r="S697" s="948"/>
      <c r="T697" s="948"/>
      <c r="U697" s="948"/>
      <c r="V697" s="948"/>
      <c r="W697" s="948"/>
      <c r="X697" s="948"/>
      <c r="Y697" s="948"/>
      <c r="Z697" s="948"/>
      <c r="CC697" s="949"/>
    </row>
    <row r="698" spans="6:81" s="947" customFormat="1">
      <c r="F698" s="948"/>
      <c r="G698" s="948"/>
      <c r="H698" s="948"/>
      <c r="I698" s="948"/>
      <c r="N698" s="948"/>
      <c r="O698" s="948"/>
      <c r="P698" s="948"/>
      <c r="Q698" s="948"/>
      <c r="R698" s="948"/>
      <c r="S698" s="948"/>
      <c r="T698" s="948"/>
      <c r="U698" s="948"/>
      <c r="V698" s="948"/>
      <c r="W698" s="948"/>
      <c r="X698" s="948"/>
      <c r="Y698" s="948"/>
      <c r="Z698" s="948"/>
      <c r="CC698" s="949"/>
    </row>
    <row r="699" spans="6:81" s="947" customFormat="1">
      <c r="F699" s="948"/>
      <c r="G699" s="948"/>
      <c r="H699" s="948"/>
      <c r="I699" s="948"/>
      <c r="N699" s="948"/>
      <c r="O699" s="948"/>
      <c r="P699" s="948"/>
      <c r="Q699" s="948"/>
      <c r="R699" s="948"/>
      <c r="S699" s="948"/>
      <c r="T699" s="948"/>
      <c r="U699" s="948"/>
      <c r="V699" s="948"/>
      <c r="W699" s="948"/>
      <c r="X699" s="948"/>
      <c r="Y699" s="948"/>
      <c r="Z699" s="948"/>
      <c r="CC699" s="949"/>
    </row>
    <row r="700" spans="6:81" s="947" customFormat="1">
      <c r="F700" s="948"/>
      <c r="G700" s="948"/>
      <c r="H700" s="948"/>
      <c r="I700" s="948"/>
      <c r="N700" s="948"/>
      <c r="O700" s="948"/>
      <c r="P700" s="948"/>
      <c r="Q700" s="948"/>
      <c r="R700" s="948"/>
      <c r="S700" s="948"/>
      <c r="T700" s="948"/>
      <c r="U700" s="948"/>
      <c r="V700" s="948"/>
      <c r="W700" s="948"/>
      <c r="X700" s="948"/>
      <c r="Y700" s="948"/>
      <c r="Z700" s="948"/>
      <c r="CC700" s="949"/>
    </row>
    <row r="701" spans="6:81" s="947" customFormat="1">
      <c r="F701" s="948"/>
      <c r="G701" s="948"/>
      <c r="H701" s="948"/>
      <c r="I701" s="948"/>
      <c r="N701" s="948"/>
      <c r="O701" s="948"/>
      <c r="P701" s="948"/>
      <c r="Q701" s="948"/>
      <c r="R701" s="948"/>
      <c r="S701" s="948"/>
      <c r="T701" s="948"/>
      <c r="U701" s="948"/>
      <c r="V701" s="948"/>
      <c r="W701" s="948"/>
      <c r="X701" s="948"/>
      <c r="Y701" s="948"/>
      <c r="Z701" s="948"/>
      <c r="CC701" s="949"/>
    </row>
    <row r="702" spans="6:81" s="947" customFormat="1">
      <c r="F702" s="948"/>
      <c r="G702" s="948"/>
      <c r="H702" s="948"/>
      <c r="I702" s="948"/>
      <c r="N702" s="948"/>
      <c r="O702" s="948"/>
      <c r="P702" s="948"/>
      <c r="Q702" s="948"/>
      <c r="R702" s="948"/>
      <c r="S702" s="948"/>
      <c r="T702" s="948"/>
      <c r="U702" s="948"/>
      <c r="V702" s="948"/>
      <c r="W702" s="948"/>
      <c r="X702" s="948"/>
      <c r="Y702" s="948"/>
      <c r="Z702" s="948"/>
      <c r="CC702" s="949"/>
    </row>
    <row r="703" spans="6:81" s="947" customFormat="1">
      <c r="F703" s="948"/>
      <c r="G703" s="948"/>
      <c r="H703" s="948"/>
      <c r="I703" s="948"/>
      <c r="N703" s="948"/>
      <c r="O703" s="948"/>
      <c r="P703" s="948"/>
      <c r="Q703" s="948"/>
      <c r="R703" s="948"/>
      <c r="S703" s="948"/>
      <c r="T703" s="948"/>
      <c r="U703" s="948"/>
      <c r="V703" s="948"/>
      <c r="W703" s="948"/>
      <c r="X703" s="948"/>
      <c r="Y703" s="948"/>
      <c r="Z703" s="948"/>
      <c r="CC703" s="949"/>
    </row>
    <row r="704" spans="6:81" s="947" customFormat="1">
      <c r="F704" s="948"/>
      <c r="G704" s="948"/>
      <c r="H704" s="948"/>
      <c r="I704" s="948"/>
      <c r="N704" s="948"/>
      <c r="O704" s="948"/>
      <c r="P704" s="948"/>
      <c r="Q704" s="948"/>
      <c r="R704" s="948"/>
      <c r="S704" s="948"/>
      <c r="T704" s="948"/>
      <c r="U704" s="948"/>
      <c r="V704" s="948"/>
      <c r="W704" s="948"/>
      <c r="X704" s="948"/>
      <c r="Y704" s="948"/>
      <c r="Z704" s="948"/>
      <c r="CC704" s="949"/>
    </row>
    <row r="705" spans="6:81" s="947" customFormat="1">
      <c r="F705" s="948"/>
      <c r="G705" s="948"/>
      <c r="H705" s="948"/>
      <c r="I705" s="948"/>
      <c r="N705" s="948"/>
      <c r="O705" s="948"/>
      <c r="P705" s="948"/>
      <c r="Q705" s="948"/>
      <c r="R705" s="948"/>
      <c r="S705" s="948"/>
      <c r="T705" s="948"/>
      <c r="U705" s="948"/>
      <c r="V705" s="948"/>
      <c r="W705" s="948"/>
      <c r="X705" s="948"/>
      <c r="Y705" s="948"/>
      <c r="Z705" s="948"/>
      <c r="CC705" s="949"/>
    </row>
    <row r="706" spans="6:81" s="947" customFormat="1">
      <c r="F706" s="948"/>
      <c r="G706" s="948"/>
      <c r="H706" s="948"/>
      <c r="I706" s="948"/>
      <c r="N706" s="948"/>
      <c r="O706" s="948"/>
      <c r="P706" s="948"/>
      <c r="Q706" s="948"/>
      <c r="R706" s="948"/>
      <c r="S706" s="948"/>
      <c r="T706" s="948"/>
      <c r="U706" s="948"/>
      <c r="V706" s="948"/>
      <c r="W706" s="948"/>
      <c r="X706" s="948"/>
      <c r="Y706" s="948"/>
      <c r="Z706" s="948"/>
      <c r="CC706" s="949"/>
    </row>
    <row r="707" spans="6:81" s="947" customFormat="1">
      <c r="F707" s="948"/>
      <c r="G707" s="948"/>
      <c r="H707" s="948"/>
      <c r="I707" s="948"/>
      <c r="N707" s="948"/>
      <c r="O707" s="948"/>
      <c r="P707" s="948"/>
      <c r="Q707" s="948"/>
      <c r="R707" s="948"/>
      <c r="S707" s="948"/>
      <c r="T707" s="948"/>
      <c r="U707" s="948"/>
      <c r="V707" s="948"/>
      <c r="W707" s="948"/>
      <c r="X707" s="948"/>
      <c r="Y707" s="948"/>
      <c r="Z707" s="948"/>
      <c r="CC707" s="949"/>
    </row>
    <row r="708" spans="6:81" s="947" customFormat="1">
      <c r="F708" s="948"/>
      <c r="G708" s="948"/>
      <c r="H708" s="948"/>
      <c r="I708" s="948"/>
      <c r="N708" s="948"/>
      <c r="O708" s="948"/>
      <c r="P708" s="948"/>
      <c r="Q708" s="948"/>
      <c r="R708" s="948"/>
      <c r="S708" s="948"/>
      <c r="T708" s="948"/>
      <c r="U708" s="948"/>
      <c r="V708" s="948"/>
      <c r="W708" s="948"/>
      <c r="X708" s="948"/>
      <c r="Y708" s="948"/>
      <c r="Z708" s="948"/>
      <c r="CC708" s="949"/>
    </row>
    <row r="709" spans="6:81" s="947" customFormat="1">
      <c r="F709" s="948"/>
      <c r="G709" s="948"/>
      <c r="H709" s="948"/>
      <c r="I709" s="948"/>
      <c r="N709" s="948"/>
      <c r="O709" s="948"/>
      <c r="P709" s="948"/>
      <c r="Q709" s="948"/>
      <c r="R709" s="948"/>
      <c r="S709" s="948"/>
      <c r="T709" s="948"/>
      <c r="U709" s="948"/>
      <c r="V709" s="948"/>
      <c r="W709" s="948"/>
      <c r="X709" s="948"/>
      <c r="Y709" s="948"/>
      <c r="Z709" s="948"/>
      <c r="CC709" s="949"/>
    </row>
    <row r="710" spans="6:81" s="947" customFormat="1">
      <c r="F710" s="948"/>
      <c r="G710" s="948"/>
      <c r="H710" s="948"/>
      <c r="I710" s="948"/>
      <c r="N710" s="948"/>
      <c r="O710" s="948"/>
      <c r="P710" s="948"/>
      <c r="Q710" s="948"/>
      <c r="R710" s="948"/>
      <c r="S710" s="948"/>
      <c r="T710" s="948"/>
      <c r="U710" s="948"/>
      <c r="V710" s="948"/>
      <c r="W710" s="948"/>
      <c r="X710" s="948"/>
      <c r="Y710" s="948"/>
      <c r="Z710" s="948"/>
      <c r="CC710" s="949"/>
    </row>
    <row r="711" spans="6:81" s="947" customFormat="1">
      <c r="F711" s="948"/>
      <c r="G711" s="948"/>
      <c r="H711" s="948"/>
      <c r="I711" s="948"/>
      <c r="N711" s="948"/>
      <c r="O711" s="948"/>
      <c r="P711" s="948"/>
      <c r="Q711" s="948"/>
      <c r="R711" s="948"/>
      <c r="S711" s="948"/>
      <c r="T711" s="948"/>
      <c r="U711" s="948"/>
      <c r="V711" s="948"/>
      <c r="W711" s="948"/>
      <c r="X711" s="948"/>
      <c r="Y711" s="948"/>
      <c r="Z711" s="948"/>
      <c r="CC711" s="949"/>
    </row>
    <row r="712" spans="6:81" s="947" customFormat="1">
      <c r="F712" s="948"/>
      <c r="G712" s="948"/>
      <c r="H712" s="948"/>
      <c r="I712" s="948"/>
      <c r="N712" s="948"/>
      <c r="O712" s="948"/>
      <c r="P712" s="948"/>
      <c r="Q712" s="948"/>
      <c r="R712" s="948"/>
      <c r="S712" s="948"/>
      <c r="T712" s="948"/>
      <c r="U712" s="948"/>
      <c r="V712" s="948"/>
      <c r="W712" s="948"/>
      <c r="X712" s="948"/>
      <c r="Y712" s="948"/>
      <c r="Z712" s="948"/>
      <c r="CC712" s="949"/>
    </row>
    <row r="713" spans="6:81" s="947" customFormat="1">
      <c r="F713" s="948"/>
      <c r="G713" s="948"/>
      <c r="H713" s="948"/>
      <c r="I713" s="948"/>
      <c r="N713" s="948"/>
      <c r="O713" s="948"/>
      <c r="P713" s="948"/>
      <c r="Q713" s="948"/>
      <c r="R713" s="948"/>
      <c r="S713" s="948"/>
      <c r="T713" s="948"/>
      <c r="U713" s="948"/>
      <c r="V713" s="948"/>
      <c r="W713" s="948"/>
      <c r="X713" s="948"/>
      <c r="Y713" s="948"/>
      <c r="Z713" s="948"/>
      <c r="CC713" s="949"/>
    </row>
    <row r="714" spans="6:81" s="947" customFormat="1">
      <c r="F714" s="948"/>
      <c r="G714" s="948"/>
      <c r="H714" s="948"/>
      <c r="I714" s="948"/>
      <c r="N714" s="948"/>
      <c r="O714" s="948"/>
      <c r="P714" s="948"/>
      <c r="Q714" s="948"/>
      <c r="R714" s="948"/>
      <c r="S714" s="948"/>
      <c r="T714" s="948"/>
      <c r="U714" s="948"/>
      <c r="V714" s="948"/>
      <c r="W714" s="948"/>
      <c r="X714" s="948"/>
      <c r="Y714" s="948"/>
      <c r="Z714" s="948"/>
      <c r="CC714" s="949"/>
    </row>
    <row r="715" spans="6:81" s="947" customFormat="1">
      <c r="F715" s="948"/>
      <c r="G715" s="948"/>
      <c r="H715" s="948"/>
      <c r="I715" s="948"/>
      <c r="N715" s="948"/>
      <c r="O715" s="948"/>
      <c r="P715" s="948"/>
      <c r="Q715" s="948"/>
      <c r="R715" s="948"/>
      <c r="S715" s="948"/>
      <c r="T715" s="948"/>
      <c r="U715" s="948"/>
      <c r="V715" s="948"/>
      <c r="W715" s="948"/>
      <c r="X715" s="948"/>
      <c r="Y715" s="948"/>
      <c r="Z715" s="948"/>
      <c r="CC715" s="949"/>
    </row>
    <row r="716" spans="6:81" s="947" customFormat="1">
      <c r="F716" s="948"/>
      <c r="G716" s="948"/>
      <c r="H716" s="948"/>
      <c r="I716" s="948"/>
      <c r="N716" s="948"/>
      <c r="O716" s="948"/>
      <c r="P716" s="948"/>
      <c r="Q716" s="948"/>
      <c r="R716" s="948"/>
      <c r="S716" s="948"/>
      <c r="T716" s="948"/>
      <c r="U716" s="948"/>
      <c r="V716" s="948"/>
      <c r="W716" s="948"/>
      <c r="X716" s="948"/>
      <c r="Y716" s="948"/>
      <c r="Z716" s="948"/>
      <c r="CC716" s="949"/>
    </row>
    <row r="717" spans="6:81" s="947" customFormat="1">
      <c r="F717" s="948"/>
      <c r="G717" s="948"/>
      <c r="H717" s="948"/>
      <c r="I717" s="948"/>
      <c r="N717" s="948"/>
      <c r="O717" s="948"/>
      <c r="P717" s="948"/>
      <c r="Q717" s="948"/>
      <c r="R717" s="948"/>
      <c r="S717" s="948"/>
      <c r="T717" s="948"/>
      <c r="U717" s="948"/>
      <c r="V717" s="948"/>
      <c r="W717" s="948"/>
      <c r="X717" s="948"/>
      <c r="Y717" s="948"/>
      <c r="Z717" s="948"/>
      <c r="CC717" s="949"/>
    </row>
    <row r="718" spans="6:81" s="947" customFormat="1">
      <c r="F718" s="948"/>
      <c r="G718" s="948"/>
      <c r="H718" s="948"/>
      <c r="I718" s="948"/>
      <c r="N718" s="948"/>
      <c r="O718" s="948"/>
      <c r="P718" s="948"/>
      <c r="Q718" s="948"/>
      <c r="R718" s="948"/>
      <c r="S718" s="948"/>
      <c r="T718" s="948"/>
      <c r="U718" s="948"/>
      <c r="V718" s="948"/>
      <c r="W718" s="948"/>
      <c r="X718" s="948"/>
      <c r="Y718" s="948"/>
      <c r="Z718" s="948"/>
      <c r="CC718" s="949"/>
    </row>
    <row r="719" spans="6:81" s="947" customFormat="1">
      <c r="F719" s="948"/>
      <c r="G719" s="948"/>
      <c r="H719" s="948"/>
      <c r="I719" s="948"/>
      <c r="N719" s="948"/>
      <c r="O719" s="948"/>
      <c r="P719" s="948"/>
      <c r="Q719" s="948"/>
      <c r="R719" s="948"/>
      <c r="S719" s="948"/>
      <c r="T719" s="948"/>
      <c r="U719" s="948"/>
      <c r="V719" s="948"/>
      <c r="W719" s="948"/>
      <c r="X719" s="948"/>
      <c r="Y719" s="948"/>
      <c r="Z719" s="948"/>
      <c r="CC719" s="949"/>
    </row>
    <row r="720" spans="6:81" s="947" customFormat="1">
      <c r="F720" s="948"/>
      <c r="G720" s="948"/>
      <c r="H720" s="948"/>
      <c r="I720" s="948"/>
      <c r="N720" s="948"/>
      <c r="O720" s="948"/>
      <c r="P720" s="948"/>
      <c r="Q720" s="948"/>
      <c r="R720" s="948"/>
      <c r="S720" s="948"/>
      <c r="T720" s="948"/>
      <c r="U720" s="948"/>
      <c r="V720" s="948"/>
      <c r="W720" s="948"/>
      <c r="X720" s="948"/>
      <c r="Y720" s="948"/>
      <c r="Z720" s="948"/>
      <c r="CC720" s="949"/>
    </row>
    <row r="721" spans="6:81" s="947" customFormat="1">
      <c r="F721" s="948"/>
      <c r="G721" s="948"/>
      <c r="H721" s="948"/>
      <c r="I721" s="948"/>
      <c r="N721" s="948"/>
      <c r="O721" s="948"/>
      <c r="P721" s="948"/>
      <c r="Q721" s="948"/>
      <c r="R721" s="948"/>
      <c r="S721" s="948"/>
      <c r="T721" s="948"/>
      <c r="U721" s="948"/>
      <c r="V721" s="948"/>
      <c r="W721" s="948"/>
      <c r="X721" s="948"/>
      <c r="Y721" s="948"/>
      <c r="Z721" s="948"/>
      <c r="CC721" s="949"/>
    </row>
    <row r="722" spans="6:81" s="947" customFormat="1">
      <c r="F722" s="948"/>
      <c r="G722" s="948"/>
      <c r="H722" s="948"/>
      <c r="I722" s="948"/>
      <c r="N722" s="948"/>
      <c r="O722" s="948"/>
      <c r="P722" s="948"/>
      <c r="Q722" s="948"/>
      <c r="R722" s="948"/>
      <c r="S722" s="948"/>
      <c r="T722" s="948"/>
      <c r="U722" s="948"/>
      <c r="V722" s="948"/>
      <c r="W722" s="948"/>
      <c r="X722" s="948"/>
      <c r="Y722" s="948"/>
      <c r="Z722" s="948"/>
      <c r="CC722" s="949"/>
    </row>
    <row r="723" spans="6:81" s="947" customFormat="1">
      <c r="F723" s="948"/>
      <c r="G723" s="948"/>
      <c r="H723" s="948"/>
      <c r="I723" s="948"/>
      <c r="N723" s="948"/>
      <c r="O723" s="948"/>
      <c r="P723" s="948"/>
      <c r="Q723" s="948"/>
      <c r="R723" s="948"/>
      <c r="S723" s="948"/>
      <c r="T723" s="948"/>
      <c r="U723" s="948"/>
      <c r="V723" s="948"/>
      <c r="W723" s="948"/>
      <c r="X723" s="948"/>
      <c r="Y723" s="948"/>
      <c r="Z723" s="948"/>
      <c r="CC723" s="949"/>
    </row>
    <row r="724" spans="6:81" s="947" customFormat="1">
      <c r="F724" s="948"/>
      <c r="G724" s="948"/>
      <c r="H724" s="948"/>
      <c r="I724" s="948"/>
      <c r="N724" s="948"/>
      <c r="O724" s="948"/>
      <c r="P724" s="948"/>
      <c r="Q724" s="948"/>
      <c r="R724" s="948"/>
      <c r="S724" s="948"/>
      <c r="T724" s="948"/>
      <c r="U724" s="948"/>
      <c r="V724" s="948"/>
      <c r="W724" s="948"/>
      <c r="X724" s="948"/>
      <c r="Y724" s="948"/>
      <c r="Z724" s="948"/>
      <c r="CC724" s="949"/>
    </row>
    <row r="725" spans="6:81" s="947" customFormat="1">
      <c r="F725" s="948"/>
      <c r="G725" s="948"/>
      <c r="H725" s="948"/>
      <c r="I725" s="948"/>
      <c r="N725" s="948"/>
      <c r="O725" s="948"/>
      <c r="P725" s="948"/>
      <c r="Q725" s="948"/>
      <c r="R725" s="948"/>
      <c r="S725" s="948"/>
      <c r="T725" s="948"/>
      <c r="U725" s="948"/>
      <c r="V725" s="948"/>
      <c r="W725" s="948"/>
      <c r="X725" s="948"/>
      <c r="Y725" s="948"/>
      <c r="Z725" s="948"/>
      <c r="CC725" s="949"/>
    </row>
    <row r="726" spans="6:81" s="947" customFormat="1">
      <c r="F726" s="948"/>
      <c r="G726" s="948"/>
      <c r="H726" s="948"/>
      <c r="I726" s="948"/>
      <c r="N726" s="948"/>
      <c r="O726" s="948"/>
      <c r="P726" s="948"/>
      <c r="Q726" s="948"/>
      <c r="R726" s="948"/>
      <c r="S726" s="948"/>
      <c r="T726" s="948"/>
      <c r="U726" s="948"/>
      <c r="V726" s="948"/>
      <c r="W726" s="948"/>
      <c r="X726" s="948"/>
      <c r="Y726" s="948"/>
      <c r="Z726" s="948"/>
      <c r="CC726" s="949"/>
    </row>
    <row r="727" spans="6:81" s="947" customFormat="1">
      <c r="F727" s="948"/>
      <c r="G727" s="948"/>
      <c r="H727" s="948"/>
      <c r="I727" s="948"/>
      <c r="N727" s="948"/>
      <c r="O727" s="948"/>
      <c r="P727" s="948"/>
      <c r="Q727" s="948"/>
      <c r="R727" s="948"/>
      <c r="S727" s="948"/>
      <c r="T727" s="948"/>
      <c r="U727" s="948"/>
      <c r="V727" s="948"/>
      <c r="W727" s="948"/>
      <c r="X727" s="948"/>
      <c r="Y727" s="948"/>
      <c r="Z727" s="948"/>
      <c r="CC727" s="949"/>
    </row>
    <row r="728" spans="6:81" s="947" customFormat="1">
      <c r="F728" s="948"/>
      <c r="G728" s="948"/>
      <c r="H728" s="948"/>
      <c r="I728" s="948"/>
      <c r="N728" s="948"/>
      <c r="O728" s="948"/>
      <c r="P728" s="948"/>
      <c r="Q728" s="948"/>
      <c r="R728" s="948"/>
      <c r="S728" s="948"/>
      <c r="T728" s="948"/>
      <c r="U728" s="948"/>
      <c r="V728" s="948"/>
      <c r="W728" s="948"/>
      <c r="X728" s="948"/>
      <c r="Y728" s="948"/>
      <c r="Z728" s="948"/>
      <c r="CC728" s="949"/>
    </row>
    <row r="729" spans="6:81" s="947" customFormat="1">
      <c r="F729" s="948"/>
      <c r="G729" s="948"/>
      <c r="H729" s="948"/>
      <c r="I729" s="948"/>
      <c r="N729" s="948"/>
      <c r="O729" s="948"/>
      <c r="P729" s="948"/>
      <c r="Q729" s="948"/>
      <c r="R729" s="948"/>
      <c r="S729" s="948"/>
      <c r="T729" s="948"/>
      <c r="U729" s="948"/>
      <c r="V729" s="948"/>
      <c r="W729" s="948"/>
      <c r="X729" s="948"/>
      <c r="Y729" s="948"/>
      <c r="Z729" s="948"/>
      <c r="CC729" s="949"/>
    </row>
    <row r="730" spans="6:81" s="947" customFormat="1">
      <c r="F730" s="948"/>
      <c r="G730" s="948"/>
      <c r="H730" s="948"/>
      <c r="I730" s="948"/>
      <c r="N730" s="948"/>
      <c r="O730" s="948"/>
      <c r="P730" s="948"/>
      <c r="Q730" s="948"/>
      <c r="R730" s="948"/>
      <c r="S730" s="948"/>
      <c r="T730" s="948"/>
      <c r="U730" s="948"/>
      <c r="V730" s="948"/>
      <c r="W730" s="948"/>
      <c r="X730" s="948"/>
      <c r="Y730" s="948"/>
      <c r="Z730" s="948"/>
      <c r="CC730" s="949"/>
    </row>
    <row r="731" spans="6:81" s="947" customFormat="1">
      <c r="F731" s="948"/>
      <c r="G731" s="948"/>
      <c r="H731" s="948"/>
      <c r="I731" s="948"/>
      <c r="N731" s="948"/>
      <c r="O731" s="948"/>
      <c r="P731" s="948"/>
      <c r="Q731" s="948"/>
      <c r="R731" s="948"/>
      <c r="S731" s="948"/>
      <c r="T731" s="948"/>
      <c r="U731" s="948"/>
      <c r="V731" s="948"/>
      <c r="W731" s="948"/>
      <c r="X731" s="948"/>
      <c r="Y731" s="948"/>
      <c r="Z731" s="948"/>
      <c r="CC731" s="949"/>
    </row>
    <row r="732" spans="6:81" s="947" customFormat="1">
      <c r="F732" s="948"/>
      <c r="G732" s="948"/>
      <c r="H732" s="948"/>
      <c r="I732" s="948"/>
      <c r="N732" s="948"/>
      <c r="O732" s="948"/>
      <c r="P732" s="948"/>
      <c r="Q732" s="948"/>
      <c r="R732" s="948"/>
      <c r="S732" s="948"/>
      <c r="T732" s="948"/>
      <c r="U732" s="948"/>
      <c r="V732" s="948"/>
      <c r="W732" s="948"/>
      <c r="X732" s="948"/>
      <c r="Y732" s="948"/>
      <c r="Z732" s="948"/>
      <c r="CC732" s="949"/>
    </row>
    <row r="733" spans="6:81" s="947" customFormat="1">
      <c r="F733" s="948"/>
      <c r="G733" s="948"/>
      <c r="H733" s="948"/>
      <c r="I733" s="948"/>
      <c r="N733" s="948"/>
      <c r="O733" s="948"/>
      <c r="P733" s="948"/>
      <c r="Q733" s="948"/>
      <c r="R733" s="948"/>
      <c r="S733" s="948"/>
      <c r="T733" s="948"/>
      <c r="U733" s="948"/>
      <c r="V733" s="948"/>
      <c r="W733" s="948"/>
      <c r="X733" s="948"/>
      <c r="Y733" s="948"/>
      <c r="Z733" s="948"/>
      <c r="CC733" s="949"/>
    </row>
    <row r="734" spans="6:81" s="947" customFormat="1">
      <c r="F734" s="948"/>
      <c r="G734" s="948"/>
      <c r="H734" s="948"/>
      <c r="I734" s="948"/>
      <c r="N734" s="948"/>
      <c r="O734" s="948"/>
      <c r="P734" s="948"/>
      <c r="Q734" s="948"/>
      <c r="R734" s="948"/>
      <c r="S734" s="948"/>
      <c r="T734" s="948"/>
      <c r="U734" s="948"/>
      <c r="V734" s="948"/>
      <c r="W734" s="948"/>
      <c r="X734" s="948"/>
      <c r="Y734" s="948"/>
      <c r="Z734" s="948"/>
      <c r="CC734" s="949"/>
    </row>
    <row r="735" spans="6:81" s="947" customFormat="1">
      <c r="F735" s="948"/>
      <c r="G735" s="948"/>
      <c r="H735" s="948"/>
      <c r="I735" s="948"/>
      <c r="N735" s="948"/>
      <c r="O735" s="948"/>
      <c r="P735" s="948"/>
      <c r="Q735" s="948"/>
      <c r="R735" s="948"/>
      <c r="S735" s="948"/>
      <c r="T735" s="948"/>
      <c r="U735" s="948"/>
      <c r="V735" s="948"/>
      <c r="W735" s="948"/>
      <c r="X735" s="948"/>
      <c r="Y735" s="948"/>
      <c r="Z735" s="948"/>
      <c r="CC735" s="949"/>
    </row>
    <row r="736" spans="6:81" s="947" customFormat="1">
      <c r="F736" s="948"/>
      <c r="G736" s="948"/>
      <c r="H736" s="948"/>
      <c r="I736" s="948"/>
      <c r="N736" s="948"/>
      <c r="O736" s="948"/>
      <c r="P736" s="948"/>
      <c r="Q736" s="948"/>
      <c r="R736" s="948"/>
      <c r="S736" s="948"/>
      <c r="T736" s="948"/>
      <c r="U736" s="948"/>
      <c r="V736" s="948"/>
      <c r="W736" s="948"/>
      <c r="X736" s="948"/>
      <c r="Y736" s="948"/>
      <c r="Z736" s="948"/>
      <c r="CC736" s="949"/>
    </row>
    <row r="737" spans="6:81" s="947" customFormat="1">
      <c r="F737" s="948"/>
      <c r="G737" s="948"/>
      <c r="H737" s="948"/>
      <c r="I737" s="948"/>
      <c r="N737" s="948"/>
      <c r="O737" s="948"/>
      <c r="P737" s="948"/>
      <c r="Q737" s="948"/>
      <c r="R737" s="948"/>
      <c r="S737" s="948"/>
      <c r="T737" s="948"/>
      <c r="U737" s="948"/>
      <c r="V737" s="948"/>
      <c r="W737" s="948"/>
      <c r="X737" s="948"/>
      <c r="Y737" s="948"/>
      <c r="Z737" s="948"/>
      <c r="CC737" s="949"/>
    </row>
    <row r="738" spans="6:81" s="947" customFormat="1">
      <c r="F738" s="948"/>
      <c r="G738" s="948"/>
      <c r="H738" s="948"/>
      <c r="I738" s="948"/>
      <c r="N738" s="948"/>
      <c r="O738" s="948"/>
      <c r="P738" s="948"/>
      <c r="Q738" s="948"/>
      <c r="R738" s="948"/>
      <c r="S738" s="948"/>
      <c r="T738" s="948"/>
      <c r="U738" s="948"/>
      <c r="V738" s="948"/>
      <c r="W738" s="948"/>
      <c r="X738" s="948"/>
      <c r="Y738" s="948"/>
      <c r="Z738" s="948"/>
      <c r="CC738" s="949"/>
    </row>
    <row r="739" spans="6:81" s="947" customFormat="1">
      <c r="F739" s="948"/>
      <c r="G739" s="948"/>
      <c r="H739" s="948"/>
      <c r="I739" s="948"/>
      <c r="N739" s="948"/>
      <c r="O739" s="948"/>
      <c r="P739" s="948"/>
      <c r="Q739" s="948"/>
      <c r="R739" s="948"/>
      <c r="S739" s="948"/>
      <c r="T739" s="948"/>
      <c r="U739" s="948"/>
      <c r="V739" s="948"/>
      <c r="W739" s="948"/>
      <c r="X739" s="948"/>
      <c r="Y739" s="948"/>
      <c r="Z739" s="948"/>
      <c r="CC739" s="949"/>
    </row>
    <row r="740" spans="6:81" s="947" customFormat="1">
      <c r="F740" s="948"/>
      <c r="G740" s="948"/>
      <c r="H740" s="948"/>
      <c r="I740" s="948"/>
      <c r="N740" s="948"/>
      <c r="O740" s="948"/>
      <c r="P740" s="948"/>
      <c r="Q740" s="948"/>
      <c r="R740" s="948"/>
      <c r="S740" s="948"/>
      <c r="T740" s="948"/>
      <c r="U740" s="948"/>
      <c r="V740" s="948"/>
      <c r="W740" s="948"/>
      <c r="X740" s="948"/>
      <c r="Y740" s="948"/>
      <c r="Z740" s="948"/>
      <c r="CC740" s="949"/>
    </row>
    <row r="741" spans="6:81" s="947" customFormat="1">
      <c r="F741" s="948"/>
      <c r="G741" s="948"/>
      <c r="H741" s="948"/>
      <c r="I741" s="948"/>
      <c r="N741" s="948"/>
      <c r="O741" s="948"/>
      <c r="P741" s="948"/>
      <c r="Q741" s="948"/>
      <c r="R741" s="948"/>
      <c r="S741" s="948"/>
      <c r="T741" s="948"/>
      <c r="U741" s="948"/>
      <c r="V741" s="948"/>
      <c r="W741" s="948"/>
      <c r="X741" s="948"/>
      <c r="Y741" s="948"/>
      <c r="Z741" s="948"/>
      <c r="CC741" s="949"/>
    </row>
    <row r="742" spans="6:81" s="947" customFormat="1">
      <c r="F742" s="948"/>
      <c r="G742" s="948"/>
      <c r="H742" s="948"/>
      <c r="I742" s="948"/>
      <c r="N742" s="948"/>
      <c r="O742" s="948"/>
      <c r="P742" s="948"/>
      <c r="Q742" s="948"/>
      <c r="R742" s="948"/>
      <c r="S742" s="948"/>
      <c r="T742" s="948"/>
      <c r="U742" s="948"/>
      <c r="V742" s="948"/>
      <c r="W742" s="948"/>
      <c r="X742" s="948"/>
      <c r="Y742" s="948"/>
      <c r="Z742" s="948"/>
      <c r="CC742" s="949"/>
    </row>
    <row r="743" spans="6:81" s="947" customFormat="1">
      <c r="F743" s="948"/>
      <c r="G743" s="948"/>
      <c r="H743" s="948"/>
      <c r="I743" s="948"/>
      <c r="N743" s="948"/>
      <c r="O743" s="948"/>
      <c r="P743" s="948"/>
      <c r="Q743" s="948"/>
      <c r="R743" s="948"/>
      <c r="S743" s="948"/>
      <c r="T743" s="948"/>
      <c r="U743" s="948"/>
      <c r="V743" s="948"/>
      <c r="W743" s="948"/>
      <c r="X743" s="948"/>
      <c r="Y743" s="948"/>
      <c r="Z743" s="948"/>
      <c r="CC743" s="949"/>
    </row>
    <row r="744" spans="6:81" s="947" customFormat="1">
      <c r="F744" s="948"/>
      <c r="G744" s="948"/>
      <c r="H744" s="948"/>
      <c r="I744" s="948"/>
      <c r="N744" s="948"/>
      <c r="O744" s="948"/>
      <c r="P744" s="948"/>
      <c r="Q744" s="948"/>
      <c r="R744" s="948"/>
      <c r="S744" s="948"/>
      <c r="T744" s="948"/>
      <c r="U744" s="948"/>
      <c r="V744" s="948"/>
      <c r="W744" s="948"/>
      <c r="X744" s="948"/>
      <c r="Y744" s="948"/>
      <c r="Z744" s="948"/>
      <c r="CC744" s="949"/>
    </row>
    <row r="745" spans="6:81" s="947" customFormat="1">
      <c r="F745" s="948"/>
      <c r="G745" s="948"/>
      <c r="H745" s="948"/>
      <c r="I745" s="948"/>
      <c r="N745" s="948"/>
      <c r="O745" s="948"/>
      <c r="P745" s="948"/>
      <c r="Q745" s="948"/>
      <c r="R745" s="948"/>
      <c r="S745" s="948"/>
      <c r="T745" s="948"/>
      <c r="U745" s="948"/>
      <c r="V745" s="948"/>
      <c r="W745" s="948"/>
      <c r="X745" s="948"/>
      <c r="Y745" s="948"/>
      <c r="Z745" s="948"/>
      <c r="CC745" s="949"/>
    </row>
    <row r="746" spans="6:81" s="947" customFormat="1">
      <c r="F746" s="948"/>
      <c r="G746" s="948"/>
      <c r="H746" s="948"/>
      <c r="I746" s="948"/>
      <c r="N746" s="948"/>
      <c r="O746" s="948"/>
      <c r="P746" s="948"/>
      <c r="Q746" s="948"/>
      <c r="R746" s="948"/>
      <c r="S746" s="948"/>
      <c r="T746" s="948"/>
      <c r="U746" s="948"/>
      <c r="V746" s="948"/>
      <c r="W746" s="948"/>
      <c r="X746" s="948"/>
      <c r="Y746" s="948"/>
      <c r="Z746" s="948"/>
      <c r="CC746" s="949"/>
    </row>
    <row r="747" spans="6:81" s="947" customFormat="1">
      <c r="F747" s="948"/>
      <c r="G747" s="948"/>
      <c r="H747" s="948"/>
      <c r="I747" s="948"/>
      <c r="N747" s="948"/>
      <c r="O747" s="948"/>
      <c r="P747" s="948"/>
      <c r="Q747" s="948"/>
      <c r="R747" s="948"/>
      <c r="S747" s="948"/>
      <c r="T747" s="948"/>
      <c r="U747" s="948"/>
      <c r="V747" s="948"/>
      <c r="W747" s="948"/>
      <c r="X747" s="948"/>
      <c r="Y747" s="948"/>
      <c r="Z747" s="948"/>
      <c r="CC747" s="949"/>
    </row>
    <row r="748" spans="6:81" s="947" customFormat="1">
      <c r="F748" s="948"/>
      <c r="G748" s="948"/>
      <c r="H748" s="948"/>
      <c r="I748" s="948"/>
      <c r="N748" s="948"/>
      <c r="O748" s="948"/>
      <c r="P748" s="948"/>
      <c r="Q748" s="948"/>
      <c r="R748" s="948"/>
      <c r="S748" s="948"/>
      <c r="T748" s="948"/>
      <c r="U748" s="948"/>
      <c r="V748" s="948"/>
      <c r="W748" s="948"/>
      <c r="X748" s="948"/>
      <c r="Y748" s="948"/>
      <c r="Z748" s="948"/>
      <c r="CC748" s="949"/>
    </row>
    <row r="749" spans="6:81" s="947" customFormat="1">
      <c r="F749" s="948"/>
      <c r="G749" s="948"/>
      <c r="H749" s="948"/>
      <c r="I749" s="948"/>
      <c r="N749" s="948"/>
      <c r="O749" s="948"/>
      <c r="P749" s="948"/>
      <c r="Q749" s="948"/>
      <c r="R749" s="948"/>
      <c r="S749" s="948"/>
      <c r="T749" s="948"/>
      <c r="U749" s="948"/>
      <c r="V749" s="948"/>
      <c r="W749" s="948"/>
      <c r="X749" s="948"/>
      <c r="Y749" s="948"/>
      <c r="Z749" s="948"/>
      <c r="CC749" s="949"/>
    </row>
    <row r="750" spans="6:81" s="947" customFormat="1">
      <c r="F750" s="948"/>
      <c r="G750" s="948"/>
      <c r="H750" s="948"/>
      <c r="I750" s="948"/>
      <c r="N750" s="948"/>
      <c r="O750" s="948"/>
      <c r="P750" s="948"/>
      <c r="Q750" s="948"/>
      <c r="R750" s="948"/>
      <c r="S750" s="948"/>
      <c r="T750" s="948"/>
      <c r="U750" s="948"/>
      <c r="V750" s="948"/>
      <c r="W750" s="948"/>
      <c r="X750" s="948"/>
      <c r="Y750" s="948"/>
      <c r="Z750" s="948"/>
      <c r="CC750" s="949"/>
    </row>
    <row r="751" spans="6:81" s="947" customFormat="1">
      <c r="F751" s="948"/>
      <c r="G751" s="948"/>
      <c r="H751" s="948"/>
      <c r="I751" s="948"/>
      <c r="N751" s="948"/>
      <c r="O751" s="948"/>
      <c r="P751" s="948"/>
      <c r="Q751" s="948"/>
      <c r="R751" s="948"/>
      <c r="S751" s="948"/>
      <c r="T751" s="948"/>
      <c r="U751" s="948"/>
      <c r="V751" s="948"/>
      <c r="W751" s="948"/>
      <c r="X751" s="948"/>
      <c r="Y751" s="948"/>
      <c r="Z751" s="948"/>
      <c r="CC751" s="949"/>
    </row>
    <row r="752" spans="6:81" s="947" customFormat="1">
      <c r="F752" s="948"/>
      <c r="G752" s="948"/>
      <c r="H752" s="948"/>
      <c r="I752" s="948"/>
      <c r="N752" s="948"/>
      <c r="O752" s="948"/>
      <c r="P752" s="948"/>
      <c r="Q752" s="948"/>
      <c r="R752" s="948"/>
      <c r="S752" s="948"/>
      <c r="T752" s="948"/>
      <c r="U752" s="948"/>
      <c r="V752" s="948"/>
      <c r="W752" s="948"/>
      <c r="X752" s="948"/>
      <c r="Y752" s="948"/>
      <c r="Z752" s="948"/>
      <c r="CC752" s="949"/>
    </row>
    <row r="753" spans="6:81" s="947" customFormat="1">
      <c r="F753" s="948"/>
      <c r="G753" s="948"/>
      <c r="H753" s="948"/>
      <c r="I753" s="948"/>
      <c r="N753" s="948"/>
      <c r="O753" s="948"/>
      <c r="P753" s="948"/>
      <c r="Q753" s="948"/>
      <c r="R753" s="948"/>
      <c r="S753" s="948"/>
      <c r="T753" s="948"/>
      <c r="U753" s="948"/>
      <c r="V753" s="948"/>
      <c r="W753" s="948"/>
      <c r="X753" s="948"/>
      <c r="Y753" s="948"/>
      <c r="Z753" s="948"/>
      <c r="CC753" s="949"/>
    </row>
    <row r="754" spans="6:81" s="947" customFormat="1">
      <c r="F754" s="948"/>
      <c r="G754" s="948"/>
      <c r="H754" s="948"/>
      <c r="I754" s="948"/>
      <c r="N754" s="948"/>
      <c r="O754" s="948"/>
      <c r="P754" s="948"/>
      <c r="Q754" s="948"/>
      <c r="R754" s="948"/>
      <c r="S754" s="948"/>
      <c r="T754" s="948"/>
      <c r="U754" s="948"/>
      <c r="V754" s="948"/>
      <c r="W754" s="948"/>
      <c r="X754" s="948"/>
      <c r="Y754" s="948"/>
      <c r="Z754" s="948"/>
      <c r="CC754" s="949"/>
    </row>
    <row r="755" spans="6:81" s="947" customFormat="1">
      <c r="F755" s="948"/>
      <c r="G755" s="948"/>
      <c r="H755" s="948"/>
      <c r="I755" s="948"/>
      <c r="N755" s="948"/>
      <c r="O755" s="948"/>
      <c r="P755" s="948"/>
      <c r="Q755" s="948"/>
      <c r="R755" s="948"/>
      <c r="S755" s="948"/>
      <c r="T755" s="948"/>
      <c r="U755" s="948"/>
      <c r="V755" s="948"/>
      <c r="W755" s="948"/>
      <c r="X755" s="948"/>
      <c r="Y755" s="948"/>
      <c r="Z755" s="948"/>
      <c r="CC755" s="949"/>
    </row>
    <row r="756" spans="6:81" s="947" customFormat="1">
      <c r="F756" s="948"/>
      <c r="G756" s="948"/>
      <c r="H756" s="948"/>
      <c r="I756" s="948"/>
      <c r="N756" s="948"/>
      <c r="O756" s="948"/>
      <c r="P756" s="948"/>
      <c r="Q756" s="948"/>
      <c r="R756" s="948"/>
      <c r="S756" s="948"/>
      <c r="T756" s="948"/>
      <c r="U756" s="948"/>
      <c r="V756" s="948"/>
      <c r="W756" s="948"/>
      <c r="X756" s="948"/>
      <c r="Y756" s="948"/>
      <c r="Z756" s="948"/>
      <c r="CC756" s="949"/>
    </row>
    <row r="757" spans="6:81" s="947" customFormat="1">
      <c r="F757" s="948"/>
      <c r="G757" s="948"/>
      <c r="H757" s="948"/>
      <c r="I757" s="948"/>
      <c r="N757" s="948"/>
      <c r="O757" s="948"/>
      <c r="P757" s="948"/>
      <c r="Q757" s="948"/>
      <c r="R757" s="948"/>
      <c r="S757" s="948"/>
      <c r="T757" s="948"/>
      <c r="U757" s="948"/>
      <c r="V757" s="948"/>
      <c r="W757" s="948"/>
      <c r="X757" s="948"/>
      <c r="Y757" s="948"/>
      <c r="Z757" s="948"/>
      <c r="CC757" s="949"/>
    </row>
    <row r="758" spans="6:81" s="947" customFormat="1">
      <c r="F758" s="948"/>
      <c r="G758" s="948"/>
      <c r="H758" s="948"/>
      <c r="I758" s="948"/>
      <c r="N758" s="948"/>
      <c r="O758" s="948"/>
      <c r="P758" s="948"/>
      <c r="Q758" s="948"/>
      <c r="R758" s="948"/>
      <c r="S758" s="948"/>
      <c r="T758" s="948"/>
      <c r="U758" s="948"/>
      <c r="V758" s="948"/>
      <c r="W758" s="948"/>
      <c r="X758" s="948"/>
      <c r="Y758" s="948"/>
      <c r="Z758" s="948"/>
      <c r="CC758" s="949"/>
    </row>
    <row r="759" spans="6:81" s="947" customFormat="1">
      <c r="F759" s="948"/>
      <c r="G759" s="948"/>
      <c r="H759" s="948"/>
      <c r="I759" s="948"/>
      <c r="N759" s="948"/>
      <c r="O759" s="948"/>
      <c r="P759" s="948"/>
      <c r="Q759" s="948"/>
      <c r="R759" s="948"/>
      <c r="S759" s="948"/>
      <c r="T759" s="948"/>
      <c r="U759" s="948"/>
      <c r="V759" s="948"/>
      <c r="W759" s="948"/>
      <c r="X759" s="948"/>
      <c r="Y759" s="948"/>
      <c r="Z759" s="948"/>
      <c r="CC759" s="949"/>
    </row>
    <row r="760" spans="6:81" s="947" customFormat="1">
      <c r="F760" s="948"/>
      <c r="G760" s="948"/>
      <c r="H760" s="948"/>
      <c r="I760" s="948"/>
      <c r="N760" s="948"/>
      <c r="O760" s="948"/>
      <c r="P760" s="948"/>
      <c r="Q760" s="948"/>
      <c r="R760" s="948"/>
      <c r="S760" s="948"/>
      <c r="T760" s="948"/>
      <c r="U760" s="948"/>
      <c r="V760" s="948"/>
      <c r="W760" s="948"/>
      <c r="X760" s="948"/>
      <c r="Y760" s="948"/>
      <c r="Z760" s="948"/>
      <c r="CC760" s="949"/>
    </row>
    <row r="761" spans="6:81" s="947" customFormat="1">
      <c r="F761" s="948"/>
      <c r="G761" s="948"/>
      <c r="H761" s="948"/>
      <c r="I761" s="948"/>
      <c r="N761" s="948"/>
      <c r="O761" s="948"/>
      <c r="P761" s="948"/>
      <c r="Q761" s="948"/>
      <c r="R761" s="948"/>
      <c r="S761" s="948"/>
      <c r="T761" s="948"/>
      <c r="U761" s="948"/>
      <c r="V761" s="948"/>
      <c r="W761" s="948"/>
      <c r="X761" s="948"/>
      <c r="Y761" s="948"/>
      <c r="Z761" s="948"/>
      <c r="CC761" s="949"/>
    </row>
    <row r="762" spans="6:81" s="947" customFormat="1">
      <c r="F762" s="948"/>
      <c r="G762" s="948"/>
      <c r="H762" s="948"/>
      <c r="I762" s="948"/>
      <c r="N762" s="948"/>
      <c r="O762" s="948"/>
      <c r="P762" s="948"/>
      <c r="Q762" s="948"/>
      <c r="R762" s="948"/>
      <c r="S762" s="948"/>
      <c r="T762" s="948"/>
      <c r="U762" s="948"/>
      <c r="V762" s="948"/>
      <c r="W762" s="948"/>
      <c r="X762" s="948"/>
      <c r="Y762" s="948"/>
      <c r="Z762" s="948"/>
      <c r="CC762" s="949"/>
    </row>
    <row r="763" spans="6:81" s="947" customFormat="1">
      <c r="F763" s="948"/>
      <c r="G763" s="948"/>
      <c r="H763" s="948"/>
      <c r="I763" s="948"/>
      <c r="N763" s="948"/>
      <c r="O763" s="948"/>
      <c r="P763" s="948"/>
      <c r="Q763" s="948"/>
      <c r="R763" s="948"/>
      <c r="S763" s="948"/>
      <c r="T763" s="948"/>
      <c r="U763" s="948"/>
      <c r="V763" s="948"/>
      <c r="W763" s="948"/>
      <c r="X763" s="948"/>
      <c r="Y763" s="948"/>
      <c r="Z763" s="948"/>
      <c r="CC763" s="949"/>
    </row>
    <row r="764" spans="6:81" s="947" customFormat="1">
      <c r="F764" s="948"/>
      <c r="G764" s="948"/>
      <c r="H764" s="948"/>
      <c r="I764" s="948"/>
      <c r="N764" s="948"/>
      <c r="O764" s="948"/>
      <c r="P764" s="948"/>
      <c r="Q764" s="948"/>
      <c r="R764" s="948"/>
      <c r="S764" s="948"/>
      <c r="T764" s="948"/>
      <c r="U764" s="948"/>
      <c r="V764" s="948"/>
      <c r="W764" s="948"/>
      <c r="X764" s="948"/>
      <c r="Y764" s="948"/>
      <c r="Z764" s="948"/>
      <c r="CC764" s="949"/>
    </row>
    <row r="765" spans="6:81" s="947" customFormat="1">
      <c r="F765" s="948"/>
      <c r="G765" s="948"/>
      <c r="H765" s="948"/>
      <c r="I765" s="948"/>
      <c r="N765" s="948"/>
      <c r="O765" s="948"/>
      <c r="P765" s="948"/>
      <c r="Q765" s="948"/>
      <c r="R765" s="948"/>
      <c r="S765" s="948"/>
      <c r="T765" s="948"/>
      <c r="U765" s="948"/>
      <c r="V765" s="948"/>
      <c r="W765" s="948"/>
      <c r="X765" s="948"/>
      <c r="Y765" s="948"/>
      <c r="Z765" s="948"/>
      <c r="CC765" s="949"/>
    </row>
    <row r="766" spans="6:81" s="947" customFormat="1">
      <c r="F766" s="948"/>
      <c r="G766" s="948"/>
      <c r="H766" s="948"/>
      <c r="I766" s="948"/>
      <c r="N766" s="948"/>
      <c r="O766" s="948"/>
      <c r="P766" s="948"/>
      <c r="Q766" s="948"/>
      <c r="R766" s="948"/>
      <c r="S766" s="948"/>
      <c r="T766" s="948"/>
      <c r="U766" s="948"/>
      <c r="V766" s="948"/>
      <c r="W766" s="948"/>
      <c r="X766" s="948"/>
      <c r="Y766" s="948"/>
      <c r="Z766" s="948"/>
      <c r="CC766" s="949"/>
    </row>
    <row r="767" spans="6:81" s="947" customFormat="1">
      <c r="F767" s="948"/>
      <c r="G767" s="948"/>
      <c r="H767" s="948"/>
      <c r="I767" s="948"/>
      <c r="N767" s="948"/>
      <c r="O767" s="948"/>
      <c r="P767" s="948"/>
      <c r="Q767" s="948"/>
      <c r="R767" s="948"/>
      <c r="S767" s="948"/>
      <c r="T767" s="948"/>
      <c r="U767" s="948"/>
      <c r="V767" s="948"/>
      <c r="W767" s="948"/>
      <c r="X767" s="948"/>
      <c r="Y767" s="948"/>
      <c r="Z767" s="948"/>
      <c r="CC767" s="949"/>
    </row>
    <row r="768" spans="6:81" s="947" customFormat="1">
      <c r="F768" s="948"/>
      <c r="G768" s="948"/>
      <c r="H768" s="948"/>
      <c r="I768" s="948"/>
      <c r="N768" s="948"/>
      <c r="O768" s="948"/>
      <c r="P768" s="948"/>
      <c r="Q768" s="948"/>
      <c r="R768" s="948"/>
      <c r="S768" s="948"/>
      <c r="T768" s="948"/>
      <c r="U768" s="948"/>
      <c r="V768" s="948"/>
      <c r="W768" s="948"/>
      <c r="X768" s="948"/>
      <c r="Y768" s="948"/>
      <c r="Z768" s="948"/>
      <c r="CC768" s="949"/>
    </row>
    <row r="769" spans="6:81" s="947" customFormat="1">
      <c r="F769" s="948"/>
      <c r="G769" s="948"/>
      <c r="H769" s="948"/>
      <c r="I769" s="948"/>
      <c r="N769" s="948"/>
      <c r="O769" s="948"/>
      <c r="P769" s="948"/>
      <c r="Q769" s="948"/>
      <c r="R769" s="948"/>
      <c r="S769" s="948"/>
      <c r="T769" s="948"/>
      <c r="U769" s="948"/>
      <c r="V769" s="948"/>
      <c r="W769" s="948"/>
      <c r="X769" s="948"/>
      <c r="Y769" s="948"/>
      <c r="Z769" s="948"/>
      <c r="CC769" s="949"/>
    </row>
    <row r="770" spans="6:81" s="947" customFormat="1">
      <c r="F770" s="948"/>
      <c r="G770" s="948"/>
      <c r="H770" s="948"/>
      <c r="I770" s="948"/>
      <c r="N770" s="948"/>
      <c r="O770" s="948"/>
      <c r="P770" s="948"/>
      <c r="Q770" s="948"/>
      <c r="R770" s="948"/>
      <c r="S770" s="948"/>
      <c r="T770" s="948"/>
      <c r="U770" s="948"/>
      <c r="V770" s="948"/>
      <c r="W770" s="948"/>
      <c r="X770" s="948"/>
      <c r="Y770" s="948"/>
      <c r="Z770" s="948"/>
      <c r="CC770" s="949"/>
    </row>
    <row r="771" spans="6:81" s="947" customFormat="1">
      <c r="F771" s="948"/>
      <c r="G771" s="948"/>
      <c r="H771" s="948"/>
      <c r="I771" s="948"/>
      <c r="N771" s="948"/>
      <c r="O771" s="948"/>
      <c r="P771" s="948"/>
      <c r="Q771" s="948"/>
      <c r="R771" s="948"/>
      <c r="S771" s="948"/>
      <c r="T771" s="948"/>
      <c r="U771" s="948"/>
      <c r="V771" s="948"/>
      <c r="W771" s="948"/>
      <c r="X771" s="948"/>
      <c r="Y771" s="948"/>
      <c r="Z771" s="948"/>
      <c r="CC771" s="949"/>
    </row>
    <row r="772" spans="6:81" s="947" customFormat="1">
      <c r="F772" s="948"/>
      <c r="G772" s="948"/>
      <c r="H772" s="948"/>
      <c r="I772" s="948"/>
      <c r="N772" s="948"/>
      <c r="O772" s="948"/>
      <c r="P772" s="948"/>
      <c r="Q772" s="948"/>
      <c r="R772" s="948"/>
      <c r="S772" s="948"/>
      <c r="T772" s="948"/>
      <c r="U772" s="948"/>
      <c r="V772" s="948"/>
      <c r="W772" s="948"/>
      <c r="X772" s="948"/>
      <c r="Y772" s="948"/>
      <c r="Z772" s="948"/>
      <c r="CC772" s="949"/>
    </row>
    <row r="773" spans="6:81" s="947" customFormat="1">
      <c r="F773" s="948"/>
      <c r="G773" s="948"/>
      <c r="H773" s="948"/>
      <c r="I773" s="948"/>
      <c r="N773" s="948"/>
      <c r="O773" s="948"/>
      <c r="P773" s="948"/>
      <c r="Q773" s="948"/>
      <c r="R773" s="948"/>
      <c r="S773" s="948"/>
      <c r="T773" s="948"/>
      <c r="U773" s="948"/>
      <c r="V773" s="948"/>
      <c r="W773" s="948"/>
      <c r="X773" s="948"/>
      <c r="Y773" s="948"/>
      <c r="Z773" s="948"/>
      <c r="CC773" s="949"/>
    </row>
    <row r="774" spans="6:81" s="947" customFormat="1">
      <c r="F774" s="948"/>
      <c r="G774" s="948"/>
      <c r="H774" s="948"/>
      <c r="I774" s="948"/>
      <c r="N774" s="948"/>
      <c r="O774" s="948"/>
      <c r="P774" s="948"/>
      <c r="Q774" s="948"/>
      <c r="R774" s="948"/>
      <c r="S774" s="948"/>
      <c r="T774" s="948"/>
      <c r="U774" s="948"/>
      <c r="V774" s="948"/>
      <c r="W774" s="948"/>
      <c r="X774" s="948"/>
      <c r="Y774" s="948"/>
      <c r="Z774" s="948"/>
      <c r="CC774" s="949"/>
    </row>
    <row r="775" spans="6:81" s="947" customFormat="1">
      <c r="F775" s="948"/>
      <c r="G775" s="948"/>
      <c r="H775" s="948"/>
      <c r="I775" s="948"/>
      <c r="N775" s="948"/>
      <c r="O775" s="948"/>
      <c r="P775" s="948"/>
      <c r="Q775" s="948"/>
      <c r="R775" s="948"/>
      <c r="S775" s="948"/>
      <c r="T775" s="948"/>
      <c r="U775" s="948"/>
      <c r="V775" s="948"/>
      <c r="W775" s="948"/>
      <c r="X775" s="948"/>
      <c r="Y775" s="948"/>
      <c r="Z775" s="948"/>
      <c r="CC775" s="949"/>
    </row>
    <row r="776" spans="6:81" s="947" customFormat="1">
      <c r="F776" s="948"/>
      <c r="G776" s="948"/>
      <c r="H776" s="948"/>
      <c r="I776" s="948"/>
      <c r="N776" s="948"/>
      <c r="O776" s="948"/>
      <c r="P776" s="948"/>
      <c r="Q776" s="948"/>
      <c r="R776" s="948"/>
      <c r="S776" s="948"/>
      <c r="T776" s="948"/>
      <c r="U776" s="948"/>
      <c r="V776" s="948"/>
      <c r="W776" s="948"/>
      <c r="X776" s="948"/>
      <c r="Y776" s="948"/>
      <c r="Z776" s="948"/>
      <c r="CC776" s="949"/>
    </row>
    <row r="777" spans="6:81" s="947" customFormat="1">
      <c r="F777" s="948"/>
      <c r="G777" s="948"/>
      <c r="H777" s="948"/>
      <c r="I777" s="948"/>
      <c r="N777" s="948"/>
      <c r="O777" s="948"/>
      <c r="P777" s="948"/>
      <c r="Q777" s="948"/>
      <c r="R777" s="948"/>
      <c r="S777" s="948"/>
      <c r="T777" s="948"/>
      <c r="U777" s="948"/>
      <c r="V777" s="948"/>
      <c r="W777" s="948"/>
      <c r="X777" s="948"/>
      <c r="Y777" s="948"/>
      <c r="Z777" s="948"/>
      <c r="CC777" s="949"/>
    </row>
    <row r="778" spans="6:81" s="947" customFormat="1">
      <c r="F778" s="948"/>
      <c r="G778" s="948"/>
      <c r="H778" s="948"/>
      <c r="I778" s="948"/>
      <c r="N778" s="948"/>
      <c r="O778" s="948"/>
      <c r="P778" s="948"/>
      <c r="Q778" s="948"/>
      <c r="R778" s="948"/>
      <c r="S778" s="948"/>
      <c r="T778" s="948"/>
      <c r="U778" s="948"/>
      <c r="V778" s="948"/>
      <c r="W778" s="948"/>
      <c r="X778" s="948"/>
      <c r="Y778" s="948"/>
      <c r="Z778" s="948"/>
      <c r="CC778" s="949"/>
    </row>
    <row r="779" spans="6:81" s="947" customFormat="1">
      <c r="F779" s="948"/>
      <c r="G779" s="948"/>
      <c r="H779" s="948"/>
      <c r="I779" s="948"/>
      <c r="N779" s="948"/>
      <c r="O779" s="948"/>
      <c r="P779" s="948"/>
      <c r="Q779" s="948"/>
      <c r="R779" s="948"/>
      <c r="S779" s="948"/>
      <c r="T779" s="948"/>
      <c r="U779" s="948"/>
      <c r="V779" s="948"/>
      <c r="W779" s="948"/>
      <c r="X779" s="948"/>
      <c r="Y779" s="948"/>
      <c r="Z779" s="948"/>
      <c r="CC779" s="949"/>
    </row>
    <row r="780" spans="6:81" s="947" customFormat="1">
      <c r="F780" s="948"/>
      <c r="G780" s="948"/>
      <c r="H780" s="948"/>
      <c r="I780" s="948"/>
      <c r="N780" s="948"/>
      <c r="O780" s="948"/>
      <c r="P780" s="948"/>
      <c r="Q780" s="948"/>
      <c r="R780" s="948"/>
      <c r="S780" s="948"/>
      <c r="T780" s="948"/>
      <c r="U780" s="948"/>
      <c r="V780" s="948"/>
      <c r="W780" s="948"/>
      <c r="X780" s="948"/>
      <c r="Y780" s="948"/>
      <c r="Z780" s="948"/>
      <c r="CC780" s="949"/>
    </row>
    <row r="781" spans="6:81" s="947" customFormat="1">
      <c r="F781" s="948"/>
      <c r="G781" s="948"/>
      <c r="H781" s="948"/>
      <c r="I781" s="948"/>
      <c r="N781" s="948"/>
      <c r="O781" s="948"/>
      <c r="P781" s="948"/>
      <c r="Q781" s="948"/>
      <c r="R781" s="948"/>
      <c r="S781" s="948"/>
      <c r="T781" s="948"/>
      <c r="U781" s="948"/>
      <c r="V781" s="948"/>
      <c r="W781" s="948"/>
      <c r="X781" s="948"/>
      <c r="Y781" s="948"/>
      <c r="Z781" s="948"/>
      <c r="CC781" s="949"/>
    </row>
    <row r="782" spans="6:81" s="947" customFormat="1">
      <c r="F782" s="948"/>
      <c r="G782" s="948"/>
      <c r="H782" s="948"/>
      <c r="I782" s="948"/>
      <c r="N782" s="948"/>
      <c r="O782" s="948"/>
      <c r="P782" s="948"/>
      <c r="Q782" s="948"/>
      <c r="R782" s="948"/>
      <c r="S782" s="948"/>
      <c r="T782" s="948"/>
      <c r="U782" s="948"/>
      <c r="V782" s="948"/>
      <c r="W782" s="948"/>
      <c r="X782" s="948"/>
      <c r="Y782" s="948"/>
      <c r="Z782" s="948"/>
      <c r="CC782" s="949"/>
    </row>
    <row r="783" spans="6:81" s="947" customFormat="1">
      <c r="F783" s="948"/>
      <c r="G783" s="948"/>
      <c r="H783" s="948"/>
      <c r="I783" s="948"/>
      <c r="N783" s="948"/>
      <c r="O783" s="948"/>
      <c r="P783" s="948"/>
      <c r="Q783" s="948"/>
      <c r="R783" s="948"/>
      <c r="S783" s="948"/>
      <c r="T783" s="948"/>
      <c r="U783" s="948"/>
      <c r="V783" s="948"/>
      <c r="W783" s="948"/>
      <c r="X783" s="948"/>
      <c r="Y783" s="948"/>
      <c r="Z783" s="948"/>
      <c r="CC783" s="949"/>
    </row>
    <row r="784" spans="6:81" s="947" customFormat="1">
      <c r="F784" s="948"/>
      <c r="G784" s="948"/>
      <c r="H784" s="948"/>
      <c r="I784" s="948"/>
      <c r="N784" s="948"/>
      <c r="O784" s="948"/>
      <c r="P784" s="948"/>
      <c r="Q784" s="948"/>
      <c r="R784" s="948"/>
      <c r="S784" s="948"/>
      <c r="T784" s="948"/>
      <c r="U784" s="948"/>
      <c r="V784" s="948"/>
      <c r="W784" s="948"/>
      <c r="X784" s="948"/>
      <c r="Y784" s="948"/>
      <c r="Z784" s="948"/>
      <c r="CC784" s="949"/>
    </row>
    <row r="785" spans="6:81" s="947" customFormat="1">
      <c r="F785" s="948"/>
      <c r="G785" s="948"/>
      <c r="H785" s="948"/>
      <c r="I785" s="948"/>
      <c r="N785" s="948"/>
      <c r="O785" s="948"/>
      <c r="P785" s="948"/>
      <c r="Q785" s="948"/>
      <c r="R785" s="948"/>
      <c r="S785" s="948"/>
      <c r="T785" s="948"/>
      <c r="U785" s="948"/>
      <c r="V785" s="948"/>
      <c r="W785" s="948"/>
      <c r="X785" s="948"/>
      <c r="Y785" s="948"/>
      <c r="Z785" s="948"/>
      <c r="CC785" s="949"/>
    </row>
    <row r="786" spans="6:81" s="947" customFormat="1">
      <c r="F786" s="948"/>
      <c r="G786" s="948"/>
      <c r="H786" s="948"/>
      <c r="I786" s="948"/>
      <c r="N786" s="948"/>
      <c r="O786" s="948"/>
      <c r="P786" s="948"/>
      <c r="Q786" s="948"/>
      <c r="R786" s="948"/>
      <c r="S786" s="948"/>
      <c r="T786" s="948"/>
      <c r="U786" s="948"/>
      <c r="V786" s="948"/>
      <c r="W786" s="948"/>
      <c r="X786" s="948"/>
      <c r="Y786" s="948"/>
      <c r="Z786" s="948"/>
      <c r="CC786" s="949"/>
    </row>
    <row r="787" spans="6:81" s="947" customFormat="1">
      <c r="F787" s="948"/>
      <c r="G787" s="948"/>
      <c r="H787" s="948"/>
      <c r="I787" s="948"/>
      <c r="N787" s="948"/>
      <c r="O787" s="948"/>
      <c r="P787" s="948"/>
      <c r="Q787" s="948"/>
      <c r="R787" s="948"/>
      <c r="S787" s="948"/>
      <c r="T787" s="948"/>
      <c r="U787" s="948"/>
      <c r="V787" s="948"/>
      <c r="W787" s="948"/>
      <c r="X787" s="948"/>
      <c r="Y787" s="948"/>
      <c r="Z787" s="948"/>
      <c r="CC787" s="949"/>
    </row>
    <row r="788" spans="6:81" s="947" customFormat="1">
      <c r="F788" s="948"/>
      <c r="G788" s="948"/>
      <c r="H788" s="948"/>
      <c r="I788" s="948"/>
      <c r="N788" s="948"/>
      <c r="O788" s="948"/>
      <c r="P788" s="948"/>
      <c r="Q788" s="948"/>
      <c r="R788" s="948"/>
      <c r="S788" s="948"/>
      <c r="T788" s="948"/>
      <c r="U788" s="948"/>
      <c r="V788" s="948"/>
      <c r="W788" s="948"/>
      <c r="X788" s="948"/>
      <c r="Y788" s="948"/>
      <c r="Z788" s="948"/>
      <c r="CC788" s="949"/>
    </row>
    <row r="789" spans="6:81" s="947" customFormat="1">
      <c r="F789" s="948"/>
      <c r="G789" s="948"/>
      <c r="H789" s="948"/>
      <c r="I789" s="948"/>
      <c r="N789" s="948"/>
      <c r="O789" s="948"/>
      <c r="P789" s="948"/>
      <c r="Q789" s="948"/>
      <c r="R789" s="948"/>
      <c r="S789" s="948"/>
      <c r="T789" s="948"/>
      <c r="U789" s="948"/>
      <c r="V789" s="948"/>
      <c r="W789" s="948"/>
      <c r="X789" s="948"/>
      <c r="Y789" s="948"/>
      <c r="Z789" s="948"/>
      <c r="CC789" s="949"/>
    </row>
    <row r="790" spans="6:81" s="947" customFormat="1">
      <c r="F790" s="948"/>
      <c r="G790" s="948"/>
      <c r="H790" s="948"/>
      <c r="I790" s="948"/>
      <c r="N790" s="948"/>
      <c r="O790" s="948"/>
      <c r="P790" s="948"/>
      <c r="Q790" s="948"/>
      <c r="R790" s="948"/>
      <c r="S790" s="948"/>
      <c r="T790" s="948"/>
      <c r="U790" s="948"/>
      <c r="V790" s="948"/>
      <c r="W790" s="948"/>
      <c r="X790" s="948"/>
      <c r="Y790" s="948"/>
      <c r="Z790" s="948"/>
      <c r="CC790" s="949"/>
    </row>
    <row r="791" spans="6:81" s="947" customFormat="1">
      <c r="F791" s="948"/>
      <c r="G791" s="948"/>
      <c r="H791" s="948"/>
      <c r="I791" s="948"/>
      <c r="N791" s="948"/>
      <c r="O791" s="948"/>
      <c r="P791" s="948"/>
      <c r="Q791" s="948"/>
      <c r="R791" s="948"/>
      <c r="S791" s="948"/>
      <c r="T791" s="948"/>
      <c r="U791" s="948"/>
      <c r="V791" s="948"/>
      <c r="W791" s="948"/>
      <c r="X791" s="948"/>
      <c r="Y791" s="948"/>
      <c r="Z791" s="948"/>
      <c r="CC791" s="949"/>
    </row>
    <row r="792" spans="6:81" s="947" customFormat="1">
      <c r="F792" s="948"/>
      <c r="G792" s="948"/>
      <c r="H792" s="948"/>
      <c r="I792" s="948"/>
      <c r="N792" s="948"/>
      <c r="O792" s="948"/>
      <c r="P792" s="948"/>
      <c r="Q792" s="948"/>
      <c r="R792" s="948"/>
      <c r="S792" s="948"/>
      <c r="T792" s="948"/>
      <c r="U792" s="948"/>
      <c r="V792" s="948"/>
      <c r="W792" s="948"/>
      <c r="X792" s="948"/>
      <c r="Y792" s="948"/>
      <c r="Z792" s="948"/>
      <c r="CC792" s="949"/>
    </row>
    <row r="793" spans="6:81" s="947" customFormat="1">
      <c r="F793" s="948"/>
      <c r="G793" s="948"/>
      <c r="H793" s="948"/>
      <c r="I793" s="948"/>
      <c r="N793" s="948"/>
      <c r="O793" s="948"/>
      <c r="P793" s="948"/>
      <c r="Q793" s="948"/>
      <c r="R793" s="948"/>
      <c r="S793" s="948"/>
      <c r="T793" s="948"/>
      <c r="U793" s="948"/>
      <c r="V793" s="948"/>
      <c r="W793" s="948"/>
      <c r="X793" s="948"/>
      <c r="Y793" s="948"/>
      <c r="Z793" s="948"/>
      <c r="CC793" s="949"/>
    </row>
    <row r="794" spans="6:81" s="947" customFormat="1">
      <c r="F794" s="948"/>
      <c r="G794" s="948"/>
      <c r="H794" s="948"/>
      <c r="I794" s="948"/>
      <c r="N794" s="948"/>
      <c r="O794" s="948"/>
      <c r="P794" s="948"/>
      <c r="Q794" s="948"/>
      <c r="R794" s="948"/>
      <c r="S794" s="948"/>
      <c r="T794" s="948"/>
      <c r="U794" s="948"/>
      <c r="V794" s="948"/>
      <c r="W794" s="948"/>
      <c r="X794" s="948"/>
      <c r="Y794" s="948"/>
      <c r="Z794" s="948"/>
      <c r="CC794" s="949"/>
    </row>
    <row r="795" spans="6:81" s="947" customFormat="1">
      <c r="F795" s="948"/>
      <c r="G795" s="948"/>
      <c r="H795" s="948"/>
      <c r="I795" s="948"/>
      <c r="N795" s="948"/>
      <c r="O795" s="948"/>
      <c r="P795" s="948"/>
      <c r="Q795" s="948"/>
      <c r="R795" s="948"/>
      <c r="S795" s="948"/>
      <c r="T795" s="948"/>
      <c r="U795" s="948"/>
      <c r="V795" s="948"/>
      <c r="W795" s="948"/>
      <c r="X795" s="948"/>
      <c r="Y795" s="948"/>
      <c r="Z795" s="948"/>
      <c r="CC795" s="949"/>
    </row>
    <row r="796" spans="6:81" s="947" customFormat="1">
      <c r="F796" s="948"/>
      <c r="G796" s="948"/>
      <c r="H796" s="948"/>
      <c r="I796" s="948"/>
      <c r="N796" s="948"/>
      <c r="O796" s="948"/>
      <c r="P796" s="948"/>
      <c r="Q796" s="948"/>
      <c r="R796" s="948"/>
      <c r="S796" s="948"/>
      <c r="T796" s="948"/>
      <c r="U796" s="948"/>
      <c r="V796" s="948"/>
      <c r="W796" s="948"/>
      <c r="X796" s="948"/>
      <c r="Y796" s="948"/>
      <c r="Z796" s="948"/>
      <c r="CC796" s="949"/>
    </row>
    <row r="797" spans="6:81" s="947" customFormat="1">
      <c r="F797" s="948"/>
      <c r="G797" s="948"/>
      <c r="H797" s="948"/>
      <c r="I797" s="948"/>
      <c r="N797" s="948"/>
      <c r="O797" s="948"/>
      <c r="P797" s="948"/>
      <c r="Q797" s="948"/>
      <c r="R797" s="948"/>
      <c r="S797" s="948"/>
      <c r="T797" s="948"/>
      <c r="U797" s="948"/>
      <c r="V797" s="948"/>
      <c r="W797" s="948"/>
      <c r="X797" s="948"/>
      <c r="Y797" s="948"/>
      <c r="Z797" s="948"/>
      <c r="CC797" s="949"/>
    </row>
    <row r="798" spans="6:81" s="947" customFormat="1">
      <c r="F798" s="948"/>
      <c r="G798" s="948"/>
      <c r="H798" s="948"/>
      <c r="I798" s="948"/>
      <c r="N798" s="948"/>
      <c r="O798" s="948"/>
      <c r="P798" s="948"/>
      <c r="Q798" s="948"/>
      <c r="R798" s="948"/>
      <c r="S798" s="948"/>
      <c r="T798" s="948"/>
      <c r="U798" s="948"/>
      <c r="V798" s="948"/>
      <c r="W798" s="948"/>
      <c r="X798" s="948"/>
      <c r="Y798" s="948"/>
      <c r="Z798" s="948"/>
      <c r="CC798" s="949"/>
    </row>
    <row r="799" spans="6:81" s="947" customFormat="1">
      <c r="F799" s="948"/>
      <c r="G799" s="948"/>
      <c r="H799" s="948"/>
      <c r="I799" s="948"/>
      <c r="N799" s="948"/>
      <c r="O799" s="948"/>
      <c r="P799" s="948"/>
      <c r="Q799" s="948"/>
      <c r="R799" s="948"/>
      <c r="S799" s="948"/>
      <c r="T799" s="948"/>
      <c r="U799" s="948"/>
      <c r="V799" s="948"/>
      <c r="W799" s="948"/>
      <c r="X799" s="948"/>
      <c r="Y799" s="948"/>
      <c r="Z799" s="948"/>
      <c r="CC799" s="949"/>
    </row>
    <row r="800" spans="6:81" s="947" customFormat="1">
      <c r="F800" s="948"/>
      <c r="G800" s="948"/>
      <c r="H800" s="948"/>
      <c r="I800" s="948"/>
      <c r="N800" s="948"/>
      <c r="O800" s="948"/>
      <c r="P800" s="948"/>
      <c r="Q800" s="948"/>
      <c r="R800" s="948"/>
      <c r="S800" s="948"/>
      <c r="T800" s="948"/>
      <c r="U800" s="948"/>
      <c r="V800" s="948"/>
      <c r="W800" s="948"/>
      <c r="X800" s="948"/>
      <c r="Y800" s="948"/>
      <c r="Z800" s="948"/>
      <c r="CC800" s="949"/>
    </row>
    <row r="801" spans="6:81" s="947" customFormat="1">
      <c r="F801" s="948"/>
      <c r="G801" s="948"/>
      <c r="H801" s="948"/>
      <c r="I801" s="948"/>
      <c r="N801" s="948"/>
      <c r="O801" s="948"/>
      <c r="P801" s="948"/>
      <c r="Q801" s="948"/>
      <c r="R801" s="948"/>
      <c r="S801" s="948"/>
      <c r="T801" s="948"/>
      <c r="U801" s="948"/>
      <c r="V801" s="948"/>
      <c r="W801" s="948"/>
      <c r="X801" s="948"/>
      <c r="Y801" s="948"/>
      <c r="Z801" s="948"/>
      <c r="CC801" s="949"/>
    </row>
    <row r="802" spans="6:81" s="947" customFormat="1">
      <c r="F802" s="948"/>
      <c r="G802" s="948"/>
      <c r="H802" s="948"/>
      <c r="I802" s="948"/>
      <c r="N802" s="948"/>
      <c r="O802" s="948"/>
      <c r="P802" s="948"/>
      <c r="Q802" s="948"/>
      <c r="R802" s="948"/>
      <c r="S802" s="948"/>
      <c r="T802" s="948"/>
      <c r="U802" s="948"/>
      <c r="V802" s="948"/>
      <c r="W802" s="948"/>
      <c r="X802" s="948"/>
      <c r="Y802" s="948"/>
      <c r="Z802" s="948"/>
      <c r="CC802" s="949"/>
    </row>
    <row r="803" spans="6:81" s="947" customFormat="1">
      <c r="F803" s="948"/>
      <c r="G803" s="948"/>
      <c r="H803" s="948"/>
      <c r="I803" s="948"/>
      <c r="N803" s="948"/>
      <c r="O803" s="948"/>
      <c r="P803" s="948"/>
      <c r="Q803" s="948"/>
      <c r="R803" s="948"/>
      <c r="S803" s="948"/>
      <c r="T803" s="948"/>
      <c r="U803" s="948"/>
      <c r="V803" s="948"/>
      <c r="W803" s="948"/>
      <c r="X803" s="948"/>
      <c r="Y803" s="948"/>
      <c r="Z803" s="948"/>
      <c r="CC803" s="949"/>
    </row>
    <row r="804" spans="6:81" s="947" customFormat="1">
      <c r="F804" s="948"/>
      <c r="G804" s="948"/>
      <c r="H804" s="948"/>
      <c r="I804" s="948"/>
      <c r="N804" s="948"/>
      <c r="O804" s="948"/>
      <c r="P804" s="948"/>
      <c r="Q804" s="948"/>
      <c r="R804" s="948"/>
      <c r="S804" s="948"/>
      <c r="T804" s="948"/>
      <c r="U804" s="948"/>
      <c r="V804" s="948"/>
      <c r="W804" s="948"/>
      <c r="X804" s="948"/>
      <c r="Y804" s="948"/>
      <c r="Z804" s="948"/>
      <c r="CC804" s="949"/>
    </row>
    <row r="805" spans="6:81" s="947" customFormat="1">
      <c r="F805" s="948"/>
      <c r="G805" s="948"/>
      <c r="H805" s="948"/>
      <c r="I805" s="948"/>
      <c r="N805" s="948"/>
      <c r="O805" s="948"/>
      <c r="P805" s="948"/>
      <c r="Q805" s="948"/>
      <c r="R805" s="948"/>
      <c r="S805" s="948"/>
      <c r="T805" s="948"/>
      <c r="U805" s="948"/>
      <c r="V805" s="948"/>
      <c r="W805" s="948"/>
      <c r="X805" s="948"/>
      <c r="Y805" s="948"/>
      <c r="Z805" s="948"/>
      <c r="CC805" s="949"/>
    </row>
    <row r="806" spans="6:81" s="947" customFormat="1">
      <c r="F806" s="948"/>
      <c r="G806" s="948"/>
      <c r="H806" s="948"/>
      <c r="I806" s="948"/>
      <c r="N806" s="948"/>
      <c r="O806" s="948"/>
      <c r="P806" s="948"/>
      <c r="Q806" s="948"/>
      <c r="R806" s="948"/>
      <c r="S806" s="948"/>
      <c r="T806" s="948"/>
      <c r="U806" s="948"/>
      <c r="V806" s="948"/>
      <c r="W806" s="948"/>
      <c r="X806" s="948"/>
      <c r="Y806" s="948"/>
      <c r="Z806" s="948"/>
      <c r="CC806" s="949"/>
    </row>
    <row r="807" spans="6:81" s="947" customFormat="1">
      <c r="F807" s="948"/>
      <c r="G807" s="948"/>
      <c r="H807" s="948"/>
      <c r="I807" s="948"/>
      <c r="N807" s="948"/>
      <c r="O807" s="948"/>
      <c r="P807" s="948"/>
      <c r="Q807" s="948"/>
      <c r="R807" s="948"/>
      <c r="S807" s="948"/>
      <c r="T807" s="948"/>
      <c r="U807" s="948"/>
      <c r="V807" s="948"/>
      <c r="W807" s="948"/>
      <c r="X807" s="948"/>
      <c r="Y807" s="948"/>
      <c r="Z807" s="948"/>
      <c r="CC807" s="949"/>
    </row>
    <row r="808" spans="6:81" s="947" customFormat="1">
      <c r="F808" s="948"/>
      <c r="G808" s="948"/>
      <c r="H808" s="948"/>
      <c r="I808" s="948"/>
      <c r="N808" s="948"/>
      <c r="O808" s="948"/>
      <c r="P808" s="948"/>
      <c r="Q808" s="948"/>
      <c r="R808" s="948"/>
      <c r="S808" s="948"/>
      <c r="T808" s="948"/>
      <c r="U808" s="948"/>
      <c r="V808" s="948"/>
      <c r="W808" s="948"/>
      <c r="X808" s="948"/>
      <c r="Y808" s="948"/>
      <c r="Z808" s="948"/>
      <c r="CC808" s="949"/>
    </row>
    <row r="809" spans="6:81" s="947" customFormat="1">
      <c r="F809" s="948"/>
      <c r="G809" s="948"/>
      <c r="H809" s="948"/>
      <c r="I809" s="948"/>
      <c r="N809" s="948"/>
      <c r="O809" s="948"/>
      <c r="P809" s="948"/>
      <c r="Q809" s="948"/>
      <c r="R809" s="948"/>
      <c r="S809" s="948"/>
      <c r="T809" s="948"/>
      <c r="U809" s="948"/>
      <c r="V809" s="948"/>
      <c r="W809" s="948"/>
      <c r="X809" s="948"/>
      <c r="Y809" s="948"/>
      <c r="Z809" s="948"/>
      <c r="CC809" s="949"/>
    </row>
    <row r="810" spans="6:81" s="947" customFormat="1">
      <c r="F810" s="948"/>
      <c r="G810" s="948"/>
      <c r="H810" s="948"/>
      <c r="I810" s="948"/>
      <c r="N810" s="948"/>
      <c r="O810" s="948"/>
      <c r="P810" s="948"/>
      <c r="Q810" s="948"/>
      <c r="R810" s="948"/>
      <c r="S810" s="948"/>
      <c r="T810" s="948"/>
      <c r="U810" s="948"/>
      <c r="V810" s="948"/>
      <c r="W810" s="948"/>
      <c r="X810" s="948"/>
      <c r="Y810" s="948"/>
      <c r="Z810" s="948"/>
      <c r="CC810" s="949"/>
    </row>
    <row r="811" spans="6:81" s="947" customFormat="1">
      <c r="F811" s="948"/>
      <c r="G811" s="948"/>
      <c r="H811" s="948"/>
      <c r="I811" s="948"/>
      <c r="N811" s="948"/>
      <c r="O811" s="948"/>
      <c r="P811" s="948"/>
      <c r="Q811" s="948"/>
      <c r="R811" s="948"/>
      <c r="S811" s="948"/>
      <c r="T811" s="948"/>
      <c r="U811" s="948"/>
      <c r="V811" s="948"/>
      <c r="W811" s="948"/>
      <c r="X811" s="948"/>
      <c r="Y811" s="948"/>
      <c r="Z811" s="948"/>
      <c r="CC811" s="949"/>
    </row>
    <row r="812" spans="6:81" s="947" customFormat="1">
      <c r="F812" s="948"/>
      <c r="G812" s="948"/>
      <c r="H812" s="948"/>
      <c r="I812" s="948"/>
      <c r="N812" s="948"/>
      <c r="O812" s="948"/>
      <c r="P812" s="948"/>
      <c r="Q812" s="948"/>
      <c r="R812" s="948"/>
      <c r="S812" s="948"/>
      <c r="T812" s="948"/>
      <c r="U812" s="948"/>
      <c r="V812" s="948"/>
      <c r="W812" s="948"/>
      <c r="X812" s="948"/>
      <c r="Y812" s="948"/>
      <c r="Z812" s="948"/>
      <c r="CC812" s="949"/>
    </row>
    <row r="813" spans="6:81" s="947" customFormat="1">
      <c r="F813" s="948"/>
      <c r="G813" s="948"/>
      <c r="H813" s="948"/>
      <c r="I813" s="948"/>
      <c r="N813" s="948"/>
      <c r="O813" s="948"/>
      <c r="P813" s="948"/>
      <c r="Q813" s="948"/>
      <c r="R813" s="948"/>
      <c r="S813" s="948"/>
      <c r="T813" s="948"/>
      <c r="U813" s="948"/>
      <c r="V813" s="948"/>
      <c r="W813" s="948"/>
      <c r="X813" s="948"/>
      <c r="Y813" s="948"/>
      <c r="Z813" s="948"/>
      <c r="CC813" s="949"/>
    </row>
    <row r="814" spans="6:81" s="947" customFormat="1">
      <c r="F814" s="948"/>
      <c r="G814" s="948"/>
      <c r="H814" s="948"/>
      <c r="I814" s="948"/>
      <c r="N814" s="948"/>
      <c r="O814" s="948"/>
      <c r="P814" s="948"/>
      <c r="Q814" s="948"/>
      <c r="R814" s="948"/>
      <c r="S814" s="948"/>
      <c r="T814" s="948"/>
      <c r="U814" s="948"/>
      <c r="V814" s="948"/>
      <c r="W814" s="948"/>
      <c r="X814" s="948"/>
      <c r="Y814" s="948"/>
      <c r="Z814" s="948"/>
      <c r="CC814" s="949"/>
    </row>
    <row r="815" spans="6:81" s="947" customFormat="1">
      <c r="F815" s="948"/>
      <c r="G815" s="948"/>
      <c r="H815" s="948"/>
      <c r="I815" s="948"/>
      <c r="N815" s="948"/>
      <c r="O815" s="948"/>
      <c r="P815" s="948"/>
      <c r="Q815" s="948"/>
      <c r="R815" s="948"/>
      <c r="S815" s="948"/>
      <c r="T815" s="948"/>
      <c r="U815" s="948"/>
      <c r="V815" s="948"/>
      <c r="W815" s="948"/>
      <c r="X815" s="948"/>
      <c r="Y815" s="948"/>
      <c r="Z815" s="948"/>
      <c r="CC815" s="949"/>
    </row>
    <row r="816" spans="6:81" s="947" customFormat="1">
      <c r="F816" s="948"/>
      <c r="G816" s="948"/>
      <c r="H816" s="948"/>
      <c r="I816" s="948"/>
      <c r="N816" s="948"/>
      <c r="O816" s="948"/>
      <c r="P816" s="948"/>
      <c r="Q816" s="948"/>
      <c r="R816" s="948"/>
      <c r="S816" s="948"/>
      <c r="T816" s="948"/>
      <c r="U816" s="948"/>
      <c r="V816" s="948"/>
      <c r="W816" s="948"/>
      <c r="X816" s="948"/>
      <c r="Y816" s="948"/>
      <c r="Z816" s="948"/>
      <c r="CC816" s="949"/>
    </row>
    <row r="817" spans="6:81" s="947" customFormat="1">
      <c r="F817" s="948"/>
      <c r="G817" s="948"/>
      <c r="H817" s="948"/>
      <c r="I817" s="948"/>
      <c r="N817" s="948"/>
      <c r="O817" s="948"/>
      <c r="P817" s="948"/>
      <c r="Q817" s="948"/>
      <c r="R817" s="948"/>
      <c r="S817" s="948"/>
      <c r="T817" s="948"/>
      <c r="U817" s="948"/>
      <c r="V817" s="948"/>
      <c r="W817" s="948"/>
      <c r="X817" s="948"/>
      <c r="Y817" s="948"/>
      <c r="Z817" s="948"/>
      <c r="CC817" s="949"/>
    </row>
    <row r="818" spans="6:81" s="947" customFormat="1">
      <c r="F818" s="948"/>
      <c r="G818" s="948"/>
      <c r="H818" s="948"/>
      <c r="I818" s="948"/>
      <c r="N818" s="948"/>
      <c r="O818" s="948"/>
      <c r="P818" s="948"/>
      <c r="Q818" s="948"/>
      <c r="R818" s="948"/>
      <c r="S818" s="948"/>
      <c r="T818" s="948"/>
      <c r="U818" s="948"/>
      <c r="V818" s="948"/>
      <c r="W818" s="948"/>
      <c r="X818" s="948"/>
      <c r="Y818" s="948"/>
      <c r="Z818" s="948"/>
      <c r="CC818" s="949"/>
    </row>
    <row r="819" spans="6:81" s="947" customFormat="1">
      <c r="F819" s="948"/>
      <c r="G819" s="948"/>
      <c r="H819" s="948"/>
      <c r="I819" s="948"/>
      <c r="N819" s="948"/>
      <c r="O819" s="948"/>
      <c r="P819" s="948"/>
      <c r="Q819" s="948"/>
      <c r="R819" s="948"/>
      <c r="S819" s="948"/>
      <c r="T819" s="948"/>
      <c r="U819" s="948"/>
      <c r="V819" s="948"/>
      <c r="W819" s="948"/>
      <c r="X819" s="948"/>
      <c r="Y819" s="948"/>
      <c r="Z819" s="948"/>
      <c r="CC819" s="949"/>
    </row>
    <row r="820" spans="6:81" s="947" customFormat="1">
      <c r="F820" s="948"/>
      <c r="G820" s="948"/>
      <c r="H820" s="948"/>
      <c r="I820" s="948"/>
      <c r="N820" s="948"/>
      <c r="O820" s="948"/>
      <c r="P820" s="948"/>
      <c r="Q820" s="948"/>
      <c r="R820" s="948"/>
      <c r="S820" s="948"/>
      <c r="T820" s="948"/>
      <c r="U820" s="948"/>
      <c r="V820" s="948"/>
      <c r="W820" s="948"/>
      <c r="X820" s="948"/>
      <c r="Y820" s="948"/>
      <c r="Z820" s="948"/>
      <c r="CC820" s="949"/>
    </row>
    <row r="821" spans="6:81" s="947" customFormat="1">
      <c r="F821" s="948"/>
      <c r="G821" s="948"/>
      <c r="H821" s="948"/>
      <c r="I821" s="948"/>
      <c r="N821" s="948"/>
      <c r="O821" s="948"/>
      <c r="P821" s="948"/>
      <c r="Q821" s="948"/>
      <c r="R821" s="948"/>
      <c r="S821" s="948"/>
      <c r="T821" s="948"/>
      <c r="U821" s="948"/>
      <c r="V821" s="948"/>
      <c r="W821" s="948"/>
      <c r="X821" s="948"/>
      <c r="Y821" s="948"/>
      <c r="Z821" s="948"/>
      <c r="CC821" s="949"/>
    </row>
    <row r="822" spans="6:81" s="947" customFormat="1">
      <c r="F822" s="948"/>
      <c r="G822" s="948"/>
      <c r="H822" s="948"/>
      <c r="I822" s="948"/>
      <c r="N822" s="948"/>
      <c r="O822" s="948"/>
      <c r="P822" s="948"/>
      <c r="Q822" s="948"/>
      <c r="R822" s="948"/>
      <c r="S822" s="948"/>
      <c r="T822" s="948"/>
      <c r="U822" s="948"/>
      <c r="V822" s="948"/>
      <c r="W822" s="948"/>
      <c r="X822" s="948"/>
      <c r="Y822" s="948"/>
      <c r="Z822" s="948"/>
      <c r="CC822" s="949"/>
    </row>
    <row r="823" spans="6:81" s="947" customFormat="1">
      <c r="F823" s="948"/>
      <c r="G823" s="948"/>
      <c r="H823" s="948"/>
      <c r="I823" s="948"/>
      <c r="N823" s="948"/>
      <c r="O823" s="948"/>
      <c r="P823" s="948"/>
      <c r="Q823" s="948"/>
      <c r="R823" s="948"/>
      <c r="S823" s="948"/>
      <c r="T823" s="948"/>
      <c r="U823" s="948"/>
      <c r="V823" s="948"/>
      <c r="W823" s="948"/>
      <c r="X823" s="948"/>
      <c r="Y823" s="948"/>
      <c r="Z823" s="948"/>
      <c r="CC823" s="949"/>
    </row>
    <row r="824" spans="6:81" s="947" customFormat="1">
      <c r="F824" s="948"/>
      <c r="G824" s="948"/>
      <c r="H824" s="948"/>
      <c r="I824" s="948"/>
      <c r="N824" s="948"/>
      <c r="O824" s="948"/>
      <c r="P824" s="948"/>
      <c r="Q824" s="948"/>
      <c r="R824" s="948"/>
      <c r="S824" s="948"/>
      <c r="T824" s="948"/>
      <c r="U824" s="948"/>
      <c r="V824" s="948"/>
      <c r="W824" s="948"/>
      <c r="X824" s="948"/>
      <c r="Y824" s="948"/>
      <c r="Z824" s="948"/>
      <c r="CC824" s="949"/>
    </row>
    <row r="825" spans="6:81" s="947" customFormat="1">
      <c r="F825" s="948"/>
      <c r="G825" s="948"/>
      <c r="H825" s="948"/>
      <c r="I825" s="948"/>
      <c r="N825" s="948"/>
      <c r="O825" s="948"/>
      <c r="P825" s="948"/>
      <c r="Q825" s="948"/>
      <c r="R825" s="948"/>
      <c r="S825" s="948"/>
      <c r="T825" s="948"/>
      <c r="U825" s="948"/>
      <c r="V825" s="948"/>
      <c r="W825" s="948"/>
      <c r="X825" s="948"/>
      <c r="Y825" s="948"/>
      <c r="Z825" s="948"/>
      <c r="CC825" s="949"/>
    </row>
    <row r="826" spans="6:81" s="947" customFormat="1">
      <c r="F826" s="948"/>
      <c r="G826" s="948"/>
      <c r="H826" s="948"/>
      <c r="I826" s="948"/>
      <c r="N826" s="948"/>
      <c r="O826" s="948"/>
      <c r="P826" s="948"/>
      <c r="Q826" s="948"/>
      <c r="R826" s="948"/>
      <c r="S826" s="948"/>
      <c r="T826" s="948"/>
      <c r="U826" s="948"/>
      <c r="V826" s="948"/>
      <c r="W826" s="948"/>
      <c r="X826" s="948"/>
      <c r="Y826" s="948"/>
      <c r="Z826" s="948"/>
      <c r="CC826" s="949"/>
    </row>
    <row r="827" spans="6:81" s="947" customFormat="1">
      <c r="F827" s="948"/>
      <c r="G827" s="948"/>
      <c r="H827" s="948"/>
      <c r="I827" s="948"/>
      <c r="N827" s="948"/>
      <c r="O827" s="948"/>
      <c r="P827" s="948"/>
      <c r="Q827" s="948"/>
      <c r="R827" s="948"/>
      <c r="S827" s="948"/>
      <c r="T827" s="948"/>
      <c r="U827" s="948"/>
      <c r="V827" s="948"/>
      <c r="W827" s="948"/>
      <c r="X827" s="948"/>
      <c r="Y827" s="948"/>
      <c r="Z827" s="948"/>
      <c r="CC827" s="949"/>
    </row>
    <row r="828" spans="6:81" s="947" customFormat="1">
      <c r="F828" s="948"/>
      <c r="G828" s="948"/>
      <c r="H828" s="948"/>
      <c r="I828" s="948"/>
      <c r="N828" s="948"/>
      <c r="O828" s="948"/>
      <c r="P828" s="948"/>
      <c r="Q828" s="948"/>
      <c r="R828" s="948"/>
      <c r="S828" s="948"/>
      <c r="T828" s="948"/>
      <c r="U828" s="948"/>
      <c r="V828" s="948"/>
      <c r="W828" s="948"/>
      <c r="X828" s="948"/>
      <c r="Y828" s="948"/>
      <c r="Z828" s="948"/>
      <c r="CC828" s="949"/>
    </row>
    <row r="829" spans="6:81" s="947" customFormat="1">
      <c r="F829" s="948"/>
      <c r="G829" s="948"/>
      <c r="H829" s="948"/>
      <c r="I829" s="948"/>
      <c r="N829" s="948"/>
      <c r="O829" s="948"/>
      <c r="P829" s="948"/>
      <c r="Q829" s="948"/>
      <c r="R829" s="948"/>
      <c r="S829" s="948"/>
      <c r="T829" s="948"/>
      <c r="U829" s="948"/>
      <c r="V829" s="948"/>
      <c r="W829" s="948"/>
      <c r="X829" s="948"/>
      <c r="Y829" s="948"/>
      <c r="Z829" s="948"/>
      <c r="CC829" s="949"/>
    </row>
    <row r="830" spans="6:81" s="947" customFormat="1">
      <c r="F830" s="948"/>
      <c r="G830" s="948"/>
      <c r="H830" s="948"/>
      <c r="I830" s="948"/>
      <c r="N830" s="948"/>
      <c r="O830" s="948"/>
      <c r="P830" s="948"/>
      <c r="Q830" s="948"/>
      <c r="R830" s="948"/>
      <c r="S830" s="948"/>
      <c r="T830" s="948"/>
      <c r="U830" s="948"/>
      <c r="V830" s="948"/>
      <c r="W830" s="948"/>
      <c r="X830" s="948"/>
      <c r="Y830" s="948"/>
      <c r="Z830" s="948"/>
      <c r="CC830" s="949"/>
    </row>
    <row r="831" spans="6:81" s="947" customFormat="1">
      <c r="F831" s="948"/>
      <c r="G831" s="948"/>
      <c r="H831" s="948"/>
      <c r="I831" s="948"/>
      <c r="N831" s="948"/>
      <c r="O831" s="948"/>
      <c r="P831" s="948"/>
      <c r="Q831" s="948"/>
      <c r="R831" s="948"/>
      <c r="S831" s="948"/>
      <c r="T831" s="948"/>
      <c r="U831" s="948"/>
      <c r="V831" s="948"/>
      <c r="W831" s="948"/>
      <c r="X831" s="948"/>
      <c r="Y831" s="948"/>
      <c r="Z831" s="948"/>
      <c r="CC831" s="949"/>
    </row>
    <row r="832" spans="6:81" s="947" customFormat="1">
      <c r="F832" s="948"/>
      <c r="G832" s="948"/>
      <c r="H832" s="948"/>
      <c r="I832" s="948"/>
      <c r="N832" s="948"/>
      <c r="O832" s="948"/>
      <c r="P832" s="948"/>
      <c r="Q832" s="948"/>
      <c r="R832" s="948"/>
      <c r="S832" s="948"/>
      <c r="T832" s="948"/>
      <c r="U832" s="948"/>
      <c r="V832" s="948"/>
      <c r="W832" s="948"/>
      <c r="X832" s="948"/>
      <c r="Y832" s="948"/>
      <c r="Z832" s="948"/>
      <c r="CC832" s="949"/>
    </row>
    <row r="833" spans="6:81" s="947" customFormat="1">
      <c r="F833" s="948"/>
      <c r="G833" s="948"/>
      <c r="H833" s="948"/>
      <c r="I833" s="948"/>
      <c r="N833" s="948"/>
      <c r="O833" s="948"/>
      <c r="P833" s="948"/>
      <c r="Q833" s="948"/>
      <c r="R833" s="948"/>
      <c r="S833" s="948"/>
      <c r="T833" s="948"/>
      <c r="U833" s="948"/>
      <c r="V833" s="948"/>
      <c r="W833" s="948"/>
      <c r="X833" s="948"/>
      <c r="Y833" s="948"/>
      <c r="Z833" s="948"/>
      <c r="CC833" s="949"/>
    </row>
    <row r="834" spans="6:81" s="947" customFormat="1">
      <c r="F834" s="948"/>
      <c r="G834" s="948"/>
      <c r="H834" s="948"/>
      <c r="I834" s="948"/>
      <c r="N834" s="948"/>
      <c r="O834" s="948"/>
      <c r="P834" s="948"/>
      <c r="Q834" s="948"/>
      <c r="R834" s="948"/>
      <c r="S834" s="948"/>
      <c r="T834" s="948"/>
      <c r="U834" s="948"/>
      <c r="V834" s="948"/>
      <c r="W834" s="948"/>
      <c r="X834" s="948"/>
      <c r="Y834" s="948"/>
      <c r="Z834" s="948"/>
      <c r="CC834" s="949"/>
    </row>
    <row r="835" spans="6:81" s="947" customFormat="1">
      <c r="F835" s="948"/>
      <c r="G835" s="948"/>
      <c r="H835" s="948"/>
      <c r="I835" s="948"/>
      <c r="N835" s="948"/>
      <c r="O835" s="948"/>
      <c r="P835" s="948"/>
      <c r="Q835" s="948"/>
      <c r="R835" s="948"/>
      <c r="S835" s="948"/>
      <c r="T835" s="948"/>
      <c r="U835" s="948"/>
      <c r="V835" s="948"/>
      <c r="W835" s="948"/>
      <c r="X835" s="948"/>
      <c r="Y835" s="948"/>
      <c r="Z835" s="948"/>
      <c r="CC835" s="949"/>
    </row>
    <row r="836" spans="6:81" s="947" customFormat="1">
      <c r="F836" s="948"/>
      <c r="G836" s="948"/>
      <c r="H836" s="948"/>
      <c r="I836" s="948"/>
      <c r="N836" s="948"/>
      <c r="O836" s="948"/>
      <c r="P836" s="948"/>
      <c r="Q836" s="948"/>
      <c r="R836" s="948"/>
      <c r="S836" s="948"/>
      <c r="T836" s="948"/>
      <c r="U836" s="948"/>
      <c r="V836" s="948"/>
      <c r="W836" s="948"/>
      <c r="X836" s="948"/>
      <c r="Y836" s="948"/>
      <c r="Z836" s="948"/>
      <c r="CC836" s="949"/>
    </row>
    <row r="837" spans="6:81" s="947" customFormat="1">
      <c r="F837" s="948"/>
      <c r="G837" s="948"/>
      <c r="H837" s="948"/>
      <c r="I837" s="948"/>
      <c r="N837" s="948"/>
      <c r="O837" s="948"/>
      <c r="P837" s="948"/>
      <c r="Q837" s="948"/>
      <c r="R837" s="948"/>
      <c r="S837" s="948"/>
      <c r="T837" s="948"/>
      <c r="U837" s="948"/>
      <c r="V837" s="948"/>
      <c r="W837" s="948"/>
      <c r="X837" s="948"/>
      <c r="Y837" s="948"/>
      <c r="Z837" s="948"/>
      <c r="CC837" s="949"/>
    </row>
    <row r="838" spans="6:81" s="947" customFormat="1">
      <c r="F838" s="948"/>
      <c r="G838" s="948"/>
      <c r="H838" s="948"/>
      <c r="I838" s="948"/>
      <c r="N838" s="948"/>
      <c r="O838" s="948"/>
      <c r="P838" s="948"/>
      <c r="Q838" s="948"/>
      <c r="R838" s="948"/>
      <c r="S838" s="948"/>
      <c r="T838" s="948"/>
      <c r="U838" s="948"/>
      <c r="V838" s="948"/>
      <c r="W838" s="948"/>
      <c r="X838" s="948"/>
      <c r="Y838" s="948"/>
      <c r="Z838" s="948"/>
      <c r="CC838" s="949"/>
    </row>
    <row r="839" spans="6:81" s="947" customFormat="1">
      <c r="F839" s="948"/>
      <c r="G839" s="948"/>
      <c r="H839" s="948"/>
      <c r="I839" s="948"/>
      <c r="N839" s="948"/>
      <c r="O839" s="948"/>
      <c r="P839" s="948"/>
      <c r="Q839" s="948"/>
      <c r="R839" s="948"/>
      <c r="S839" s="948"/>
      <c r="T839" s="948"/>
      <c r="U839" s="948"/>
      <c r="V839" s="948"/>
      <c r="W839" s="948"/>
      <c r="X839" s="948"/>
      <c r="Y839" s="948"/>
      <c r="Z839" s="948"/>
      <c r="CC839" s="949"/>
    </row>
    <row r="840" spans="6:81" s="947" customFormat="1">
      <c r="F840" s="948"/>
      <c r="G840" s="948"/>
      <c r="H840" s="948"/>
      <c r="I840" s="948"/>
      <c r="N840" s="948"/>
      <c r="O840" s="948"/>
      <c r="P840" s="948"/>
      <c r="Q840" s="948"/>
      <c r="R840" s="948"/>
      <c r="S840" s="948"/>
      <c r="T840" s="948"/>
      <c r="U840" s="948"/>
      <c r="V840" s="948"/>
      <c r="W840" s="948"/>
      <c r="X840" s="948"/>
      <c r="Y840" s="948"/>
      <c r="Z840" s="948"/>
      <c r="CC840" s="949"/>
    </row>
    <row r="841" spans="6:81" s="947" customFormat="1">
      <c r="F841" s="948"/>
      <c r="G841" s="948"/>
      <c r="H841" s="948"/>
      <c r="I841" s="948"/>
      <c r="N841" s="948"/>
      <c r="O841" s="948"/>
      <c r="P841" s="948"/>
      <c r="Q841" s="948"/>
      <c r="R841" s="948"/>
      <c r="S841" s="948"/>
      <c r="T841" s="948"/>
      <c r="U841" s="948"/>
      <c r="V841" s="948"/>
      <c r="W841" s="948"/>
      <c r="X841" s="948"/>
      <c r="Y841" s="948"/>
      <c r="Z841" s="948"/>
      <c r="CC841" s="949"/>
    </row>
    <row r="842" spans="6:81" s="947" customFormat="1">
      <c r="F842" s="948"/>
      <c r="G842" s="948"/>
      <c r="H842" s="948"/>
      <c r="I842" s="948"/>
      <c r="N842" s="948"/>
      <c r="O842" s="948"/>
      <c r="P842" s="948"/>
      <c r="Q842" s="948"/>
      <c r="R842" s="948"/>
      <c r="S842" s="948"/>
      <c r="T842" s="948"/>
      <c r="U842" s="948"/>
      <c r="V842" s="948"/>
      <c r="W842" s="948"/>
      <c r="X842" s="948"/>
      <c r="Y842" s="948"/>
      <c r="Z842" s="948"/>
      <c r="CC842" s="949"/>
    </row>
    <row r="843" spans="6:81" s="947" customFormat="1">
      <c r="F843" s="948"/>
      <c r="G843" s="948"/>
      <c r="H843" s="948"/>
      <c r="I843" s="948"/>
      <c r="N843" s="948"/>
      <c r="O843" s="948"/>
      <c r="P843" s="948"/>
      <c r="Q843" s="948"/>
      <c r="R843" s="948"/>
      <c r="S843" s="948"/>
      <c r="T843" s="948"/>
      <c r="U843" s="948"/>
      <c r="V843" s="948"/>
      <c r="W843" s="948"/>
      <c r="X843" s="948"/>
      <c r="Y843" s="948"/>
      <c r="Z843" s="948"/>
      <c r="CC843" s="949"/>
    </row>
    <row r="844" spans="6:81" s="947" customFormat="1">
      <c r="F844" s="948"/>
      <c r="G844" s="948"/>
      <c r="H844" s="948"/>
      <c r="I844" s="948"/>
      <c r="N844" s="948"/>
      <c r="O844" s="948"/>
      <c r="P844" s="948"/>
      <c r="Q844" s="948"/>
      <c r="R844" s="948"/>
      <c r="S844" s="948"/>
      <c r="T844" s="948"/>
      <c r="U844" s="948"/>
      <c r="V844" s="948"/>
      <c r="W844" s="948"/>
      <c r="X844" s="948"/>
      <c r="Y844" s="948"/>
      <c r="Z844" s="948"/>
      <c r="CC844" s="949"/>
    </row>
    <row r="845" spans="6:81" s="947" customFormat="1">
      <c r="F845" s="948"/>
      <c r="G845" s="948"/>
      <c r="H845" s="948"/>
      <c r="I845" s="948"/>
      <c r="N845" s="948"/>
      <c r="O845" s="948"/>
      <c r="P845" s="948"/>
      <c r="Q845" s="948"/>
      <c r="R845" s="948"/>
      <c r="S845" s="948"/>
      <c r="T845" s="948"/>
      <c r="U845" s="948"/>
      <c r="V845" s="948"/>
      <c r="W845" s="948"/>
      <c r="X845" s="948"/>
      <c r="Y845" s="948"/>
      <c r="Z845" s="948"/>
      <c r="CC845" s="949"/>
    </row>
    <row r="846" spans="6:81" s="947" customFormat="1">
      <c r="F846" s="948"/>
      <c r="G846" s="948"/>
      <c r="H846" s="948"/>
      <c r="I846" s="948"/>
      <c r="N846" s="948"/>
      <c r="O846" s="948"/>
      <c r="P846" s="948"/>
      <c r="Q846" s="948"/>
      <c r="R846" s="948"/>
      <c r="S846" s="948"/>
      <c r="T846" s="948"/>
      <c r="U846" s="948"/>
      <c r="V846" s="948"/>
      <c r="W846" s="948"/>
      <c r="X846" s="948"/>
      <c r="Y846" s="948"/>
      <c r="Z846" s="948"/>
      <c r="CC846" s="949"/>
    </row>
    <row r="847" spans="6:81" s="947" customFormat="1">
      <c r="F847" s="948"/>
      <c r="G847" s="948"/>
      <c r="H847" s="948"/>
      <c r="I847" s="948"/>
      <c r="N847" s="948"/>
      <c r="O847" s="948"/>
      <c r="P847" s="948"/>
      <c r="Q847" s="948"/>
      <c r="R847" s="948"/>
      <c r="S847" s="948"/>
      <c r="T847" s="948"/>
      <c r="U847" s="948"/>
      <c r="V847" s="948"/>
      <c r="W847" s="948"/>
      <c r="X847" s="948"/>
      <c r="Y847" s="948"/>
      <c r="Z847" s="948"/>
      <c r="CC847" s="949"/>
    </row>
    <row r="848" spans="6:81" s="947" customFormat="1">
      <c r="F848" s="948"/>
      <c r="G848" s="948"/>
      <c r="H848" s="948"/>
      <c r="I848" s="948"/>
      <c r="N848" s="948"/>
      <c r="O848" s="948"/>
      <c r="P848" s="948"/>
      <c r="Q848" s="948"/>
      <c r="R848" s="948"/>
      <c r="S848" s="948"/>
      <c r="T848" s="948"/>
      <c r="U848" s="948"/>
      <c r="V848" s="948"/>
      <c r="W848" s="948"/>
      <c r="X848" s="948"/>
      <c r="Y848" s="948"/>
      <c r="Z848" s="948"/>
      <c r="CC848" s="949"/>
    </row>
    <row r="849" spans="6:81" s="947" customFormat="1">
      <c r="F849" s="948"/>
      <c r="G849" s="948"/>
      <c r="H849" s="948"/>
      <c r="I849" s="948"/>
      <c r="N849" s="948"/>
      <c r="O849" s="948"/>
      <c r="P849" s="948"/>
      <c r="Q849" s="948"/>
      <c r="R849" s="948"/>
      <c r="S849" s="948"/>
      <c r="T849" s="948"/>
      <c r="U849" s="948"/>
      <c r="V849" s="948"/>
      <c r="W849" s="948"/>
      <c r="X849" s="948"/>
      <c r="Y849" s="948"/>
      <c r="Z849" s="948"/>
      <c r="CC849" s="949"/>
    </row>
    <row r="850" spans="6:81" s="947" customFormat="1">
      <c r="F850" s="948"/>
      <c r="G850" s="948"/>
      <c r="H850" s="948"/>
      <c r="I850" s="948"/>
      <c r="N850" s="948"/>
      <c r="O850" s="948"/>
      <c r="P850" s="948"/>
      <c r="Q850" s="948"/>
      <c r="R850" s="948"/>
      <c r="S850" s="948"/>
      <c r="T850" s="948"/>
      <c r="U850" s="948"/>
      <c r="V850" s="948"/>
      <c r="W850" s="948"/>
      <c r="X850" s="948"/>
      <c r="Y850" s="948"/>
      <c r="Z850" s="948"/>
      <c r="CC850" s="949"/>
    </row>
    <row r="851" spans="6:81" s="947" customFormat="1">
      <c r="F851" s="948"/>
      <c r="G851" s="948"/>
      <c r="H851" s="948"/>
      <c r="I851" s="948"/>
      <c r="N851" s="948"/>
      <c r="O851" s="948"/>
      <c r="P851" s="948"/>
      <c r="Q851" s="948"/>
      <c r="R851" s="948"/>
      <c r="S851" s="948"/>
      <c r="T851" s="948"/>
      <c r="U851" s="948"/>
      <c r="V851" s="948"/>
      <c r="W851" s="948"/>
      <c r="X851" s="948"/>
      <c r="Y851" s="948"/>
      <c r="Z851" s="948"/>
      <c r="CC851" s="949"/>
    </row>
    <row r="852" spans="6:81" s="947" customFormat="1">
      <c r="F852" s="948"/>
      <c r="G852" s="948"/>
      <c r="H852" s="948"/>
      <c r="I852" s="948"/>
      <c r="N852" s="948"/>
      <c r="O852" s="948"/>
      <c r="P852" s="948"/>
      <c r="Q852" s="948"/>
      <c r="R852" s="948"/>
      <c r="S852" s="948"/>
      <c r="T852" s="948"/>
      <c r="U852" s="948"/>
      <c r="V852" s="948"/>
      <c r="W852" s="948"/>
      <c r="X852" s="948"/>
      <c r="Y852" s="948"/>
      <c r="Z852" s="948"/>
      <c r="CC852" s="949"/>
    </row>
    <row r="853" spans="6:81" s="947" customFormat="1">
      <c r="F853" s="948"/>
      <c r="G853" s="948"/>
      <c r="H853" s="948"/>
      <c r="I853" s="948"/>
      <c r="N853" s="948"/>
      <c r="O853" s="948"/>
      <c r="P853" s="948"/>
      <c r="Q853" s="948"/>
      <c r="R853" s="948"/>
      <c r="S853" s="948"/>
      <c r="T853" s="948"/>
      <c r="U853" s="948"/>
      <c r="V853" s="948"/>
      <c r="W853" s="948"/>
      <c r="X853" s="948"/>
      <c r="Y853" s="948"/>
      <c r="Z853" s="948"/>
      <c r="CC853" s="949"/>
    </row>
    <row r="854" spans="6:81" s="947" customFormat="1">
      <c r="F854" s="948"/>
      <c r="G854" s="948"/>
      <c r="H854" s="948"/>
      <c r="I854" s="948"/>
      <c r="N854" s="948"/>
      <c r="O854" s="948"/>
      <c r="P854" s="948"/>
      <c r="Q854" s="948"/>
      <c r="R854" s="948"/>
      <c r="S854" s="948"/>
      <c r="T854" s="948"/>
      <c r="U854" s="948"/>
      <c r="V854" s="948"/>
      <c r="W854" s="948"/>
      <c r="X854" s="948"/>
      <c r="Y854" s="948"/>
      <c r="Z854" s="948"/>
      <c r="CC854" s="949"/>
    </row>
    <row r="855" spans="6:81" s="947" customFormat="1">
      <c r="F855" s="948"/>
      <c r="G855" s="948"/>
      <c r="H855" s="948"/>
      <c r="I855" s="948"/>
      <c r="N855" s="948"/>
      <c r="O855" s="948"/>
      <c r="P855" s="948"/>
      <c r="Q855" s="948"/>
      <c r="R855" s="948"/>
      <c r="S855" s="948"/>
      <c r="T855" s="948"/>
      <c r="U855" s="948"/>
      <c r="V855" s="948"/>
      <c r="W855" s="948"/>
      <c r="X855" s="948"/>
      <c r="Y855" s="948"/>
      <c r="Z855" s="948"/>
      <c r="CC855" s="949"/>
    </row>
    <row r="856" spans="6:81" s="947" customFormat="1">
      <c r="F856" s="948"/>
      <c r="G856" s="948"/>
      <c r="H856" s="948"/>
      <c r="I856" s="948"/>
      <c r="N856" s="948"/>
      <c r="O856" s="948"/>
      <c r="P856" s="948"/>
      <c r="Q856" s="948"/>
      <c r="R856" s="948"/>
      <c r="S856" s="948"/>
      <c r="T856" s="948"/>
      <c r="U856" s="948"/>
      <c r="V856" s="948"/>
      <c r="W856" s="948"/>
      <c r="X856" s="948"/>
      <c r="Y856" s="948"/>
      <c r="Z856" s="948"/>
      <c r="CC856" s="949"/>
    </row>
    <row r="857" spans="6:81" s="947" customFormat="1">
      <c r="F857" s="948"/>
      <c r="G857" s="948"/>
      <c r="H857" s="948"/>
      <c r="I857" s="948"/>
      <c r="N857" s="948"/>
      <c r="O857" s="948"/>
      <c r="P857" s="948"/>
      <c r="Q857" s="948"/>
      <c r="R857" s="948"/>
      <c r="S857" s="948"/>
      <c r="T857" s="948"/>
      <c r="U857" s="948"/>
      <c r="V857" s="948"/>
      <c r="W857" s="948"/>
      <c r="X857" s="948"/>
      <c r="Y857" s="948"/>
      <c r="Z857" s="948"/>
      <c r="CC857" s="949"/>
    </row>
    <row r="858" spans="6:81" s="947" customFormat="1">
      <c r="F858" s="948"/>
      <c r="G858" s="948"/>
      <c r="H858" s="948"/>
      <c r="I858" s="948"/>
      <c r="N858" s="948"/>
      <c r="O858" s="948"/>
      <c r="P858" s="948"/>
      <c r="Q858" s="948"/>
      <c r="R858" s="948"/>
      <c r="S858" s="948"/>
      <c r="T858" s="948"/>
      <c r="U858" s="948"/>
      <c r="V858" s="948"/>
      <c r="W858" s="948"/>
      <c r="X858" s="948"/>
      <c r="Y858" s="948"/>
      <c r="Z858" s="948"/>
      <c r="CC858" s="949"/>
    </row>
    <row r="859" spans="6:81" s="947" customFormat="1">
      <c r="F859" s="948"/>
      <c r="G859" s="948"/>
      <c r="H859" s="948"/>
      <c r="I859" s="948"/>
      <c r="N859" s="948"/>
      <c r="O859" s="948"/>
      <c r="P859" s="948"/>
      <c r="Q859" s="948"/>
      <c r="R859" s="948"/>
      <c r="S859" s="948"/>
      <c r="T859" s="948"/>
      <c r="U859" s="948"/>
      <c r="V859" s="948"/>
      <c r="W859" s="948"/>
      <c r="X859" s="948"/>
      <c r="Y859" s="948"/>
      <c r="Z859" s="948"/>
      <c r="CC859" s="949"/>
    </row>
    <row r="860" spans="6:81" s="947" customFormat="1">
      <c r="F860" s="948"/>
      <c r="G860" s="948"/>
      <c r="H860" s="948"/>
      <c r="I860" s="948"/>
      <c r="N860" s="948"/>
      <c r="O860" s="948"/>
      <c r="P860" s="948"/>
      <c r="Q860" s="948"/>
      <c r="R860" s="948"/>
      <c r="S860" s="948"/>
      <c r="T860" s="948"/>
      <c r="U860" s="948"/>
      <c r="V860" s="948"/>
      <c r="W860" s="948"/>
      <c r="X860" s="948"/>
      <c r="Y860" s="948"/>
      <c r="Z860" s="948"/>
      <c r="CC860" s="949"/>
    </row>
    <row r="861" spans="6:81" s="947" customFormat="1">
      <c r="F861" s="948"/>
      <c r="G861" s="948"/>
      <c r="H861" s="948"/>
      <c r="I861" s="948"/>
      <c r="N861" s="948"/>
      <c r="O861" s="948"/>
      <c r="P861" s="948"/>
      <c r="Q861" s="948"/>
      <c r="R861" s="948"/>
      <c r="S861" s="948"/>
      <c r="T861" s="948"/>
      <c r="U861" s="948"/>
      <c r="V861" s="948"/>
      <c r="W861" s="948"/>
      <c r="X861" s="948"/>
      <c r="Y861" s="948"/>
      <c r="Z861" s="948"/>
      <c r="CC861" s="949"/>
    </row>
    <row r="862" spans="6:81" s="947" customFormat="1">
      <c r="F862" s="948"/>
      <c r="G862" s="948"/>
      <c r="H862" s="948"/>
      <c r="I862" s="948"/>
      <c r="N862" s="948"/>
      <c r="O862" s="948"/>
      <c r="P862" s="948"/>
      <c r="Q862" s="948"/>
      <c r="R862" s="948"/>
      <c r="S862" s="948"/>
      <c r="T862" s="948"/>
      <c r="U862" s="948"/>
      <c r="V862" s="948"/>
      <c r="W862" s="948"/>
      <c r="X862" s="948"/>
      <c r="Y862" s="948"/>
      <c r="Z862" s="948"/>
      <c r="CC862" s="949"/>
    </row>
    <row r="863" spans="6:81" s="947" customFormat="1">
      <c r="F863" s="948"/>
      <c r="G863" s="948"/>
      <c r="H863" s="948"/>
      <c r="I863" s="948"/>
      <c r="N863" s="948"/>
      <c r="O863" s="948"/>
      <c r="P863" s="948"/>
      <c r="Q863" s="948"/>
      <c r="R863" s="948"/>
      <c r="S863" s="948"/>
      <c r="T863" s="948"/>
      <c r="U863" s="948"/>
      <c r="V863" s="948"/>
      <c r="W863" s="948"/>
      <c r="X863" s="948"/>
      <c r="Y863" s="948"/>
      <c r="Z863" s="948"/>
      <c r="CC863" s="949"/>
    </row>
    <row r="864" spans="6:81" s="947" customFormat="1">
      <c r="F864" s="948"/>
      <c r="G864" s="948"/>
      <c r="H864" s="948"/>
      <c r="I864" s="948"/>
      <c r="N864" s="948"/>
      <c r="O864" s="948"/>
      <c r="P864" s="948"/>
      <c r="Q864" s="948"/>
      <c r="R864" s="948"/>
      <c r="S864" s="948"/>
      <c r="T864" s="948"/>
      <c r="U864" s="948"/>
      <c r="V864" s="948"/>
      <c r="W864" s="948"/>
      <c r="X864" s="948"/>
      <c r="Y864" s="948"/>
      <c r="Z864" s="948"/>
      <c r="CC864" s="949"/>
    </row>
    <row r="865" spans="6:81" s="947" customFormat="1">
      <c r="F865" s="948"/>
      <c r="G865" s="948"/>
      <c r="H865" s="948"/>
      <c r="I865" s="948"/>
      <c r="N865" s="948"/>
      <c r="O865" s="948"/>
      <c r="P865" s="948"/>
      <c r="Q865" s="948"/>
      <c r="R865" s="948"/>
      <c r="S865" s="948"/>
      <c r="T865" s="948"/>
      <c r="U865" s="948"/>
      <c r="V865" s="948"/>
      <c r="W865" s="948"/>
      <c r="X865" s="948"/>
      <c r="Y865" s="948"/>
      <c r="Z865" s="948"/>
      <c r="CC865" s="949"/>
    </row>
    <row r="866" spans="6:81" s="947" customFormat="1">
      <c r="F866" s="948"/>
      <c r="G866" s="948"/>
      <c r="H866" s="948"/>
      <c r="I866" s="948"/>
      <c r="N866" s="948"/>
      <c r="O866" s="948"/>
      <c r="P866" s="948"/>
      <c r="Q866" s="948"/>
      <c r="R866" s="948"/>
      <c r="S866" s="948"/>
      <c r="T866" s="948"/>
      <c r="U866" s="948"/>
      <c r="V866" s="948"/>
      <c r="W866" s="948"/>
      <c r="X866" s="948"/>
      <c r="Y866" s="948"/>
      <c r="Z866" s="948"/>
      <c r="CC866" s="949"/>
    </row>
    <row r="867" spans="6:81" s="947" customFormat="1">
      <c r="F867" s="948"/>
      <c r="G867" s="948"/>
      <c r="H867" s="948"/>
      <c r="I867" s="948"/>
      <c r="N867" s="948"/>
      <c r="O867" s="948"/>
      <c r="P867" s="948"/>
      <c r="Q867" s="948"/>
      <c r="R867" s="948"/>
      <c r="S867" s="948"/>
      <c r="T867" s="948"/>
      <c r="U867" s="948"/>
      <c r="V867" s="948"/>
      <c r="W867" s="948"/>
      <c r="X867" s="948"/>
      <c r="Y867" s="948"/>
      <c r="Z867" s="948"/>
      <c r="CC867" s="949"/>
    </row>
    <row r="868" spans="6:81" s="947" customFormat="1">
      <c r="F868" s="948"/>
      <c r="G868" s="948"/>
      <c r="H868" s="948"/>
      <c r="I868" s="948"/>
      <c r="N868" s="948"/>
      <c r="O868" s="948"/>
      <c r="P868" s="948"/>
      <c r="Q868" s="948"/>
      <c r="R868" s="948"/>
      <c r="S868" s="948"/>
      <c r="T868" s="948"/>
      <c r="U868" s="948"/>
      <c r="V868" s="948"/>
      <c r="W868" s="948"/>
      <c r="X868" s="948"/>
      <c r="Y868" s="948"/>
      <c r="Z868" s="948"/>
      <c r="CC868" s="949"/>
    </row>
    <row r="869" spans="6:81" s="947" customFormat="1">
      <c r="F869" s="948"/>
      <c r="G869" s="948"/>
      <c r="H869" s="948"/>
      <c r="I869" s="948"/>
      <c r="N869" s="948"/>
      <c r="O869" s="948"/>
      <c r="P869" s="948"/>
      <c r="Q869" s="948"/>
      <c r="R869" s="948"/>
      <c r="S869" s="948"/>
      <c r="T869" s="948"/>
      <c r="U869" s="948"/>
      <c r="V869" s="948"/>
      <c r="W869" s="948"/>
      <c r="X869" s="948"/>
      <c r="Y869" s="948"/>
      <c r="Z869" s="948"/>
      <c r="CC869" s="949"/>
    </row>
    <row r="870" spans="6:81" s="947" customFormat="1">
      <c r="F870" s="948"/>
      <c r="G870" s="948"/>
      <c r="H870" s="948"/>
      <c r="I870" s="948"/>
      <c r="N870" s="948"/>
      <c r="O870" s="948"/>
      <c r="P870" s="948"/>
      <c r="Q870" s="948"/>
      <c r="R870" s="948"/>
      <c r="S870" s="948"/>
      <c r="T870" s="948"/>
      <c r="U870" s="948"/>
      <c r="V870" s="948"/>
      <c r="W870" s="948"/>
      <c r="X870" s="948"/>
      <c r="Y870" s="948"/>
      <c r="Z870" s="948"/>
      <c r="CC870" s="949"/>
    </row>
    <row r="871" spans="6:81" s="947" customFormat="1">
      <c r="F871" s="948"/>
      <c r="G871" s="948"/>
      <c r="H871" s="948"/>
      <c r="I871" s="948"/>
      <c r="N871" s="948"/>
      <c r="O871" s="948"/>
      <c r="P871" s="948"/>
      <c r="Q871" s="948"/>
      <c r="R871" s="948"/>
      <c r="S871" s="948"/>
      <c r="T871" s="948"/>
      <c r="U871" s="948"/>
      <c r="V871" s="948"/>
      <c r="W871" s="948"/>
      <c r="X871" s="948"/>
      <c r="Y871" s="948"/>
      <c r="Z871" s="948"/>
      <c r="CC871" s="949"/>
    </row>
    <row r="872" spans="6:81" s="947" customFormat="1">
      <c r="F872" s="948"/>
      <c r="G872" s="948"/>
      <c r="H872" s="948"/>
      <c r="I872" s="948"/>
      <c r="N872" s="948"/>
      <c r="O872" s="948"/>
      <c r="P872" s="948"/>
      <c r="Q872" s="948"/>
      <c r="R872" s="948"/>
      <c r="S872" s="948"/>
      <c r="T872" s="948"/>
      <c r="U872" s="948"/>
      <c r="V872" s="948"/>
      <c r="W872" s="948"/>
      <c r="X872" s="948"/>
      <c r="Y872" s="948"/>
      <c r="Z872" s="948"/>
      <c r="CC872" s="949"/>
    </row>
    <row r="873" spans="6:81" s="947" customFormat="1">
      <c r="F873" s="948"/>
      <c r="G873" s="948"/>
      <c r="H873" s="948"/>
      <c r="I873" s="948"/>
      <c r="N873" s="948"/>
      <c r="O873" s="948"/>
      <c r="P873" s="948"/>
      <c r="Q873" s="948"/>
      <c r="R873" s="948"/>
      <c r="S873" s="948"/>
      <c r="T873" s="948"/>
      <c r="U873" s="948"/>
      <c r="V873" s="948"/>
      <c r="W873" s="948"/>
      <c r="X873" s="948"/>
      <c r="Y873" s="948"/>
      <c r="Z873" s="948"/>
      <c r="CC873" s="949"/>
    </row>
    <row r="874" spans="6:81" s="947" customFormat="1">
      <c r="F874" s="948"/>
      <c r="G874" s="948"/>
      <c r="H874" s="948"/>
      <c r="I874" s="948"/>
      <c r="N874" s="948"/>
      <c r="O874" s="948"/>
      <c r="P874" s="948"/>
      <c r="Q874" s="948"/>
      <c r="R874" s="948"/>
      <c r="S874" s="948"/>
      <c r="T874" s="948"/>
      <c r="U874" s="948"/>
      <c r="V874" s="948"/>
      <c r="W874" s="948"/>
      <c r="X874" s="948"/>
      <c r="Y874" s="948"/>
      <c r="Z874" s="948"/>
      <c r="CC874" s="949"/>
    </row>
    <row r="875" spans="6:81" s="947" customFormat="1">
      <c r="F875" s="948"/>
      <c r="G875" s="948"/>
      <c r="H875" s="948"/>
      <c r="I875" s="948"/>
      <c r="N875" s="948"/>
      <c r="O875" s="948"/>
      <c r="P875" s="948"/>
      <c r="Q875" s="948"/>
      <c r="R875" s="948"/>
      <c r="S875" s="948"/>
      <c r="T875" s="948"/>
      <c r="U875" s="948"/>
      <c r="V875" s="948"/>
      <c r="W875" s="948"/>
      <c r="X875" s="948"/>
      <c r="Y875" s="948"/>
      <c r="Z875" s="948"/>
      <c r="CC875" s="949"/>
    </row>
    <row r="876" spans="6:81" s="947" customFormat="1">
      <c r="F876" s="948"/>
      <c r="G876" s="948"/>
      <c r="H876" s="948"/>
      <c r="I876" s="948"/>
      <c r="N876" s="948"/>
      <c r="O876" s="948"/>
      <c r="P876" s="948"/>
      <c r="Q876" s="948"/>
      <c r="R876" s="948"/>
      <c r="S876" s="948"/>
      <c r="T876" s="948"/>
      <c r="U876" s="948"/>
      <c r="V876" s="948"/>
      <c r="W876" s="948"/>
      <c r="X876" s="948"/>
      <c r="Y876" s="948"/>
      <c r="Z876" s="948"/>
      <c r="CC876" s="949"/>
    </row>
    <row r="877" spans="6:81" s="947" customFormat="1">
      <c r="F877" s="948"/>
      <c r="G877" s="948"/>
      <c r="H877" s="948"/>
      <c r="I877" s="948"/>
      <c r="N877" s="948"/>
      <c r="O877" s="948"/>
      <c r="P877" s="948"/>
      <c r="Q877" s="948"/>
      <c r="R877" s="948"/>
      <c r="S877" s="948"/>
      <c r="T877" s="948"/>
      <c r="U877" s="948"/>
      <c r="V877" s="948"/>
      <c r="W877" s="948"/>
      <c r="X877" s="948"/>
      <c r="Y877" s="948"/>
      <c r="Z877" s="948"/>
      <c r="CC877" s="949"/>
    </row>
    <row r="878" spans="6:81" s="947" customFormat="1">
      <c r="F878" s="948"/>
      <c r="G878" s="948"/>
      <c r="H878" s="948"/>
      <c r="I878" s="948"/>
      <c r="N878" s="948"/>
      <c r="O878" s="948"/>
      <c r="P878" s="948"/>
      <c r="Q878" s="948"/>
      <c r="R878" s="948"/>
      <c r="S878" s="948"/>
      <c r="T878" s="948"/>
      <c r="U878" s="948"/>
      <c r="V878" s="948"/>
      <c r="W878" s="948"/>
      <c r="X878" s="948"/>
      <c r="Y878" s="948"/>
      <c r="Z878" s="948"/>
      <c r="CC878" s="949"/>
    </row>
    <row r="879" spans="6:81" s="947" customFormat="1">
      <c r="F879" s="948"/>
      <c r="G879" s="948"/>
      <c r="H879" s="948"/>
      <c r="I879" s="948"/>
      <c r="N879" s="948"/>
      <c r="O879" s="948"/>
      <c r="P879" s="948"/>
      <c r="Q879" s="948"/>
      <c r="R879" s="948"/>
      <c r="S879" s="948"/>
      <c r="T879" s="948"/>
      <c r="U879" s="948"/>
      <c r="V879" s="948"/>
      <c r="W879" s="948"/>
      <c r="X879" s="948"/>
      <c r="Y879" s="948"/>
      <c r="Z879" s="948"/>
      <c r="CC879" s="949"/>
    </row>
    <row r="880" spans="6:81" s="947" customFormat="1">
      <c r="F880" s="948"/>
      <c r="G880" s="948"/>
      <c r="H880" s="948"/>
      <c r="I880" s="948"/>
      <c r="N880" s="948"/>
      <c r="O880" s="948"/>
      <c r="P880" s="948"/>
      <c r="Q880" s="948"/>
      <c r="R880" s="948"/>
      <c r="S880" s="948"/>
      <c r="T880" s="948"/>
      <c r="U880" s="948"/>
      <c r="V880" s="948"/>
      <c r="W880" s="948"/>
      <c r="X880" s="948"/>
      <c r="Y880" s="948"/>
      <c r="Z880" s="948"/>
      <c r="CC880" s="949"/>
    </row>
    <row r="881" spans="6:81" s="947" customFormat="1">
      <c r="F881" s="948"/>
      <c r="G881" s="948"/>
      <c r="H881" s="948"/>
      <c r="I881" s="948"/>
      <c r="N881" s="948"/>
      <c r="O881" s="948"/>
      <c r="P881" s="948"/>
      <c r="Q881" s="948"/>
      <c r="R881" s="948"/>
      <c r="S881" s="948"/>
      <c r="T881" s="948"/>
      <c r="U881" s="948"/>
      <c r="V881" s="948"/>
      <c r="W881" s="948"/>
      <c r="X881" s="948"/>
      <c r="Y881" s="948"/>
      <c r="Z881" s="948"/>
      <c r="CC881" s="949"/>
    </row>
    <row r="882" spans="6:81" s="947" customFormat="1">
      <c r="F882" s="948"/>
      <c r="G882" s="948"/>
      <c r="H882" s="948"/>
      <c r="I882" s="948"/>
      <c r="N882" s="948"/>
      <c r="O882" s="948"/>
      <c r="P882" s="948"/>
      <c r="Q882" s="948"/>
      <c r="R882" s="948"/>
      <c r="S882" s="948"/>
      <c r="T882" s="948"/>
      <c r="U882" s="948"/>
      <c r="V882" s="948"/>
      <c r="W882" s="948"/>
      <c r="X882" s="948"/>
      <c r="Y882" s="948"/>
      <c r="Z882" s="948"/>
      <c r="CC882" s="949"/>
    </row>
    <row r="883" spans="6:81" s="947" customFormat="1">
      <c r="F883" s="948"/>
      <c r="G883" s="948"/>
      <c r="H883" s="948"/>
      <c r="I883" s="948"/>
      <c r="N883" s="948"/>
      <c r="O883" s="948"/>
      <c r="P883" s="948"/>
      <c r="Q883" s="948"/>
      <c r="R883" s="948"/>
      <c r="S883" s="948"/>
      <c r="T883" s="948"/>
      <c r="U883" s="948"/>
      <c r="V883" s="948"/>
      <c r="W883" s="948"/>
      <c r="X883" s="948"/>
      <c r="Y883" s="948"/>
      <c r="Z883" s="948"/>
      <c r="CC883" s="949"/>
    </row>
    <row r="884" spans="6:81" s="947" customFormat="1">
      <c r="F884" s="948"/>
      <c r="G884" s="948"/>
      <c r="H884" s="948"/>
      <c r="I884" s="948"/>
      <c r="N884" s="948"/>
      <c r="O884" s="948"/>
      <c r="P884" s="948"/>
      <c r="Q884" s="948"/>
      <c r="R884" s="948"/>
      <c r="S884" s="948"/>
      <c r="T884" s="948"/>
      <c r="U884" s="948"/>
      <c r="V884" s="948"/>
      <c r="W884" s="948"/>
      <c r="X884" s="948"/>
      <c r="Y884" s="948"/>
      <c r="Z884" s="948"/>
      <c r="CC884" s="949"/>
    </row>
    <row r="885" spans="6:81" s="947" customFormat="1">
      <c r="F885" s="948"/>
      <c r="G885" s="948"/>
      <c r="H885" s="948"/>
      <c r="I885" s="948"/>
      <c r="N885" s="948"/>
      <c r="O885" s="948"/>
      <c r="P885" s="948"/>
      <c r="Q885" s="948"/>
      <c r="R885" s="948"/>
      <c r="S885" s="948"/>
      <c r="T885" s="948"/>
      <c r="U885" s="948"/>
      <c r="V885" s="948"/>
      <c r="W885" s="948"/>
      <c r="X885" s="948"/>
      <c r="Y885" s="948"/>
      <c r="Z885" s="948"/>
      <c r="CC885" s="949"/>
    </row>
    <row r="886" spans="6:81" s="947" customFormat="1">
      <c r="F886" s="948"/>
      <c r="G886" s="948"/>
      <c r="H886" s="948"/>
      <c r="I886" s="948"/>
      <c r="N886" s="948"/>
      <c r="O886" s="948"/>
      <c r="P886" s="948"/>
      <c r="Q886" s="948"/>
      <c r="R886" s="948"/>
      <c r="S886" s="948"/>
      <c r="T886" s="948"/>
      <c r="U886" s="948"/>
      <c r="V886" s="948"/>
      <c r="W886" s="948"/>
      <c r="X886" s="948"/>
      <c r="Y886" s="948"/>
      <c r="Z886" s="948"/>
      <c r="CC886" s="949"/>
    </row>
    <row r="887" spans="6:81" s="947" customFormat="1">
      <c r="F887" s="948"/>
      <c r="G887" s="948"/>
      <c r="H887" s="948"/>
      <c r="I887" s="948"/>
      <c r="N887" s="948"/>
      <c r="O887" s="948"/>
      <c r="P887" s="948"/>
      <c r="Q887" s="948"/>
      <c r="R887" s="948"/>
      <c r="S887" s="948"/>
      <c r="T887" s="948"/>
      <c r="U887" s="948"/>
      <c r="V887" s="948"/>
      <c r="W887" s="948"/>
      <c r="X887" s="948"/>
      <c r="Y887" s="948"/>
      <c r="Z887" s="948"/>
      <c r="CC887" s="949"/>
    </row>
    <row r="888" spans="6:81" s="947" customFormat="1">
      <c r="F888" s="948"/>
      <c r="G888" s="948"/>
      <c r="H888" s="948"/>
      <c r="I888" s="948"/>
      <c r="N888" s="948"/>
      <c r="O888" s="948"/>
      <c r="P888" s="948"/>
      <c r="Q888" s="948"/>
      <c r="R888" s="948"/>
      <c r="S888" s="948"/>
      <c r="T888" s="948"/>
      <c r="U888" s="948"/>
      <c r="V888" s="948"/>
      <c r="W888" s="948"/>
      <c r="X888" s="948"/>
      <c r="Y888" s="948"/>
      <c r="Z888" s="948"/>
      <c r="CC888" s="949"/>
    </row>
    <row r="889" spans="6:81" s="947" customFormat="1">
      <c r="F889" s="948"/>
      <c r="G889" s="948"/>
      <c r="H889" s="948"/>
      <c r="I889" s="948"/>
      <c r="N889" s="948"/>
      <c r="O889" s="948"/>
      <c r="P889" s="948"/>
      <c r="Q889" s="948"/>
      <c r="R889" s="948"/>
      <c r="S889" s="948"/>
      <c r="T889" s="948"/>
      <c r="U889" s="948"/>
      <c r="V889" s="948"/>
      <c r="W889" s="948"/>
      <c r="X889" s="948"/>
      <c r="Y889" s="948"/>
      <c r="Z889" s="948"/>
      <c r="CC889" s="949"/>
    </row>
    <row r="890" spans="6:81" s="947" customFormat="1">
      <c r="F890" s="948"/>
      <c r="G890" s="948"/>
      <c r="H890" s="948"/>
      <c r="I890" s="948"/>
      <c r="N890" s="948"/>
      <c r="O890" s="948"/>
      <c r="P890" s="948"/>
      <c r="Q890" s="948"/>
      <c r="R890" s="948"/>
      <c r="S890" s="948"/>
      <c r="T890" s="948"/>
      <c r="U890" s="948"/>
      <c r="V890" s="948"/>
      <c r="W890" s="948"/>
      <c r="X890" s="948"/>
      <c r="Y890" s="948"/>
      <c r="Z890" s="948"/>
      <c r="CC890" s="949"/>
    </row>
    <row r="891" spans="6:81" s="947" customFormat="1">
      <c r="F891" s="948"/>
      <c r="G891" s="948"/>
      <c r="H891" s="948"/>
      <c r="I891" s="948"/>
      <c r="N891" s="948"/>
      <c r="O891" s="948"/>
      <c r="P891" s="948"/>
      <c r="Q891" s="948"/>
      <c r="R891" s="948"/>
      <c r="S891" s="948"/>
      <c r="T891" s="948"/>
      <c r="U891" s="948"/>
      <c r="V891" s="948"/>
      <c r="W891" s="948"/>
      <c r="X891" s="948"/>
      <c r="Y891" s="948"/>
      <c r="Z891" s="948"/>
      <c r="CC891" s="949"/>
    </row>
    <row r="892" spans="6:81" s="947" customFormat="1">
      <c r="F892" s="948"/>
      <c r="G892" s="948"/>
      <c r="H892" s="948"/>
      <c r="I892" s="948"/>
      <c r="N892" s="948"/>
      <c r="O892" s="948"/>
      <c r="P892" s="948"/>
      <c r="Q892" s="948"/>
      <c r="R892" s="948"/>
      <c r="S892" s="948"/>
      <c r="T892" s="948"/>
      <c r="U892" s="948"/>
      <c r="V892" s="948"/>
      <c r="W892" s="948"/>
      <c r="X892" s="948"/>
      <c r="Y892" s="948"/>
      <c r="Z892" s="948"/>
      <c r="CC892" s="949"/>
    </row>
    <row r="893" spans="6:81" s="947" customFormat="1">
      <c r="F893" s="948"/>
      <c r="G893" s="948"/>
      <c r="H893" s="948"/>
      <c r="I893" s="948"/>
      <c r="N893" s="948"/>
      <c r="O893" s="948"/>
      <c r="P893" s="948"/>
      <c r="Q893" s="948"/>
      <c r="R893" s="948"/>
      <c r="S893" s="948"/>
      <c r="T893" s="948"/>
      <c r="U893" s="948"/>
      <c r="V893" s="948"/>
      <c r="W893" s="948"/>
      <c r="X893" s="948"/>
      <c r="Y893" s="948"/>
      <c r="Z893" s="948"/>
      <c r="CC893" s="949"/>
    </row>
    <row r="894" spans="6:81" s="947" customFormat="1">
      <c r="F894" s="948"/>
      <c r="G894" s="948"/>
      <c r="H894" s="948"/>
      <c r="I894" s="948"/>
      <c r="N894" s="948"/>
      <c r="O894" s="948"/>
      <c r="P894" s="948"/>
      <c r="Q894" s="948"/>
      <c r="R894" s="948"/>
      <c r="S894" s="948"/>
      <c r="T894" s="948"/>
      <c r="U894" s="948"/>
      <c r="V894" s="948"/>
      <c r="W894" s="948"/>
      <c r="X894" s="948"/>
      <c r="Y894" s="948"/>
      <c r="Z894" s="948"/>
      <c r="CC894" s="949"/>
    </row>
    <row r="895" spans="6:81" s="947" customFormat="1">
      <c r="F895" s="948"/>
      <c r="G895" s="948"/>
      <c r="H895" s="948"/>
      <c r="I895" s="948"/>
      <c r="N895" s="948"/>
      <c r="O895" s="948"/>
      <c r="P895" s="948"/>
      <c r="Q895" s="948"/>
      <c r="R895" s="948"/>
      <c r="S895" s="948"/>
      <c r="T895" s="948"/>
      <c r="U895" s="948"/>
      <c r="V895" s="948"/>
      <c r="W895" s="948"/>
      <c r="X895" s="948"/>
      <c r="Y895" s="948"/>
      <c r="Z895" s="948"/>
      <c r="CC895" s="949"/>
    </row>
    <row r="896" spans="6:81" s="947" customFormat="1">
      <c r="F896" s="948"/>
      <c r="G896" s="948"/>
      <c r="H896" s="948"/>
      <c r="I896" s="948"/>
      <c r="N896" s="948"/>
      <c r="O896" s="948"/>
      <c r="P896" s="948"/>
      <c r="Q896" s="948"/>
      <c r="R896" s="948"/>
      <c r="S896" s="948"/>
      <c r="T896" s="948"/>
      <c r="U896" s="948"/>
      <c r="V896" s="948"/>
      <c r="W896" s="948"/>
      <c r="X896" s="948"/>
      <c r="Y896" s="948"/>
      <c r="Z896" s="948"/>
      <c r="CC896" s="949"/>
    </row>
    <row r="897" spans="6:81" s="947" customFormat="1">
      <c r="F897" s="948"/>
      <c r="G897" s="948"/>
      <c r="H897" s="948"/>
      <c r="I897" s="948"/>
      <c r="N897" s="948"/>
      <c r="O897" s="948"/>
      <c r="P897" s="948"/>
      <c r="Q897" s="948"/>
      <c r="R897" s="948"/>
      <c r="S897" s="948"/>
      <c r="T897" s="948"/>
      <c r="U897" s="948"/>
      <c r="V897" s="948"/>
      <c r="W897" s="948"/>
      <c r="X897" s="948"/>
      <c r="Y897" s="948"/>
      <c r="Z897" s="948"/>
      <c r="CC897" s="949"/>
    </row>
    <row r="898" spans="6:81" s="947" customFormat="1">
      <c r="F898" s="948"/>
      <c r="G898" s="948"/>
      <c r="H898" s="948"/>
      <c r="I898" s="948"/>
      <c r="N898" s="948"/>
      <c r="O898" s="948"/>
      <c r="P898" s="948"/>
      <c r="Q898" s="948"/>
      <c r="R898" s="948"/>
      <c r="S898" s="948"/>
      <c r="T898" s="948"/>
      <c r="U898" s="948"/>
      <c r="V898" s="948"/>
      <c r="W898" s="948"/>
      <c r="X898" s="948"/>
      <c r="Y898" s="948"/>
      <c r="Z898" s="948"/>
      <c r="CC898" s="949"/>
    </row>
    <row r="899" spans="6:81" s="947" customFormat="1">
      <c r="F899" s="948"/>
      <c r="G899" s="948"/>
      <c r="H899" s="948"/>
      <c r="I899" s="948"/>
      <c r="N899" s="948"/>
      <c r="O899" s="948"/>
      <c r="P899" s="948"/>
      <c r="Q899" s="948"/>
      <c r="R899" s="948"/>
      <c r="S899" s="948"/>
      <c r="T899" s="948"/>
      <c r="U899" s="948"/>
      <c r="V899" s="948"/>
      <c r="W899" s="948"/>
      <c r="X899" s="948"/>
      <c r="Y899" s="948"/>
      <c r="Z899" s="948"/>
      <c r="CC899" s="949"/>
    </row>
    <row r="900" spans="6:81" s="947" customFormat="1">
      <c r="F900" s="948"/>
      <c r="G900" s="948"/>
      <c r="H900" s="948"/>
      <c r="I900" s="948"/>
      <c r="N900" s="948"/>
      <c r="O900" s="948"/>
      <c r="P900" s="948"/>
      <c r="Q900" s="948"/>
      <c r="R900" s="948"/>
      <c r="S900" s="948"/>
      <c r="T900" s="948"/>
      <c r="U900" s="948"/>
      <c r="V900" s="948"/>
      <c r="W900" s="948"/>
      <c r="X900" s="948"/>
      <c r="Y900" s="948"/>
      <c r="Z900" s="948"/>
      <c r="CC900" s="949"/>
    </row>
    <row r="901" spans="6:81" s="947" customFormat="1">
      <c r="F901" s="948"/>
      <c r="G901" s="948"/>
      <c r="H901" s="948"/>
      <c r="I901" s="948"/>
      <c r="N901" s="948"/>
      <c r="O901" s="948"/>
      <c r="P901" s="948"/>
      <c r="Q901" s="948"/>
      <c r="R901" s="948"/>
      <c r="S901" s="948"/>
      <c r="T901" s="948"/>
      <c r="U901" s="948"/>
      <c r="V901" s="948"/>
      <c r="W901" s="948"/>
      <c r="X901" s="948"/>
      <c r="Y901" s="948"/>
      <c r="Z901" s="948"/>
      <c r="CC901" s="949"/>
    </row>
    <row r="902" spans="6:81" s="947" customFormat="1">
      <c r="F902" s="948"/>
      <c r="G902" s="948"/>
      <c r="H902" s="948"/>
      <c r="I902" s="948"/>
      <c r="N902" s="948"/>
      <c r="O902" s="948"/>
      <c r="P902" s="948"/>
      <c r="Q902" s="948"/>
      <c r="R902" s="948"/>
      <c r="S902" s="948"/>
      <c r="T902" s="948"/>
      <c r="U902" s="948"/>
      <c r="V902" s="948"/>
      <c r="W902" s="948"/>
      <c r="X902" s="948"/>
      <c r="Y902" s="948"/>
      <c r="Z902" s="948"/>
      <c r="CC902" s="949"/>
    </row>
    <row r="903" spans="6:81" s="947" customFormat="1">
      <c r="F903" s="948"/>
      <c r="G903" s="948"/>
      <c r="H903" s="948"/>
      <c r="I903" s="948"/>
      <c r="N903" s="948"/>
      <c r="O903" s="948"/>
      <c r="P903" s="948"/>
      <c r="Q903" s="948"/>
      <c r="R903" s="948"/>
      <c r="S903" s="948"/>
      <c r="T903" s="948"/>
      <c r="U903" s="948"/>
      <c r="V903" s="948"/>
      <c r="W903" s="948"/>
      <c r="X903" s="948"/>
      <c r="Y903" s="948"/>
      <c r="Z903" s="948"/>
      <c r="CC903" s="949"/>
    </row>
    <row r="904" spans="6:81" s="947" customFormat="1">
      <c r="F904" s="948"/>
      <c r="G904" s="948"/>
      <c r="H904" s="948"/>
      <c r="I904" s="948"/>
      <c r="N904" s="948"/>
      <c r="O904" s="948"/>
      <c r="P904" s="948"/>
      <c r="Q904" s="948"/>
      <c r="R904" s="948"/>
      <c r="S904" s="948"/>
      <c r="T904" s="948"/>
      <c r="U904" s="948"/>
      <c r="V904" s="948"/>
      <c r="W904" s="948"/>
      <c r="X904" s="948"/>
      <c r="Y904" s="948"/>
      <c r="Z904" s="948"/>
      <c r="CC904" s="949"/>
    </row>
    <row r="905" spans="6:81" s="947" customFormat="1">
      <c r="F905" s="948"/>
      <c r="G905" s="948"/>
      <c r="H905" s="948"/>
      <c r="I905" s="948"/>
      <c r="N905" s="948"/>
      <c r="O905" s="948"/>
      <c r="P905" s="948"/>
      <c r="Q905" s="948"/>
      <c r="R905" s="948"/>
      <c r="S905" s="948"/>
      <c r="T905" s="948"/>
      <c r="U905" s="948"/>
      <c r="V905" s="948"/>
      <c r="W905" s="948"/>
      <c r="X905" s="948"/>
      <c r="Y905" s="948"/>
      <c r="Z905" s="948"/>
      <c r="CC905" s="949"/>
    </row>
    <row r="906" spans="6:81" s="947" customFormat="1">
      <c r="F906" s="948"/>
      <c r="G906" s="948"/>
      <c r="H906" s="948"/>
      <c r="I906" s="948"/>
      <c r="N906" s="948"/>
      <c r="O906" s="948"/>
      <c r="P906" s="948"/>
      <c r="Q906" s="948"/>
      <c r="R906" s="948"/>
      <c r="S906" s="948"/>
      <c r="T906" s="948"/>
      <c r="U906" s="948"/>
      <c r="V906" s="948"/>
      <c r="W906" s="948"/>
      <c r="X906" s="948"/>
      <c r="Y906" s="948"/>
      <c r="Z906" s="948"/>
      <c r="CC906" s="949"/>
    </row>
    <row r="907" spans="6:81" s="947" customFormat="1">
      <c r="F907" s="948"/>
      <c r="G907" s="948"/>
      <c r="H907" s="948"/>
      <c r="I907" s="948"/>
      <c r="N907" s="948"/>
      <c r="O907" s="948"/>
      <c r="P907" s="948"/>
      <c r="Q907" s="948"/>
      <c r="R907" s="948"/>
      <c r="S907" s="948"/>
      <c r="T907" s="948"/>
      <c r="U907" s="948"/>
      <c r="V907" s="948"/>
      <c r="W907" s="948"/>
      <c r="X907" s="948"/>
      <c r="Y907" s="948"/>
      <c r="Z907" s="948"/>
      <c r="CC907" s="949"/>
    </row>
    <row r="908" spans="6:81" s="947" customFormat="1">
      <c r="F908" s="948"/>
      <c r="G908" s="948"/>
      <c r="H908" s="948"/>
      <c r="I908" s="948"/>
      <c r="N908" s="948"/>
      <c r="O908" s="948"/>
      <c r="P908" s="948"/>
      <c r="Q908" s="948"/>
      <c r="R908" s="948"/>
      <c r="S908" s="948"/>
      <c r="T908" s="948"/>
      <c r="U908" s="948"/>
      <c r="V908" s="948"/>
      <c r="W908" s="948"/>
      <c r="X908" s="948"/>
      <c r="Y908" s="948"/>
      <c r="Z908" s="948"/>
      <c r="CC908" s="949"/>
    </row>
    <row r="909" spans="6:81" s="947" customFormat="1">
      <c r="F909" s="948"/>
      <c r="G909" s="948"/>
      <c r="H909" s="948"/>
      <c r="I909" s="948"/>
      <c r="N909" s="948"/>
      <c r="O909" s="948"/>
      <c r="P909" s="948"/>
      <c r="Q909" s="948"/>
      <c r="R909" s="948"/>
      <c r="S909" s="948"/>
      <c r="T909" s="948"/>
      <c r="U909" s="948"/>
      <c r="V909" s="948"/>
      <c r="W909" s="948"/>
      <c r="X909" s="948"/>
      <c r="Y909" s="948"/>
      <c r="Z909" s="948"/>
      <c r="CC909" s="949"/>
    </row>
    <row r="910" spans="6:81" s="947" customFormat="1">
      <c r="F910" s="948"/>
      <c r="G910" s="948"/>
      <c r="H910" s="948"/>
      <c r="I910" s="948"/>
      <c r="N910" s="948"/>
      <c r="O910" s="948"/>
      <c r="P910" s="948"/>
      <c r="Q910" s="948"/>
      <c r="R910" s="948"/>
      <c r="S910" s="948"/>
      <c r="T910" s="948"/>
      <c r="U910" s="948"/>
      <c r="V910" s="948"/>
      <c r="W910" s="948"/>
      <c r="X910" s="948"/>
      <c r="Y910" s="948"/>
      <c r="Z910" s="948"/>
      <c r="CC910" s="949"/>
    </row>
    <row r="911" spans="6:81" s="947" customFormat="1">
      <c r="F911" s="948"/>
      <c r="G911" s="948"/>
      <c r="H911" s="948"/>
      <c r="I911" s="948"/>
      <c r="N911" s="948"/>
      <c r="O911" s="948"/>
      <c r="P911" s="948"/>
      <c r="Q911" s="948"/>
      <c r="R911" s="948"/>
      <c r="S911" s="948"/>
      <c r="T911" s="948"/>
      <c r="U911" s="948"/>
      <c r="V911" s="948"/>
      <c r="W911" s="948"/>
      <c r="X911" s="948"/>
      <c r="Y911" s="948"/>
      <c r="Z911" s="948"/>
      <c r="CC911" s="949"/>
    </row>
    <row r="912" spans="6:81" s="947" customFormat="1">
      <c r="F912" s="948"/>
      <c r="G912" s="948"/>
      <c r="H912" s="948"/>
      <c r="I912" s="948"/>
      <c r="N912" s="948"/>
      <c r="O912" s="948"/>
      <c r="P912" s="948"/>
      <c r="Q912" s="948"/>
      <c r="R912" s="948"/>
      <c r="S912" s="948"/>
      <c r="T912" s="948"/>
      <c r="U912" s="948"/>
      <c r="V912" s="948"/>
      <c r="W912" s="948"/>
      <c r="X912" s="948"/>
      <c r="Y912" s="948"/>
      <c r="Z912" s="948"/>
      <c r="CC912" s="949"/>
    </row>
    <row r="913" spans="6:81" s="947" customFormat="1">
      <c r="F913" s="948"/>
      <c r="G913" s="948"/>
      <c r="H913" s="948"/>
      <c r="I913" s="948"/>
      <c r="N913" s="948"/>
      <c r="O913" s="948"/>
      <c r="P913" s="948"/>
      <c r="Q913" s="948"/>
      <c r="R913" s="948"/>
      <c r="S913" s="948"/>
      <c r="T913" s="948"/>
      <c r="U913" s="948"/>
      <c r="V913" s="948"/>
      <c r="W913" s="948"/>
      <c r="X913" s="948"/>
      <c r="Y913" s="948"/>
      <c r="Z913" s="948"/>
      <c r="CC913" s="949"/>
    </row>
    <row r="914" spans="6:81" s="947" customFormat="1">
      <c r="F914" s="948"/>
      <c r="G914" s="948"/>
      <c r="H914" s="948"/>
      <c r="I914" s="948"/>
      <c r="N914" s="948"/>
      <c r="O914" s="948"/>
      <c r="P914" s="948"/>
      <c r="Q914" s="948"/>
      <c r="R914" s="948"/>
      <c r="S914" s="948"/>
      <c r="T914" s="948"/>
      <c r="U914" s="948"/>
      <c r="V914" s="948"/>
      <c r="W914" s="948"/>
      <c r="X914" s="948"/>
      <c r="Y914" s="948"/>
      <c r="Z914" s="948"/>
      <c r="CC914" s="949"/>
    </row>
    <row r="915" spans="6:81" s="947" customFormat="1">
      <c r="F915" s="948"/>
      <c r="G915" s="948"/>
      <c r="H915" s="948"/>
      <c r="I915" s="948"/>
      <c r="N915" s="948"/>
      <c r="O915" s="948"/>
      <c r="P915" s="948"/>
      <c r="Q915" s="948"/>
      <c r="R915" s="948"/>
      <c r="S915" s="948"/>
      <c r="T915" s="948"/>
      <c r="U915" s="948"/>
      <c r="V915" s="948"/>
      <c r="W915" s="948"/>
      <c r="X915" s="948"/>
      <c r="Y915" s="948"/>
      <c r="Z915" s="948"/>
      <c r="CC915" s="949"/>
    </row>
    <row r="916" spans="6:81" s="947" customFormat="1">
      <c r="F916" s="948"/>
      <c r="G916" s="948"/>
      <c r="H916" s="948"/>
      <c r="I916" s="948"/>
      <c r="N916" s="948"/>
      <c r="O916" s="948"/>
      <c r="P916" s="948"/>
      <c r="Q916" s="948"/>
      <c r="R916" s="948"/>
      <c r="S916" s="948"/>
      <c r="T916" s="948"/>
      <c r="U916" s="948"/>
      <c r="V916" s="948"/>
      <c r="W916" s="948"/>
      <c r="X916" s="948"/>
      <c r="Y916" s="948"/>
      <c r="Z916" s="948"/>
      <c r="CC916" s="949"/>
    </row>
    <row r="917" spans="6:81" s="947" customFormat="1">
      <c r="F917" s="948"/>
      <c r="G917" s="948"/>
      <c r="H917" s="948"/>
      <c r="I917" s="948"/>
      <c r="N917" s="948"/>
      <c r="O917" s="948"/>
      <c r="P917" s="948"/>
      <c r="Q917" s="948"/>
      <c r="R917" s="948"/>
      <c r="S917" s="948"/>
      <c r="T917" s="948"/>
      <c r="U917" s="948"/>
      <c r="V917" s="948"/>
      <c r="W917" s="948"/>
      <c r="X917" s="948"/>
      <c r="Y917" s="948"/>
      <c r="Z917" s="948"/>
      <c r="CC917" s="949"/>
    </row>
    <row r="918" spans="6:81" s="947" customFormat="1">
      <c r="F918" s="948"/>
      <c r="G918" s="948"/>
      <c r="H918" s="948"/>
      <c r="I918" s="948"/>
      <c r="N918" s="948"/>
      <c r="O918" s="948"/>
      <c r="P918" s="948"/>
      <c r="Q918" s="948"/>
      <c r="R918" s="948"/>
      <c r="S918" s="948"/>
      <c r="T918" s="948"/>
      <c r="U918" s="948"/>
      <c r="V918" s="948"/>
      <c r="W918" s="948"/>
      <c r="X918" s="948"/>
      <c r="Y918" s="948"/>
      <c r="Z918" s="948"/>
      <c r="CC918" s="949"/>
    </row>
    <row r="919" spans="6:81" s="947" customFormat="1">
      <c r="F919" s="948"/>
      <c r="G919" s="948"/>
      <c r="H919" s="948"/>
      <c r="I919" s="948"/>
      <c r="N919" s="948"/>
      <c r="O919" s="948"/>
      <c r="P919" s="948"/>
      <c r="Q919" s="948"/>
      <c r="R919" s="948"/>
      <c r="S919" s="948"/>
      <c r="T919" s="948"/>
      <c r="U919" s="948"/>
      <c r="V919" s="948"/>
      <c r="W919" s="948"/>
      <c r="X919" s="948"/>
      <c r="Y919" s="948"/>
      <c r="Z919" s="948"/>
      <c r="CC919" s="949"/>
    </row>
    <row r="920" spans="6:81" s="947" customFormat="1">
      <c r="F920" s="948"/>
      <c r="G920" s="948"/>
      <c r="H920" s="948"/>
      <c r="I920" s="948"/>
      <c r="N920" s="948"/>
      <c r="O920" s="948"/>
      <c r="P920" s="948"/>
      <c r="Q920" s="948"/>
      <c r="R920" s="948"/>
      <c r="S920" s="948"/>
      <c r="T920" s="948"/>
      <c r="U920" s="948"/>
      <c r="V920" s="948"/>
      <c r="W920" s="948"/>
      <c r="X920" s="948"/>
      <c r="Y920" s="948"/>
      <c r="Z920" s="948"/>
      <c r="CC920" s="949"/>
    </row>
    <row r="921" spans="6:81" s="947" customFormat="1">
      <c r="F921" s="948"/>
      <c r="G921" s="948"/>
      <c r="H921" s="948"/>
      <c r="I921" s="948"/>
      <c r="N921" s="948"/>
      <c r="O921" s="948"/>
      <c r="P921" s="948"/>
      <c r="Q921" s="948"/>
      <c r="R921" s="948"/>
      <c r="S921" s="948"/>
      <c r="T921" s="948"/>
      <c r="U921" s="948"/>
      <c r="V921" s="948"/>
      <c r="W921" s="948"/>
      <c r="X921" s="948"/>
      <c r="Y921" s="948"/>
      <c r="Z921" s="948"/>
      <c r="CC921" s="949"/>
    </row>
    <row r="922" spans="6:81" s="947" customFormat="1">
      <c r="F922" s="948"/>
      <c r="G922" s="948"/>
      <c r="H922" s="948"/>
      <c r="I922" s="948"/>
      <c r="N922" s="948"/>
      <c r="O922" s="948"/>
      <c r="P922" s="948"/>
      <c r="Q922" s="948"/>
      <c r="R922" s="948"/>
      <c r="S922" s="948"/>
      <c r="T922" s="948"/>
      <c r="U922" s="948"/>
      <c r="V922" s="948"/>
      <c r="W922" s="948"/>
      <c r="X922" s="948"/>
      <c r="Y922" s="948"/>
      <c r="Z922" s="948"/>
      <c r="CC922" s="949"/>
    </row>
    <row r="923" spans="6:81" s="947" customFormat="1">
      <c r="F923" s="948"/>
      <c r="G923" s="948"/>
      <c r="H923" s="948"/>
      <c r="I923" s="948"/>
      <c r="N923" s="948"/>
      <c r="O923" s="948"/>
      <c r="P923" s="948"/>
      <c r="Q923" s="948"/>
      <c r="R923" s="948"/>
      <c r="S923" s="948"/>
      <c r="T923" s="948"/>
      <c r="U923" s="948"/>
      <c r="V923" s="948"/>
      <c r="W923" s="948"/>
      <c r="X923" s="948"/>
      <c r="Y923" s="948"/>
      <c r="Z923" s="948"/>
      <c r="CC923" s="949"/>
    </row>
    <row r="924" spans="6:81" s="947" customFormat="1">
      <c r="F924" s="948"/>
      <c r="G924" s="948"/>
      <c r="H924" s="948"/>
      <c r="I924" s="948"/>
      <c r="N924" s="948"/>
      <c r="O924" s="948"/>
      <c r="P924" s="948"/>
      <c r="Q924" s="948"/>
      <c r="R924" s="948"/>
      <c r="S924" s="948"/>
      <c r="T924" s="948"/>
      <c r="U924" s="948"/>
      <c r="V924" s="948"/>
      <c r="W924" s="948"/>
      <c r="X924" s="948"/>
      <c r="Y924" s="948"/>
      <c r="Z924" s="948"/>
      <c r="CC924" s="949"/>
    </row>
    <row r="925" spans="6:81" s="947" customFormat="1">
      <c r="F925" s="948"/>
      <c r="G925" s="948"/>
      <c r="H925" s="948"/>
      <c r="I925" s="948"/>
      <c r="N925" s="948"/>
      <c r="O925" s="948"/>
      <c r="P925" s="948"/>
      <c r="Q925" s="948"/>
      <c r="R925" s="948"/>
      <c r="S925" s="948"/>
      <c r="T925" s="948"/>
      <c r="U925" s="948"/>
      <c r="V925" s="948"/>
      <c r="W925" s="948"/>
      <c r="X925" s="948"/>
      <c r="Y925" s="948"/>
      <c r="Z925" s="948"/>
      <c r="CC925" s="949"/>
    </row>
    <row r="926" spans="6:81" s="947" customFormat="1">
      <c r="F926" s="948"/>
      <c r="G926" s="948"/>
      <c r="H926" s="948"/>
      <c r="I926" s="948"/>
      <c r="N926" s="948"/>
      <c r="O926" s="948"/>
      <c r="P926" s="948"/>
      <c r="Q926" s="948"/>
      <c r="R926" s="948"/>
      <c r="S926" s="948"/>
      <c r="T926" s="948"/>
      <c r="U926" s="948"/>
      <c r="V926" s="948"/>
      <c r="W926" s="948"/>
      <c r="X926" s="948"/>
      <c r="Y926" s="948"/>
      <c r="Z926" s="948"/>
      <c r="CC926" s="949"/>
    </row>
    <row r="927" spans="6:81" s="947" customFormat="1">
      <c r="F927" s="948"/>
      <c r="G927" s="948"/>
      <c r="H927" s="948"/>
      <c r="I927" s="948"/>
      <c r="N927" s="948"/>
      <c r="O927" s="948"/>
      <c r="P927" s="948"/>
      <c r="Q927" s="948"/>
      <c r="R927" s="948"/>
      <c r="S927" s="948"/>
      <c r="T927" s="948"/>
      <c r="U927" s="948"/>
      <c r="V927" s="948"/>
      <c r="W927" s="948"/>
      <c r="X927" s="948"/>
      <c r="Y927" s="948"/>
      <c r="Z927" s="948"/>
      <c r="CC927" s="949"/>
    </row>
    <row r="928" spans="6:81" s="947" customFormat="1">
      <c r="F928" s="948"/>
      <c r="G928" s="948"/>
      <c r="H928" s="948"/>
      <c r="I928" s="948"/>
      <c r="N928" s="948"/>
      <c r="O928" s="948"/>
      <c r="P928" s="948"/>
      <c r="Q928" s="948"/>
      <c r="R928" s="948"/>
      <c r="S928" s="948"/>
      <c r="T928" s="948"/>
      <c r="U928" s="948"/>
      <c r="V928" s="948"/>
      <c r="W928" s="948"/>
      <c r="X928" s="948"/>
      <c r="Y928" s="948"/>
      <c r="Z928" s="948"/>
      <c r="CC928" s="949"/>
    </row>
    <row r="929" spans="6:81" s="947" customFormat="1">
      <c r="F929" s="948"/>
      <c r="G929" s="948"/>
      <c r="H929" s="948"/>
      <c r="I929" s="948"/>
      <c r="N929" s="948"/>
      <c r="O929" s="948"/>
      <c r="P929" s="948"/>
      <c r="Q929" s="948"/>
      <c r="R929" s="948"/>
      <c r="S929" s="948"/>
      <c r="T929" s="948"/>
      <c r="U929" s="948"/>
      <c r="V929" s="948"/>
      <c r="W929" s="948"/>
      <c r="X929" s="948"/>
      <c r="Y929" s="948"/>
      <c r="Z929" s="948"/>
      <c r="CC929" s="949"/>
    </row>
    <row r="930" spans="6:81" s="947" customFormat="1">
      <c r="F930" s="948"/>
      <c r="G930" s="948"/>
      <c r="H930" s="948"/>
      <c r="I930" s="948"/>
      <c r="N930" s="948"/>
      <c r="O930" s="948"/>
      <c r="P930" s="948"/>
      <c r="Q930" s="948"/>
      <c r="R930" s="948"/>
      <c r="S930" s="948"/>
      <c r="T930" s="948"/>
      <c r="U930" s="948"/>
      <c r="V930" s="948"/>
      <c r="W930" s="948"/>
      <c r="X930" s="948"/>
      <c r="Y930" s="948"/>
      <c r="Z930" s="948"/>
      <c r="CC930" s="949"/>
    </row>
    <row r="931" spans="6:81" s="947" customFormat="1">
      <c r="F931" s="948"/>
      <c r="G931" s="948"/>
      <c r="H931" s="948"/>
      <c r="I931" s="948"/>
      <c r="N931" s="948"/>
      <c r="O931" s="948"/>
      <c r="P931" s="948"/>
      <c r="Q931" s="948"/>
      <c r="R931" s="948"/>
      <c r="S931" s="948"/>
      <c r="T931" s="948"/>
      <c r="U931" s="948"/>
      <c r="V931" s="948"/>
      <c r="W931" s="948"/>
      <c r="X931" s="948"/>
      <c r="Y931" s="948"/>
      <c r="Z931" s="948"/>
      <c r="CC931" s="949"/>
    </row>
    <row r="932" spans="6:81" s="947" customFormat="1">
      <c r="F932" s="948"/>
      <c r="G932" s="948"/>
      <c r="H932" s="948"/>
      <c r="I932" s="948"/>
      <c r="N932" s="948"/>
      <c r="O932" s="948"/>
      <c r="P932" s="948"/>
      <c r="Q932" s="948"/>
      <c r="R932" s="948"/>
      <c r="S932" s="948"/>
      <c r="T932" s="948"/>
      <c r="U932" s="948"/>
      <c r="V932" s="948"/>
      <c r="W932" s="948"/>
      <c r="X932" s="948"/>
      <c r="Y932" s="948"/>
      <c r="Z932" s="948"/>
      <c r="CC932" s="949"/>
    </row>
    <row r="933" spans="6:81" s="947" customFormat="1">
      <c r="F933" s="948"/>
      <c r="G933" s="948"/>
      <c r="H933" s="948"/>
      <c r="I933" s="948"/>
      <c r="N933" s="948"/>
      <c r="O933" s="948"/>
      <c r="P933" s="948"/>
      <c r="Q933" s="948"/>
      <c r="R933" s="948"/>
      <c r="S933" s="948"/>
      <c r="T933" s="948"/>
      <c r="U933" s="948"/>
      <c r="V933" s="948"/>
      <c r="W933" s="948"/>
      <c r="X933" s="948"/>
      <c r="Y933" s="948"/>
      <c r="Z933" s="948"/>
      <c r="CC933" s="949"/>
    </row>
    <row r="934" spans="6:81" s="947" customFormat="1">
      <c r="F934" s="948"/>
      <c r="G934" s="948"/>
      <c r="H934" s="948"/>
      <c r="I934" s="948"/>
      <c r="N934" s="948"/>
      <c r="O934" s="948"/>
      <c r="P934" s="948"/>
      <c r="Q934" s="948"/>
      <c r="R934" s="948"/>
      <c r="S934" s="948"/>
      <c r="T934" s="948"/>
      <c r="U934" s="948"/>
      <c r="V934" s="948"/>
      <c r="W934" s="948"/>
      <c r="X934" s="948"/>
      <c r="Y934" s="948"/>
      <c r="Z934" s="948"/>
      <c r="CC934" s="949"/>
    </row>
    <row r="935" spans="6:81" s="947" customFormat="1">
      <c r="F935" s="948"/>
      <c r="G935" s="948"/>
      <c r="H935" s="948"/>
      <c r="I935" s="948"/>
      <c r="N935" s="948"/>
      <c r="O935" s="948"/>
      <c r="P935" s="948"/>
      <c r="Q935" s="948"/>
      <c r="R935" s="948"/>
      <c r="S935" s="948"/>
      <c r="T935" s="948"/>
      <c r="U935" s="948"/>
      <c r="V935" s="948"/>
      <c r="W935" s="948"/>
      <c r="X935" s="948"/>
      <c r="Y935" s="948"/>
      <c r="Z935" s="948"/>
      <c r="CC935" s="949"/>
    </row>
    <row r="936" spans="6:81" s="947" customFormat="1">
      <c r="F936" s="948"/>
      <c r="G936" s="948"/>
      <c r="H936" s="948"/>
      <c r="I936" s="948"/>
      <c r="N936" s="948"/>
      <c r="O936" s="948"/>
      <c r="P936" s="948"/>
      <c r="Q936" s="948"/>
      <c r="R936" s="948"/>
      <c r="S936" s="948"/>
      <c r="T936" s="948"/>
      <c r="U936" s="948"/>
      <c r="V936" s="948"/>
      <c r="W936" s="948"/>
      <c r="X936" s="948"/>
      <c r="Y936" s="948"/>
      <c r="Z936" s="948"/>
      <c r="CC936" s="949"/>
    </row>
    <row r="937" spans="6:81" s="947" customFormat="1">
      <c r="F937" s="948"/>
      <c r="G937" s="948"/>
      <c r="H937" s="948"/>
      <c r="I937" s="948"/>
      <c r="N937" s="948"/>
      <c r="O937" s="948"/>
      <c r="P937" s="948"/>
      <c r="Q937" s="948"/>
      <c r="R937" s="948"/>
      <c r="S937" s="948"/>
      <c r="T937" s="948"/>
      <c r="U937" s="948"/>
      <c r="V937" s="948"/>
      <c r="W937" s="948"/>
      <c r="X937" s="948"/>
      <c r="Y937" s="948"/>
      <c r="Z937" s="948"/>
      <c r="CC937" s="949"/>
    </row>
    <row r="938" spans="6:81" s="947" customFormat="1">
      <c r="F938" s="948"/>
      <c r="G938" s="948"/>
      <c r="H938" s="948"/>
      <c r="I938" s="948"/>
      <c r="N938" s="948"/>
      <c r="O938" s="948"/>
      <c r="P938" s="948"/>
      <c r="Q938" s="948"/>
      <c r="R938" s="948"/>
      <c r="S938" s="948"/>
      <c r="T938" s="948"/>
      <c r="U938" s="948"/>
      <c r="V938" s="948"/>
      <c r="W938" s="948"/>
      <c r="X938" s="948"/>
      <c r="Y938" s="948"/>
      <c r="Z938" s="948"/>
      <c r="CC938" s="949"/>
    </row>
    <row r="939" spans="6:81" s="947" customFormat="1">
      <c r="F939" s="948"/>
      <c r="G939" s="948"/>
      <c r="H939" s="948"/>
      <c r="I939" s="948"/>
      <c r="N939" s="948"/>
      <c r="O939" s="948"/>
      <c r="P939" s="948"/>
      <c r="Q939" s="948"/>
      <c r="R939" s="948"/>
      <c r="S939" s="948"/>
      <c r="T939" s="948"/>
      <c r="U939" s="948"/>
      <c r="V939" s="948"/>
      <c r="W939" s="948"/>
      <c r="X939" s="948"/>
      <c r="Y939" s="948"/>
      <c r="Z939" s="948"/>
      <c r="CC939" s="949"/>
    </row>
    <row r="940" spans="6:81" s="947" customFormat="1">
      <c r="F940" s="948"/>
      <c r="G940" s="948"/>
      <c r="H940" s="948"/>
      <c r="I940" s="948"/>
      <c r="N940" s="948"/>
      <c r="O940" s="948"/>
      <c r="P940" s="948"/>
      <c r="Q940" s="948"/>
      <c r="R940" s="948"/>
      <c r="S940" s="948"/>
      <c r="T940" s="948"/>
      <c r="U940" s="948"/>
      <c r="V940" s="948"/>
      <c r="W940" s="948"/>
      <c r="X940" s="948"/>
      <c r="Y940" s="948"/>
      <c r="Z940" s="948"/>
      <c r="CC940" s="949"/>
    </row>
    <row r="941" spans="6:81" s="947" customFormat="1">
      <c r="F941" s="948"/>
      <c r="G941" s="948"/>
      <c r="H941" s="948"/>
      <c r="I941" s="948"/>
      <c r="N941" s="948"/>
      <c r="O941" s="948"/>
      <c r="P941" s="948"/>
      <c r="Q941" s="948"/>
      <c r="R941" s="948"/>
      <c r="S941" s="948"/>
      <c r="T941" s="948"/>
      <c r="U941" s="948"/>
      <c r="V941" s="948"/>
      <c r="W941" s="948"/>
      <c r="X941" s="948"/>
      <c r="Y941" s="948"/>
      <c r="Z941" s="948"/>
      <c r="CC941" s="949"/>
    </row>
    <row r="942" spans="6:81" s="947" customFormat="1">
      <c r="F942" s="948"/>
      <c r="G942" s="948"/>
      <c r="H942" s="948"/>
      <c r="I942" s="948"/>
      <c r="N942" s="948"/>
      <c r="O942" s="948"/>
      <c r="P942" s="948"/>
      <c r="Q942" s="948"/>
      <c r="R942" s="948"/>
      <c r="S942" s="948"/>
      <c r="T942" s="948"/>
      <c r="U942" s="948"/>
      <c r="V942" s="948"/>
      <c r="W942" s="948"/>
      <c r="X942" s="948"/>
      <c r="Y942" s="948"/>
      <c r="Z942" s="948"/>
      <c r="CC942" s="949"/>
    </row>
    <row r="943" spans="6:81" s="947" customFormat="1">
      <c r="F943" s="948"/>
      <c r="G943" s="948"/>
      <c r="H943" s="948"/>
      <c r="I943" s="948"/>
      <c r="N943" s="948"/>
      <c r="O943" s="948"/>
      <c r="P943" s="948"/>
      <c r="Q943" s="948"/>
      <c r="R943" s="948"/>
      <c r="S943" s="948"/>
      <c r="T943" s="948"/>
      <c r="U943" s="948"/>
      <c r="V943" s="948"/>
      <c r="W943" s="948"/>
      <c r="X943" s="948"/>
      <c r="Y943" s="948"/>
      <c r="Z943" s="948"/>
      <c r="CC943" s="949"/>
    </row>
    <row r="944" spans="6:81" s="947" customFormat="1">
      <c r="F944" s="948"/>
      <c r="G944" s="948"/>
      <c r="H944" s="948"/>
      <c r="I944" s="948"/>
      <c r="N944" s="948"/>
      <c r="O944" s="948"/>
      <c r="P944" s="948"/>
      <c r="Q944" s="948"/>
      <c r="R944" s="948"/>
      <c r="S944" s="948"/>
      <c r="T944" s="948"/>
      <c r="U944" s="948"/>
      <c r="V944" s="948"/>
      <c r="W944" s="948"/>
      <c r="X944" s="948"/>
      <c r="Y944" s="948"/>
      <c r="Z944" s="948"/>
      <c r="CC944" s="949"/>
    </row>
    <row r="945" spans="6:81" s="947" customFormat="1">
      <c r="F945" s="948"/>
      <c r="G945" s="948"/>
      <c r="H945" s="948"/>
      <c r="I945" s="948"/>
      <c r="N945" s="948"/>
      <c r="O945" s="948"/>
      <c r="P945" s="948"/>
      <c r="Q945" s="948"/>
      <c r="R945" s="948"/>
      <c r="S945" s="948"/>
      <c r="T945" s="948"/>
      <c r="U945" s="948"/>
      <c r="V945" s="948"/>
      <c r="W945" s="948"/>
      <c r="X945" s="948"/>
      <c r="Y945" s="948"/>
      <c r="Z945" s="948"/>
      <c r="CC945" s="949"/>
    </row>
    <row r="946" spans="6:81" s="947" customFormat="1">
      <c r="F946" s="948"/>
      <c r="G946" s="948"/>
      <c r="H946" s="948"/>
      <c r="I946" s="948"/>
      <c r="N946" s="948"/>
      <c r="O946" s="948"/>
      <c r="P946" s="948"/>
      <c r="Q946" s="948"/>
      <c r="R946" s="948"/>
      <c r="S946" s="948"/>
      <c r="T946" s="948"/>
      <c r="U946" s="948"/>
      <c r="V946" s="948"/>
      <c r="W946" s="948"/>
      <c r="X946" s="948"/>
      <c r="Y946" s="948"/>
      <c r="Z946" s="948"/>
      <c r="CC946" s="949"/>
    </row>
    <row r="947" spans="6:81" s="947" customFormat="1">
      <c r="F947" s="948"/>
      <c r="G947" s="948"/>
      <c r="H947" s="948"/>
      <c r="I947" s="948"/>
      <c r="N947" s="948"/>
      <c r="O947" s="948"/>
      <c r="P947" s="948"/>
      <c r="Q947" s="948"/>
      <c r="R947" s="948"/>
      <c r="S947" s="948"/>
      <c r="T947" s="948"/>
      <c r="U947" s="948"/>
      <c r="V947" s="948"/>
      <c r="W947" s="948"/>
      <c r="X947" s="948"/>
      <c r="Y947" s="948"/>
      <c r="Z947" s="948"/>
      <c r="CC947" s="949"/>
    </row>
    <row r="948" spans="6:81" s="947" customFormat="1">
      <c r="F948" s="948"/>
      <c r="G948" s="948"/>
      <c r="H948" s="948"/>
      <c r="I948" s="948"/>
      <c r="N948" s="948"/>
      <c r="O948" s="948"/>
      <c r="P948" s="948"/>
      <c r="Q948" s="948"/>
      <c r="R948" s="948"/>
      <c r="S948" s="948"/>
      <c r="T948" s="948"/>
      <c r="U948" s="948"/>
      <c r="V948" s="948"/>
      <c r="W948" s="948"/>
      <c r="X948" s="948"/>
      <c r="Y948" s="948"/>
      <c r="Z948" s="948"/>
      <c r="CC948" s="949"/>
    </row>
    <row r="949" spans="6:81" s="947" customFormat="1">
      <c r="F949" s="948"/>
      <c r="G949" s="948"/>
      <c r="H949" s="948"/>
      <c r="I949" s="948"/>
      <c r="N949" s="948"/>
      <c r="O949" s="948"/>
      <c r="P949" s="948"/>
      <c r="Q949" s="948"/>
      <c r="R949" s="948"/>
      <c r="S949" s="948"/>
      <c r="T949" s="948"/>
      <c r="U949" s="948"/>
      <c r="V949" s="948"/>
      <c r="W949" s="948"/>
      <c r="X949" s="948"/>
      <c r="Y949" s="948"/>
      <c r="Z949" s="948"/>
      <c r="CC949" s="949"/>
    </row>
    <row r="950" spans="6:81" s="947" customFormat="1">
      <c r="F950" s="948"/>
      <c r="G950" s="948"/>
      <c r="H950" s="948"/>
      <c r="I950" s="948"/>
      <c r="N950" s="948"/>
      <c r="O950" s="948"/>
      <c r="P950" s="948"/>
      <c r="Q950" s="948"/>
      <c r="R950" s="948"/>
      <c r="S950" s="948"/>
      <c r="T950" s="948"/>
      <c r="U950" s="948"/>
      <c r="V950" s="948"/>
      <c r="W950" s="948"/>
      <c r="X950" s="948"/>
      <c r="Y950" s="948"/>
      <c r="Z950" s="948"/>
      <c r="CC950" s="949"/>
    </row>
    <row r="951" spans="6:81" s="947" customFormat="1">
      <c r="F951" s="948"/>
      <c r="G951" s="948"/>
      <c r="H951" s="948"/>
      <c r="I951" s="948"/>
      <c r="N951" s="948"/>
      <c r="O951" s="948"/>
      <c r="P951" s="948"/>
      <c r="Q951" s="948"/>
      <c r="R951" s="948"/>
      <c r="S951" s="948"/>
      <c r="T951" s="948"/>
      <c r="U951" s="948"/>
      <c r="V951" s="948"/>
      <c r="W951" s="948"/>
      <c r="X951" s="948"/>
      <c r="Y951" s="948"/>
      <c r="Z951" s="948"/>
      <c r="CC951" s="949"/>
    </row>
    <row r="952" spans="6:81" s="947" customFormat="1">
      <c r="F952" s="948"/>
      <c r="G952" s="948"/>
      <c r="H952" s="948"/>
      <c r="I952" s="948"/>
      <c r="N952" s="948"/>
      <c r="O952" s="948"/>
      <c r="P952" s="948"/>
      <c r="Q952" s="948"/>
      <c r="R952" s="948"/>
      <c r="S952" s="948"/>
      <c r="T952" s="948"/>
      <c r="U952" s="948"/>
      <c r="V952" s="948"/>
      <c r="W952" s="948"/>
      <c r="X952" s="948"/>
      <c r="Y952" s="948"/>
      <c r="Z952" s="948"/>
      <c r="CC952" s="949"/>
    </row>
    <row r="953" spans="6:81" s="947" customFormat="1">
      <c r="F953" s="948"/>
      <c r="G953" s="948"/>
      <c r="H953" s="948"/>
      <c r="I953" s="948"/>
      <c r="N953" s="948"/>
      <c r="O953" s="948"/>
      <c r="P953" s="948"/>
      <c r="Q953" s="948"/>
      <c r="R953" s="948"/>
      <c r="S953" s="948"/>
      <c r="T953" s="948"/>
      <c r="U953" s="948"/>
      <c r="V953" s="948"/>
      <c r="W953" s="948"/>
      <c r="X953" s="948"/>
      <c r="Y953" s="948"/>
      <c r="Z953" s="948"/>
      <c r="CC953" s="949"/>
    </row>
    <row r="954" spans="6:81" s="947" customFormat="1">
      <c r="F954" s="948"/>
      <c r="G954" s="948"/>
      <c r="H954" s="948"/>
      <c r="I954" s="948"/>
      <c r="N954" s="948"/>
      <c r="O954" s="948"/>
      <c r="P954" s="948"/>
      <c r="Q954" s="948"/>
      <c r="R954" s="948"/>
      <c r="S954" s="948"/>
      <c r="T954" s="948"/>
      <c r="U954" s="948"/>
      <c r="V954" s="948"/>
      <c r="W954" s="948"/>
      <c r="X954" s="948"/>
      <c r="Y954" s="948"/>
      <c r="Z954" s="948"/>
      <c r="CC954" s="949"/>
    </row>
    <row r="955" spans="6:81" s="947" customFormat="1">
      <c r="F955" s="948"/>
      <c r="G955" s="948"/>
      <c r="H955" s="948"/>
      <c r="I955" s="948"/>
      <c r="N955" s="948"/>
      <c r="O955" s="948"/>
      <c r="P955" s="948"/>
      <c r="Q955" s="948"/>
      <c r="R955" s="948"/>
      <c r="S955" s="948"/>
      <c r="T955" s="948"/>
      <c r="U955" s="948"/>
      <c r="V955" s="948"/>
      <c r="W955" s="948"/>
      <c r="X955" s="948"/>
      <c r="Y955" s="948"/>
      <c r="Z955" s="948"/>
      <c r="CC955" s="949"/>
    </row>
    <row r="956" spans="6:81" s="947" customFormat="1">
      <c r="F956" s="948"/>
      <c r="G956" s="948"/>
      <c r="H956" s="948"/>
      <c r="I956" s="948"/>
      <c r="N956" s="948"/>
      <c r="O956" s="948"/>
      <c r="P956" s="948"/>
      <c r="Q956" s="948"/>
      <c r="R956" s="948"/>
      <c r="S956" s="948"/>
      <c r="T956" s="948"/>
      <c r="U956" s="948"/>
      <c r="V956" s="948"/>
      <c r="W956" s="948"/>
      <c r="X956" s="948"/>
      <c r="Y956" s="948"/>
      <c r="Z956" s="948"/>
      <c r="CC956" s="949"/>
    </row>
    <row r="957" spans="6:81" s="947" customFormat="1">
      <c r="F957" s="948"/>
      <c r="G957" s="948"/>
      <c r="H957" s="948"/>
      <c r="I957" s="948"/>
      <c r="N957" s="948"/>
      <c r="O957" s="948"/>
      <c r="P957" s="948"/>
      <c r="Q957" s="948"/>
      <c r="R957" s="948"/>
      <c r="S957" s="948"/>
      <c r="T957" s="948"/>
      <c r="U957" s="948"/>
      <c r="V957" s="948"/>
      <c r="W957" s="948"/>
      <c r="X957" s="948"/>
      <c r="Y957" s="948"/>
      <c r="Z957" s="948"/>
      <c r="CC957" s="949"/>
    </row>
    <row r="958" spans="6:81" s="947" customFormat="1">
      <c r="F958" s="948"/>
      <c r="G958" s="948"/>
      <c r="H958" s="948"/>
      <c r="I958" s="948"/>
      <c r="N958" s="948"/>
      <c r="O958" s="948"/>
      <c r="P958" s="948"/>
      <c r="Q958" s="948"/>
      <c r="R958" s="948"/>
      <c r="S958" s="948"/>
      <c r="T958" s="948"/>
      <c r="U958" s="948"/>
      <c r="V958" s="948"/>
      <c r="W958" s="948"/>
      <c r="X958" s="948"/>
      <c r="Y958" s="948"/>
      <c r="Z958" s="948"/>
      <c r="CC958" s="949"/>
    </row>
    <row r="959" spans="6:81" s="947" customFormat="1">
      <c r="F959" s="948"/>
      <c r="G959" s="948"/>
      <c r="H959" s="948"/>
      <c r="I959" s="948"/>
      <c r="N959" s="948"/>
      <c r="O959" s="948"/>
      <c r="P959" s="948"/>
      <c r="Q959" s="948"/>
      <c r="R959" s="948"/>
      <c r="S959" s="948"/>
      <c r="T959" s="948"/>
      <c r="U959" s="948"/>
      <c r="V959" s="948"/>
      <c r="W959" s="948"/>
      <c r="X959" s="948"/>
      <c r="Y959" s="948"/>
      <c r="Z959" s="948"/>
      <c r="CC959" s="949"/>
    </row>
    <row r="960" spans="6:81" s="947" customFormat="1">
      <c r="F960" s="948"/>
      <c r="G960" s="948"/>
      <c r="H960" s="948"/>
      <c r="I960" s="948"/>
      <c r="N960" s="948"/>
      <c r="O960" s="948"/>
      <c r="P960" s="948"/>
      <c r="Q960" s="948"/>
      <c r="R960" s="948"/>
      <c r="S960" s="948"/>
      <c r="T960" s="948"/>
      <c r="U960" s="948"/>
      <c r="V960" s="948"/>
      <c r="W960" s="948"/>
      <c r="X960" s="948"/>
      <c r="Y960" s="948"/>
      <c r="Z960" s="948"/>
      <c r="CC960" s="949"/>
    </row>
    <row r="961" spans="6:81" s="947" customFormat="1">
      <c r="F961" s="948"/>
      <c r="G961" s="948"/>
      <c r="H961" s="948"/>
      <c r="I961" s="948"/>
      <c r="N961" s="948"/>
      <c r="O961" s="948"/>
      <c r="P961" s="948"/>
      <c r="Q961" s="948"/>
      <c r="R961" s="948"/>
      <c r="S961" s="948"/>
      <c r="T961" s="948"/>
      <c r="U961" s="948"/>
      <c r="V961" s="948"/>
      <c r="W961" s="948"/>
      <c r="X961" s="948"/>
      <c r="Y961" s="948"/>
      <c r="Z961" s="948"/>
      <c r="CC961" s="949"/>
    </row>
    <row r="962" spans="6:81" s="947" customFormat="1">
      <c r="F962" s="948"/>
      <c r="G962" s="948"/>
      <c r="H962" s="948"/>
      <c r="I962" s="948"/>
      <c r="N962" s="948"/>
      <c r="O962" s="948"/>
      <c r="P962" s="948"/>
      <c r="Q962" s="948"/>
      <c r="R962" s="948"/>
      <c r="S962" s="948"/>
      <c r="T962" s="948"/>
      <c r="U962" s="948"/>
      <c r="V962" s="948"/>
      <c r="W962" s="948"/>
      <c r="X962" s="948"/>
      <c r="Y962" s="948"/>
      <c r="Z962" s="948"/>
      <c r="CC962" s="949"/>
    </row>
    <row r="963" spans="6:81" s="947" customFormat="1">
      <c r="F963" s="948"/>
      <c r="G963" s="948"/>
      <c r="H963" s="948"/>
      <c r="I963" s="948"/>
      <c r="N963" s="948"/>
      <c r="O963" s="948"/>
      <c r="P963" s="948"/>
      <c r="Q963" s="948"/>
      <c r="R963" s="948"/>
      <c r="S963" s="948"/>
      <c r="T963" s="948"/>
      <c r="U963" s="948"/>
      <c r="V963" s="948"/>
      <c r="W963" s="948"/>
      <c r="X963" s="948"/>
      <c r="Y963" s="948"/>
      <c r="Z963" s="948"/>
      <c r="CC963" s="949"/>
    </row>
    <row r="964" spans="6:81" s="947" customFormat="1">
      <c r="F964" s="948"/>
      <c r="G964" s="948"/>
      <c r="H964" s="948"/>
      <c r="I964" s="948"/>
      <c r="N964" s="948"/>
      <c r="O964" s="948"/>
      <c r="P964" s="948"/>
      <c r="Q964" s="948"/>
      <c r="R964" s="948"/>
      <c r="S964" s="948"/>
      <c r="T964" s="948"/>
      <c r="U964" s="948"/>
      <c r="V964" s="948"/>
      <c r="W964" s="948"/>
      <c r="X964" s="948"/>
      <c r="Y964" s="948"/>
      <c r="Z964" s="948"/>
      <c r="CC964" s="949"/>
    </row>
    <row r="965" spans="6:81" s="947" customFormat="1">
      <c r="F965" s="948"/>
      <c r="G965" s="948"/>
      <c r="H965" s="948"/>
      <c r="I965" s="948"/>
      <c r="N965" s="948"/>
      <c r="O965" s="948"/>
      <c r="P965" s="948"/>
      <c r="Q965" s="948"/>
      <c r="R965" s="948"/>
      <c r="S965" s="948"/>
      <c r="T965" s="948"/>
      <c r="U965" s="948"/>
      <c r="V965" s="948"/>
      <c r="W965" s="948"/>
      <c r="X965" s="948"/>
      <c r="Y965" s="948"/>
      <c r="Z965" s="948"/>
      <c r="CC965" s="949"/>
    </row>
    <row r="966" spans="6:81" s="947" customFormat="1">
      <c r="F966" s="948"/>
      <c r="G966" s="948"/>
      <c r="H966" s="948"/>
      <c r="I966" s="948"/>
      <c r="N966" s="948"/>
      <c r="O966" s="948"/>
      <c r="P966" s="948"/>
      <c r="Q966" s="948"/>
      <c r="R966" s="948"/>
      <c r="S966" s="948"/>
      <c r="T966" s="948"/>
      <c r="U966" s="948"/>
      <c r="V966" s="948"/>
      <c r="W966" s="948"/>
      <c r="X966" s="948"/>
      <c r="Y966" s="948"/>
      <c r="Z966" s="948"/>
      <c r="CC966" s="949"/>
    </row>
    <row r="967" spans="6:81" s="947" customFormat="1">
      <c r="F967" s="948"/>
      <c r="G967" s="948"/>
      <c r="H967" s="948"/>
      <c r="I967" s="948"/>
      <c r="N967" s="948"/>
      <c r="O967" s="948"/>
      <c r="P967" s="948"/>
      <c r="Q967" s="948"/>
      <c r="R967" s="948"/>
      <c r="S967" s="948"/>
      <c r="T967" s="948"/>
      <c r="U967" s="948"/>
      <c r="V967" s="948"/>
      <c r="W967" s="948"/>
      <c r="X967" s="948"/>
      <c r="Y967" s="948"/>
      <c r="Z967" s="948"/>
      <c r="CC967" s="949"/>
    </row>
    <row r="968" spans="6:81" s="947" customFormat="1">
      <c r="F968" s="948"/>
      <c r="G968" s="948"/>
      <c r="H968" s="948"/>
      <c r="I968" s="948"/>
      <c r="N968" s="948"/>
      <c r="O968" s="948"/>
      <c r="P968" s="948"/>
      <c r="Q968" s="948"/>
      <c r="R968" s="948"/>
      <c r="S968" s="948"/>
      <c r="T968" s="948"/>
      <c r="U968" s="948"/>
      <c r="V968" s="948"/>
      <c r="W968" s="948"/>
      <c r="X968" s="948"/>
      <c r="Y968" s="948"/>
      <c r="Z968" s="948"/>
      <c r="CC968" s="949"/>
    </row>
    <row r="969" spans="6:81" s="947" customFormat="1">
      <c r="F969" s="948"/>
      <c r="G969" s="948"/>
      <c r="H969" s="948"/>
      <c r="I969" s="948"/>
      <c r="N969" s="948"/>
      <c r="O969" s="948"/>
      <c r="P969" s="948"/>
      <c r="Q969" s="948"/>
      <c r="R969" s="948"/>
      <c r="S969" s="948"/>
      <c r="T969" s="948"/>
      <c r="U969" s="948"/>
      <c r="V969" s="948"/>
      <c r="W969" s="948"/>
      <c r="X969" s="948"/>
      <c r="Y969" s="948"/>
      <c r="Z969" s="948"/>
      <c r="CC969" s="949"/>
    </row>
    <row r="970" spans="6:81" s="947" customFormat="1">
      <c r="F970" s="948"/>
      <c r="G970" s="948"/>
      <c r="H970" s="948"/>
      <c r="I970" s="948"/>
      <c r="N970" s="948"/>
      <c r="O970" s="948"/>
      <c r="P970" s="948"/>
      <c r="Q970" s="948"/>
      <c r="R970" s="948"/>
      <c r="S970" s="948"/>
      <c r="T970" s="948"/>
      <c r="U970" s="948"/>
      <c r="V970" s="948"/>
      <c r="W970" s="948"/>
      <c r="X970" s="948"/>
      <c r="Y970" s="948"/>
      <c r="Z970" s="948"/>
      <c r="CC970" s="949"/>
    </row>
    <row r="971" spans="6:81" s="947" customFormat="1">
      <c r="F971" s="948"/>
      <c r="G971" s="948"/>
      <c r="H971" s="948"/>
      <c r="I971" s="948"/>
      <c r="N971" s="948"/>
      <c r="O971" s="948"/>
      <c r="P971" s="948"/>
      <c r="Q971" s="948"/>
      <c r="R971" s="948"/>
      <c r="S971" s="948"/>
      <c r="T971" s="948"/>
      <c r="U971" s="948"/>
      <c r="V971" s="948"/>
      <c r="W971" s="948"/>
      <c r="X971" s="948"/>
      <c r="Y971" s="948"/>
      <c r="Z971" s="948"/>
      <c r="CC971" s="949"/>
    </row>
    <row r="972" spans="6:81" s="947" customFormat="1">
      <c r="F972" s="948"/>
      <c r="G972" s="948"/>
      <c r="H972" s="948"/>
      <c r="I972" s="948"/>
      <c r="N972" s="948"/>
      <c r="O972" s="948"/>
      <c r="P972" s="948"/>
      <c r="Q972" s="948"/>
      <c r="R972" s="948"/>
      <c r="S972" s="948"/>
      <c r="T972" s="948"/>
      <c r="U972" s="948"/>
      <c r="V972" s="948"/>
      <c r="W972" s="948"/>
      <c r="X972" s="948"/>
      <c r="Y972" s="948"/>
      <c r="Z972" s="948"/>
      <c r="CC972" s="949"/>
    </row>
    <row r="973" spans="6:81" s="947" customFormat="1">
      <c r="F973" s="948"/>
      <c r="G973" s="948"/>
      <c r="H973" s="948"/>
      <c r="I973" s="948"/>
      <c r="N973" s="948"/>
      <c r="O973" s="948"/>
      <c r="P973" s="948"/>
      <c r="Q973" s="948"/>
      <c r="R973" s="948"/>
      <c r="S973" s="948"/>
      <c r="T973" s="948"/>
      <c r="U973" s="948"/>
      <c r="V973" s="948"/>
      <c r="W973" s="948"/>
      <c r="X973" s="948"/>
      <c r="Y973" s="948"/>
      <c r="Z973" s="948"/>
      <c r="CC973" s="949"/>
    </row>
    <row r="974" spans="6:81" s="947" customFormat="1">
      <c r="F974" s="948"/>
      <c r="G974" s="948"/>
      <c r="H974" s="948"/>
      <c r="I974" s="948"/>
      <c r="N974" s="948"/>
      <c r="O974" s="948"/>
      <c r="P974" s="948"/>
      <c r="Q974" s="948"/>
      <c r="R974" s="948"/>
      <c r="S974" s="948"/>
      <c r="T974" s="948"/>
      <c r="U974" s="948"/>
      <c r="V974" s="948"/>
      <c r="W974" s="948"/>
      <c r="X974" s="948"/>
      <c r="Y974" s="948"/>
      <c r="Z974" s="948"/>
      <c r="CC974" s="949"/>
    </row>
    <row r="975" spans="6:81" s="947" customFormat="1">
      <c r="F975" s="948"/>
      <c r="G975" s="948"/>
      <c r="H975" s="948"/>
      <c r="I975" s="948"/>
      <c r="N975" s="948"/>
      <c r="O975" s="948"/>
      <c r="P975" s="948"/>
      <c r="Q975" s="948"/>
      <c r="R975" s="948"/>
      <c r="S975" s="948"/>
      <c r="T975" s="948"/>
      <c r="U975" s="948"/>
      <c r="V975" s="948"/>
      <c r="W975" s="948"/>
      <c r="X975" s="948"/>
      <c r="Y975" s="948"/>
      <c r="Z975" s="948"/>
      <c r="CC975" s="949"/>
    </row>
    <row r="976" spans="6:81" s="947" customFormat="1">
      <c r="F976" s="948"/>
      <c r="G976" s="948"/>
      <c r="H976" s="948"/>
      <c r="I976" s="948"/>
      <c r="N976" s="948"/>
      <c r="O976" s="948"/>
      <c r="P976" s="948"/>
      <c r="Q976" s="948"/>
      <c r="R976" s="948"/>
      <c r="S976" s="948"/>
      <c r="T976" s="948"/>
      <c r="U976" s="948"/>
      <c r="V976" s="948"/>
      <c r="W976" s="948"/>
      <c r="X976" s="948"/>
      <c r="Y976" s="948"/>
      <c r="Z976" s="948"/>
      <c r="CC976" s="949"/>
    </row>
    <row r="977" spans="6:81" s="947" customFormat="1">
      <c r="F977" s="948"/>
      <c r="G977" s="948"/>
      <c r="H977" s="948"/>
      <c r="I977" s="948"/>
      <c r="N977" s="948"/>
      <c r="O977" s="948"/>
      <c r="P977" s="948"/>
      <c r="Q977" s="948"/>
      <c r="R977" s="948"/>
      <c r="S977" s="948"/>
      <c r="T977" s="948"/>
      <c r="U977" s="948"/>
      <c r="V977" s="948"/>
      <c r="W977" s="948"/>
      <c r="X977" s="948"/>
      <c r="Y977" s="948"/>
      <c r="Z977" s="948"/>
      <c r="CC977" s="949"/>
    </row>
    <row r="978" spans="6:81" s="947" customFormat="1">
      <c r="F978" s="948"/>
      <c r="G978" s="948"/>
      <c r="H978" s="948"/>
      <c r="I978" s="948"/>
      <c r="N978" s="948"/>
      <c r="O978" s="948"/>
      <c r="P978" s="948"/>
      <c r="Q978" s="948"/>
      <c r="R978" s="948"/>
      <c r="S978" s="948"/>
      <c r="T978" s="948"/>
      <c r="U978" s="948"/>
      <c r="V978" s="948"/>
      <c r="W978" s="948"/>
      <c r="X978" s="948"/>
      <c r="Y978" s="948"/>
      <c r="Z978" s="948"/>
      <c r="CC978" s="949"/>
    </row>
    <row r="979" spans="6:81" s="947" customFormat="1">
      <c r="F979" s="948"/>
      <c r="G979" s="948"/>
      <c r="H979" s="948"/>
      <c r="I979" s="948"/>
      <c r="N979" s="948"/>
      <c r="O979" s="948"/>
      <c r="P979" s="948"/>
      <c r="Q979" s="948"/>
      <c r="R979" s="948"/>
      <c r="S979" s="948"/>
      <c r="T979" s="948"/>
      <c r="U979" s="948"/>
      <c r="V979" s="948"/>
      <c r="W979" s="948"/>
      <c r="X979" s="948"/>
      <c r="Y979" s="948"/>
      <c r="Z979" s="948"/>
      <c r="CC979" s="949"/>
    </row>
    <row r="980" spans="6:81" s="947" customFormat="1">
      <c r="F980" s="948"/>
      <c r="G980" s="948"/>
      <c r="H980" s="948"/>
      <c r="I980" s="948"/>
      <c r="N980" s="948"/>
      <c r="O980" s="948"/>
      <c r="P980" s="948"/>
      <c r="Q980" s="948"/>
      <c r="R980" s="948"/>
      <c r="S980" s="948"/>
      <c r="T980" s="948"/>
      <c r="U980" s="948"/>
      <c r="V980" s="948"/>
      <c r="W980" s="948"/>
      <c r="X980" s="948"/>
      <c r="Y980" s="948"/>
      <c r="Z980" s="948"/>
      <c r="CC980" s="949"/>
    </row>
    <row r="981" spans="6:81" s="947" customFormat="1">
      <c r="F981" s="948"/>
      <c r="G981" s="948"/>
      <c r="H981" s="948"/>
      <c r="I981" s="948"/>
      <c r="N981" s="948"/>
      <c r="O981" s="948"/>
      <c r="P981" s="948"/>
      <c r="Q981" s="948"/>
      <c r="R981" s="948"/>
      <c r="S981" s="948"/>
      <c r="T981" s="948"/>
      <c r="U981" s="948"/>
      <c r="V981" s="948"/>
      <c r="W981" s="948"/>
      <c r="X981" s="948"/>
      <c r="Y981" s="948"/>
      <c r="Z981" s="948"/>
      <c r="CC981" s="949"/>
    </row>
    <row r="982" spans="6:81" s="947" customFormat="1">
      <c r="F982" s="948"/>
      <c r="G982" s="948"/>
      <c r="H982" s="948"/>
      <c r="I982" s="948"/>
      <c r="N982" s="948"/>
      <c r="O982" s="948"/>
      <c r="P982" s="948"/>
      <c r="Q982" s="948"/>
      <c r="R982" s="948"/>
      <c r="S982" s="948"/>
      <c r="T982" s="948"/>
      <c r="U982" s="948"/>
      <c r="V982" s="948"/>
      <c r="W982" s="948"/>
      <c r="X982" s="948"/>
      <c r="Y982" s="948"/>
      <c r="Z982" s="948"/>
      <c r="CC982" s="949"/>
    </row>
    <row r="983" spans="6:81" s="947" customFormat="1">
      <c r="F983" s="948"/>
      <c r="G983" s="948"/>
      <c r="H983" s="948"/>
      <c r="I983" s="948"/>
      <c r="N983" s="948"/>
      <c r="O983" s="948"/>
      <c r="P983" s="948"/>
      <c r="Q983" s="948"/>
      <c r="R983" s="948"/>
      <c r="S983" s="948"/>
      <c r="T983" s="948"/>
      <c r="U983" s="948"/>
      <c r="V983" s="948"/>
      <c r="W983" s="948"/>
      <c r="X983" s="948"/>
      <c r="Y983" s="948"/>
      <c r="Z983" s="948"/>
      <c r="CC983" s="949"/>
    </row>
    <row r="984" spans="6:81" s="947" customFormat="1">
      <c r="F984" s="948"/>
      <c r="G984" s="948"/>
      <c r="H984" s="948"/>
      <c r="I984" s="948"/>
      <c r="N984" s="948"/>
      <c r="O984" s="948"/>
      <c r="P984" s="948"/>
      <c r="Q984" s="948"/>
      <c r="R984" s="948"/>
      <c r="S984" s="948"/>
      <c r="T984" s="948"/>
      <c r="U984" s="948"/>
      <c r="V984" s="948"/>
      <c r="W984" s="948"/>
      <c r="X984" s="948"/>
      <c r="Y984" s="948"/>
      <c r="Z984" s="948"/>
      <c r="CC984" s="949"/>
    </row>
    <row r="985" spans="6:81" s="947" customFormat="1">
      <c r="F985" s="948"/>
      <c r="G985" s="948"/>
      <c r="H985" s="948"/>
      <c r="I985" s="948"/>
      <c r="N985" s="948"/>
      <c r="O985" s="948"/>
      <c r="P985" s="948"/>
      <c r="Q985" s="948"/>
      <c r="R985" s="948"/>
      <c r="S985" s="948"/>
      <c r="T985" s="948"/>
      <c r="U985" s="948"/>
      <c r="V985" s="948"/>
      <c r="W985" s="948"/>
      <c r="X985" s="948"/>
      <c r="Y985" s="948"/>
      <c r="Z985" s="948"/>
      <c r="CC985" s="949"/>
    </row>
    <row r="986" spans="6:81" s="947" customFormat="1">
      <c r="F986" s="948"/>
      <c r="G986" s="948"/>
      <c r="H986" s="948"/>
      <c r="I986" s="948"/>
      <c r="N986" s="948"/>
      <c r="O986" s="948"/>
      <c r="P986" s="948"/>
      <c r="Q986" s="948"/>
      <c r="R986" s="948"/>
      <c r="S986" s="948"/>
      <c r="T986" s="948"/>
      <c r="U986" s="948"/>
      <c r="V986" s="948"/>
      <c r="W986" s="948"/>
      <c r="X986" s="948"/>
      <c r="Y986" s="948"/>
      <c r="Z986" s="948"/>
      <c r="CC986" s="949"/>
    </row>
    <row r="987" spans="6:81" s="947" customFormat="1">
      <c r="F987" s="948"/>
      <c r="G987" s="948"/>
      <c r="H987" s="948"/>
      <c r="I987" s="948"/>
      <c r="N987" s="948"/>
      <c r="O987" s="948"/>
      <c r="P987" s="948"/>
      <c r="Q987" s="948"/>
      <c r="R987" s="948"/>
      <c r="S987" s="948"/>
      <c r="T987" s="948"/>
      <c r="U987" s="948"/>
      <c r="V987" s="948"/>
      <c r="W987" s="948"/>
      <c r="X987" s="948"/>
      <c r="Y987" s="948"/>
      <c r="Z987" s="948"/>
      <c r="CC987" s="949"/>
    </row>
    <row r="988" spans="6:81" s="947" customFormat="1">
      <c r="F988" s="948"/>
      <c r="G988" s="948"/>
      <c r="H988" s="948"/>
      <c r="I988" s="948"/>
      <c r="N988" s="948"/>
      <c r="O988" s="948"/>
      <c r="P988" s="948"/>
      <c r="Q988" s="948"/>
      <c r="R988" s="948"/>
      <c r="S988" s="948"/>
      <c r="T988" s="948"/>
      <c r="U988" s="948"/>
      <c r="V988" s="948"/>
      <c r="W988" s="948"/>
      <c r="X988" s="948"/>
      <c r="Y988" s="948"/>
      <c r="Z988" s="948"/>
      <c r="CC988" s="949"/>
    </row>
    <row r="989" spans="6:81" s="947" customFormat="1">
      <c r="F989" s="948"/>
      <c r="G989" s="948"/>
      <c r="H989" s="948"/>
      <c r="I989" s="948"/>
      <c r="N989" s="948"/>
      <c r="O989" s="948"/>
      <c r="P989" s="948"/>
      <c r="Q989" s="948"/>
      <c r="R989" s="948"/>
      <c r="S989" s="948"/>
      <c r="T989" s="948"/>
      <c r="U989" s="948"/>
      <c r="V989" s="948"/>
      <c r="W989" s="948"/>
      <c r="X989" s="948"/>
      <c r="Y989" s="948"/>
      <c r="Z989" s="948"/>
      <c r="CC989" s="949"/>
    </row>
    <row r="990" spans="6:81" s="947" customFormat="1">
      <c r="F990" s="948"/>
      <c r="G990" s="948"/>
      <c r="H990" s="948"/>
      <c r="I990" s="948"/>
      <c r="N990" s="948"/>
      <c r="O990" s="948"/>
      <c r="P990" s="948"/>
      <c r="Q990" s="948"/>
      <c r="R990" s="948"/>
      <c r="S990" s="948"/>
      <c r="T990" s="948"/>
      <c r="U990" s="948"/>
      <c r="V990" s="948"/>
      <c r="W990" s="948"/>
      <c r="X990" s="948"/>
      <c r="Y990" s="948"/>
      <c r="Z990" s="948"/>
      <c r="CC990" s="949"/>
    </row>
    <row r="991" spans="6:81" s="947" customFormat="1">
      <c r="F991" s="948"/>
      <c r="G991" s="948"/>
      <c r="H991" s="948"/>
      <c r="I991" s="948"/>
      <c r="N991" s="948"/>
      <c r="O991" s="948"/>
      <c r="P991" s="948"/>
      <c r="Q991" s="948"/>
      <c r="R991" s="948"/>
      <c r="S991" s="948"/>
      <c r="T991" s="948"/>
      <c r="U991" s="948"/>
      <c r="V991" s="948"/>
      <c r="W991" s="948"/>
      <c r="X991" s="948"/>
      <c r="Y991" s="948"/>
      <c r="Z991" s="948"/>
      <c r="CC991" s="949"/>
    </row>
    <row r="992" spans="6:81" s="947" customFormat="1">
      <c r="F992" s="948"/>
      <c r="G992" s="948"/>
      <c r="H992" s="948"/>
      <c r="I992" s="948"/>
      <c r="N992" s="948"/>
      <c r="O992" s="948"/>
      <c r="P992" s="948"/>
      <c r="Q992" s="948"/>
      <c r="R992" s="948"/>
      <c r="S992" s="948"/>
      <c r="T992" s="948"/>
      <c r="U992" s="948"/>
      <c r="V992" s="948"/>
      <c r="W992" s="948"/>
      <c r="X992" s="948"/>
      <c r="Y992" s="948"/>
      <c r="Z992" s="948"/>
      <c r="CC992" s="949"/>
    </row>
    <row r="993" spans="6:81" s="947" customFormat="1">
      <c r="F993" s="948"/>
      <c r="G993" s="948"/>
      <c r="H993" s="948"/>
      <c r="I993" s="948"/>
      <c r="N993" s="948"/>
      <c r="O993" s="948"/>
      <c r="P993" s="948"/>
      <c r="Q993" s="948"/>
      <c r="R993" s="948"/>
      <c r="S993" s="948"/>
      <c r="T993" s="948"/>
      <c r="U993" s="948"/>
      <c r="V993" s="948"/>
      <c r="W993" s="948"/>
      <c r="X993" s="948"/>
      <c r="Y993" s="948"/>
      <c r="Z993" s="948"/>
      <c r="CC993" s="949"/>
    </row>
    <row r="994" spans="6:81" s="947" customFormat="1">
      <c r="F994" s="948"/>
      <c r="G994" s="948"/>
      <c r="H994" s="948"/>
      <c r="I994" s="948"/>
      <c r="N994" s="948"/>
      <c r="O994" s="948"/>
      <c r="P994" s="948"/>
      <c r="Q994" s="948"/>
      <c r="R994" s="948"/>
      <c r="S994" s="948"/>
      <c r="T994" s="948"/>
      <c r="U994" s="948"/>
      <c r="V994" s="948"/>
      <c r="W994" s="948"/>
      <c r="X994" s="948"/>
      <c r="Y994" s="948"/>
      <c r="Z994" s="948"/>
      <c r="CC994" s="949"/>
    </row>
    <row r="995" spans="6:81" s="947" customFormat="1">
      <c r="F995" s="948"/>
      <c r="G995" s="948"/>
      <c r="H995" s="948"/>
      <c r="I995" s="948"/>
      <c r="N995" s="948"/>
      <c r="O995" s="948"/>
      <c r="P995" s="948"/>
      <c r="Q995" s="948"/>
      <c r="R995" s="948"/>
      <c r="S995" s="948"/>
      <c r="T995" s="948"/>
      <c r="U995" s="948"/>
      <c r="V995" s="948"/>
      <c r="W995" s="948"/>
      <c r="X995" s="948"/>
      <c r="Y995" s="948"/>
      <c r="Z995" s="948"/>
      <c r="CC995" s="949"/>
    </row>
    <row r="996" spans="6:81" s="947" customFormat="1">
      <c r="F996" s="948"/>
      <c r="G996" s="948"/>
      <c r="H996" s="948"/>
      <c r="I996" s="948"/>
      <c r="N996" s="948"/>
      <c r="O996" s="948"/>
      <c r="P996" s="948"/>
      <c r="Q996" s="948"/>
      <c r="R996" s="948"/>
      <c r="S996" s="948"/>
      <c r="T996" s="948"/>
      <c r="U996" s="948"/>
      <c r="V996" s="948"/>
      <c r="W996" s="948"/>
      <c r="X996" s="948"/>
      <c r="Y996" s="948"/>
      <c r="Z996" s="948"/>
      <c r="CC996" s="949"/>
    </row>
    <row r="997" spans="6:81" s="947" customFormat="1">
      <c r="F997" s="948"/>
      <c r="G997" s="948"/>
      <c r="H997" s="948"/>
      <c r="I997" s="948"/>
      <c r="N997" s="948"/>
      <c r="O997" s="948"/>
      <c r="P997" s="948"/>
      <c r="Q997" s="948"/>
      <c r="R997" s="948"/>
      <c r="S997" s="948"/>
      <c r="T997" s="948"/>
      <c r="U997" s="948"/>
      <c r="V997" s="948"/>
      <c r="W997" s="948"/>
      <c r="X997" s="948"/>
      <c r="Y997" s="948"/>
      <c r="Z997" s="948"/>
      <c r="CC997" s="949"/>
    </row>
    <row r="998" spans="6:81" s="947" customFormat="1">
      <c r="F998" s="948"/>
      <c r="G998" s="948"/>
      <c r="H998" s="948"/>
      <c r="I998" s="948"/>
      <c r="N998" s="948"/>
      <c r="O998" s="948"/>
      <c r="P998" s="948"/>
      <c r="Q998" s="948"/>
      <c r="R998" s="948"/>
      <c r="S998" s="948"/>
      <c r="T998" s="948"/>
      <c r="U998" s="948"/>
      <c r="V998" s="948"/>
      <c r="W998" s="948"/>
      <c r="X998" s="948"/>
      <c r="Y998" s="948"/>
      <c r="Z998" s="948"/>
      <c r="CC998" s="949"/>
    </row>
    <row r="999" spans="6:81" s="947" customFormat="1">
      <c r="F999" s="948"/>
      <c r="G999" s="948"/>
      <c r="H999" s="948"/>
      <c r="I999" s="948"/>
      <c r="N999" s="948"/>
      <c r="O999" s="948"/>
      <c r="P999" s="948"/>
      <c r="Q999" s="948"/>
      <c r="R999" s="948"/>
      <c r="S999" s="948"/>
      <c r="T999" s="948"/>
      <c r="U999" s="948"/>
      <c r="V999" s="948"/>
      <c r="W999" s="948"/>
      <c r="X999" s="948"/>
      <c r="Y999" s="948"/>
      <c r="Z999" s="948"/>
      <c r="CC999" s="949"/>
    </row>
    <row r="1000" spans="6:81" s="947" customFormat="1">
      <c r="F1000" s="948"/>
      <c r="G1000" s="948"/>
      <c r="H1000" s="948"/>
      <c r="I1000" s="948"/>
      <c r="N1000" s="948"/>
      <c r="O1000" s="948"/>
      <c r="P1000" s="948"/>
      <c r="Q1000" s="948"/>
      <c r="R1000" s="948"/>
      <c r="S1000" s="948"/>
      <c r="T1000" s="948"/>
      <c r="U1000" s="948"/>
      <c r="V1000" s="948"/>
      <c r="W1000" s="948"/>
      <c r="X1000" s="948"/>
      <c r="Y1000" s="948"/>
      <c r="Z1000" s="948"/>
      <c r="CC1000" s="949"/>
    </row>
    <row r="1001" spans="6:81" s="947" customFormat="1">
      <c r="F1001" s="948"/>
      <c r="G1001" s="948"/>
      <c r="H1001" s="948"/>
      <c r="I1001" s="948"/>
      <c r="N1001" s="948"/>
      <c r="O1001" s="948"/>
      <c r="P1001" s="948"/>
      <c r="Q1001" s="948"/>
      <c r="R1001" s="948"/>
      <c r="S1001" s="948"/>
      <c r="T1001" s="948"/>
      <c r="U1001" s="948"/>
      <c r="V1001" s="948"/>
      <c r="W1001" s="948"/>
      <c r="X1001" s="948"/>
      <c r="Y1001" s="948"/>
      <c r="Z1001" s="948"/>
      <c r="CC1001" s="949"/>
    </row>
    <row r="1002" spans="6:81" s="947" customFormat="1">
      <c r="F1002" s="948"/>
      <c r="G1002" s="948"/>
      <c r="H1002" s="948"/>
      <c r="I1002" s="948"/>
      <c r="N1002" s="948"/>
      <c r="O1002" s="948"/>
      <c r="P1002" s="948"/>
      <c r="Q1002" s="948"/>
      <c r="R1002" s="948"/>
      <c r="S1002" s="948"/>
      <c r="T1002" s="948"/>
      <c r="U1002" s="948"/>
      <c r="V1002" s="948"/>
      <c r="W1002" s="948"/>
      <c r="X1002" s="948"/>
      <c r="Y1002" s="948"/>
      <c r="Z1002" s="948"/>
      <c r="CC1002" s="949"/>
    </row>
    <row r="1003" spans="6:81" s="947" customFormat="1">
      <c r="F1003" s="948"/>
      <c r="G1003" s="948"/>
      <c r="H1003" s="948"/>
      <c r="I1003" s="948"/>
      <c r="N1003" s="948"/>
      <c r="O1003" s="948"/>
      <c r="P1003" s="948"/>
      <c r="Q1003" s="948"/>
      <c r="R1003" s="948"/>
      <c r="S1003" s="948"/>
      <c r="T1003" s="948"/>
      <c r="U1003" s="948"/>
      <c r="V1003" s="948"/>
      <c r="W1003" s="948"/>
      <c r="X1003" s="948"/>
      <c r="Y1003" s="948"/>
      <c r="Z1003" s="948"/>
      <c r="CC1003" s="949"/>
    </row>
    <row r="1004" spans="6:81" s="947" customFormat="1">
      <c r="F1004" s="948"/>
      <c r="G1004" s="948"/>
      <c r="H1004" s="948"/>
      <c r="I1004" s="948"/>
      <c r="N1004" s="948"/>
      <c r="O1004" s="948"/>
      <c r="P1004" s="948"/>
      <c r="Q1004" s="948"/>
      <c r="R1004" s="948"/>
      <c r="S1004" s="948"/>
      <c r="T1004" s="948"/>
      <c r="U1004" s="948"/>
      <c r="V1004" s="948"/>
      <c r="W1004" s="948"/>
      <c r="X1004" s="948"/>
      <c r="Y1004" s="948"/>
      <c r="Z1004" s="948"/>
      <c r="CC1004" s="949"/>
    </row>
    <row r="1005" spans="6:81" s="947" customFormat="1">
      <c r="F1005" s="948"/>
      <c r="G1005" s="948"/>
      <c r="H1005" s="948"/>
      <c r="I1005" s="948"/>
      <c r="N1005" s="948"/>
      <c r="O1005" s="948"/>
      <c r="P1005" s="948"/>
      <c r="Q1005" s="948"/>
      <c r="R1005" s="948"/>
      <c r="S1005" s="948"/>
      <c r="T1005" s="948"/>
      <c r="U1005" s="948"/>
      <c r="V1005" s="948"/>
      <c r="W1005" s="948"/>
      <c r="X1005" s="948"/>
      <c r="Y1005" s="948"/>
      <c r="Z1005" s="948"/>
      <c r="CC1005" s="949"/>
    </row>
    <row r="1006" spans="6:81" s="947" customFormat="1">
      <c r="F1006" s="948"/>
      <c r="G1006" s="948"/>
      <c r="H1006" s="948"/>
      <c r="I1006" s="948"/>
      <c r="N1006" s="948"/>
      <c r="O1006" s="948"/>
      <c r="P1006" s="948"/>
      <c r="Q1006" s="948"/>
      <c r="R1006" s="948"/>
      <c r="S1006" s="948"/>
      <c r="T1006" s="948"/>
      <c r="U1006" s="948"/>
      <c r="V1006" s="948"/>
      <c r="W1006" s="948"/>
      <c r="X1006" s="948"/>
      <c r="Y1006" s="948"/>
      <c r="Z1006" s="948"/>
      <c r="CC1006" s="949"/>
    </row>
    <row r="1007" spans="6:81" s="947" customFormat="1">
      <c r="F1007" s="948"/>
      <c r="G1007" s="948"/>
      <c r="H1007" s="948"/>
      <c r="I1007" s="948"/>
      <c r="N1007" s="948"/>
      <c r="O1007" s="948"/>
      <c r="P1007" s="948"/>
      <c r="Q1007" s="948"/>
      <c r="R1007" s="948"/>
      <c r="S1007" s="948"/>
      <c r="T1007" s="948"/>
      <c r="U1007" s="948"/>
      <c r="V1007" s="948"/>
      <c r="W1007" s="948"/>
      <c r="X1007" s="948"/>
      <c r="Y1007" s="948"/>
      <c r="Z1007" s="948"/>
      <c r="CC1007" s="949"/>
    </row>
    <row r="1008" spans="6:81" s="947" customFormat="1">
      <c r="F1008" s="948"/>
      <c r="G1008" s="948"/>
      <c r="H1008" s="948"/>
      <c r="I1008" s="948"/>
      <c r="N1008" s="948"/>
      <c r="O1008" s="948"/>
      <c r="P1008" s="948"/>
      <c r="Q1008" s="948"/>
      <c r="R1008" s="948"/>
      <c r="S1008" s="948"/>
      <c r="T1008" s="948"/>
      <c r="U1008" s="948"/>
      <c r="V1008" s="948"/>
      <c r="W1008" s="948"/>
      <c r="X1008" s="948"/>
      <c r="Y1008" s="948"/>
      <c r="Z1008" s="948"/>
      <c r="CC1008" s="949"/>
    </row>
    <row r="1009" spans="6:81" s="947" customFormat="1">
      <c r="F1009" s="948"/>
      <c r="G1009" s="948"/>
      <c r="H1009" s="948"/>
      <c r="I1009" s="948"/>
      <c r="N1009" s="948"/>
      <c r="O1009" s="948"/>
      <c r="P1009" s="948"/>
      <c r="Q1009" s="948"/>
      <c r="R1009" s="948"/>
      <c r="S1009" s="948"/>
      <c r="T1009" s="948"/>
      <c r="U1009" s="948"/>
      <c r="V1009" s="948"/>
      <c r="W1009" s="948"/>
      <c r="X1009" s="948"/>
      <c r="Y1009" s="948"/>
      <c r="Z1009" s="948"/>
      <c r="CC1009" s="949"/>
    </row>
    <row r="1010" spans="6:81" s="947" customFormat="1">
      <c r="F1010" s="948"/>
      <c r="G1010" s="948"/>
      <c r="H1010" s="948"/>
      <c r="I1010" s="948"/>
      <c r="N1010" s="948"/>
      <c r="O1010" s="948"/>
      <c r="P1010" s="948"/>
      <c r="Q1010" s="948"/>
      <c r="R1010" s="948"/>
      <c r="S1010" s="948"/>
      <c r="T1010" s="948"/>
      <c r="U1010" s="948"/>
      <c r="V1010" s="948"/>
      <c r="W1010" s="948"/>
      <c r="X1010" s="948"/>
      <c r="Y1010" s="948"/>
      <c r="Z1010" s="948"/>
      <c r="CC1010" s="949"/>
    </row>
    <row r="1011" spans="6:81" s="947" customFormat="1">
      <c r="F1011" s="948"/>
      <c r="G1011" s="948"/>
      <c r="H1011" s="948"/>
      <c r="I1011" s="948"/>
      <c r="N1011" s="948"/>
      <c r="O1011" s="948"/>
      <c r="P1011" s="948"/>
      <c r="Q1011" s="948"/>
      <c r="R1011" s="948"/>
      <c r="S1011" s="948"/>
      <c r="T1011" s="948"/>
      <c r="U1011" s="948"/>
      <c r="V1011" s="948"/>
      <c r="W1011" s="948"/>
      <c r="X1011" s="948"/>
      <c r="Y1011" s="948"/>
      <c r="Z1011" s="948"/>
      <c r="CC1011" s="949"/>
    </row>
    <row r="1012" spans="6:81" s="947" customFormat="1">
      <c r="F1012" s="948"/>
      <c r="G1012" s="948"/>
      <c r="H1012" s="948"/>
      <c r="I1012" s="948"/>
      <c r="N1012" s="948"/>
      <c r="O1012" s="948"/>
      <c r="P1012" s="948"/>
      <c r="Q1012" s="948"/>
      <c r="R1012" s="948"/>
      <c r="S1012" s="948"/>
      <c r="T1012" s="948"/>
      <c r="U1012" s="948"/>
      <c r="V1012" s="948"/>
      <c r="W1012" s="948"/>
      <c r="X1012" s="948"/>
      <c r="Y1012" s="948"/>
      <c r="Z1012" s="948"/>
      <c r="CC1012" s="949"/>
    </row>
    <row r="1013" spans="6:81" s="947" customFormat="1">
      <c r="F1013" s="948"/>
      <c r="G1013" s="948"/>
      <c r="H1013" s="948"/>
      <c r="I1013" s="948"/>
      <c r="N1013" s="948"/>
      <c r="O1013" s="948"/>
      <c r="P1013" s="948"/>
      <c r="Q1013" s="948"/>
      <c r="R1013" s="948"/>
      <c r="S1013" s="948"/>
      <c r="T1013" s="948"/>
      <c r="U1013" s="948"/>
      <c r="V1013" s="948"/>
      <c r="W1013" s="948"/>
      <c r="X1013" s="948"/>
      <c r="Y1013" s="948"/>
      <c r="Z1013" s="948"/>
      <c r="CC1013" s="949"/>
    </row>
    <row r="1014" spans="6:81" s="947" customFormat="1">
      <c r="F1014" s="948"/>
      <c r="G1014" s="948"/>
      <c r="H1014" s="948"/>
      <c r="I1014" s="948"/>
      <c r="N1014" s="948"/>
      <c r="O1014" s="948"/>
      <c r="P1014" s="948"/>
      <c r="Q1014" s="948"/>
      <c r="R1014" s="948"/>
      <c r="S1014" s="948"/>
      <c r="T1014" s="948"/>
      <c r="U1014" s="948"/>
      <c r="V1014" s="948"/>
      <c r="W1014" s="948"/>
      <c r="X1014" s="948"/>
      <c r="Y1014" s="948"/>
      <c r="Z1014" s="948"/>
      <c r="CC1014" s="949"/>
    </row>
    <row r="1015" spans="6:81" s="947" customFormat="1">
      <c r="F1015" s="948"/>
      <c r="G1015" s="948"/>
      <c r="H1015" s="948"/>
      <c r="I1015" s="948"/>
      <c r="N1015" s="948"/>
      <c r="O1015" s="948"/>
      <c r="P1015" s="948"/>
      <c r="Q1015" s="948"/>
      <c r="R1015" s="948"/>
      <c r="S1015" s="948"/>
      <c r="T1015" s="948"/>
      <c r="U1015" s="948"/>
      <c r="V1015" s="948"/>
      <c r="W1015" s="948"/>
      <c r="X1015" s="948"/>
      <c r="Y1015" s="948"/>
      <c r="Z1015" s="948"/>
      <c r="CC1015" s="949"/>
    </row>
    <row r="1016" spans="6:81" s="947" customFormat="1">
      <c r="F1016" s="948"/>
      <c r="G1016" s="948"/>
      <c r="H1016" s="948"/>
      <c r="I1016" s="948"/>
      <c r="N1016" s="948"/>
      <c r="O1016" s="948"/>
      <c r="P1016" s="948"/>
      <c r="Q1016" s="948"/>
      <c r="R1016" s="948"/>
      <c r="S1016" s="948"/>
      <c r="T1016" s="948"/>
      <c r="U1016" s="948"/>
      <c r="V1016" s="948"/>
      <c r="W1016" s="948"/>
      <c r="X1016" s="948"/>
      <c r="Y1016" s="948"/>
      <c r="Z1016" s="948"/>
      <c r="CC1016" s="949"/>
    </row>
    <row r="1017" spans="6:81" s="947" customFormat="1">
      <c r="F1017" s="948"/>
      <c r="G1017" s="948"/>
      <c r="H1017" s="948"/>
      <c r="I1017" s="948"/>
      <c r="N1017" s="948"/>
      <c r="O1017" s="948"/>
      <c r="P1017" s="948"/>
      <c r="Q1017" s="948"/>
      <c r="R1017" s="948"/>
      <c r="S1017" s="948"/>
      <c r="T1017" s="948"/>
      <c r="U1017" s="948"/>
      <c r="V1017" s="948"/>
      <c r="W1017" s="948"/>
      <c r="X1017" s="948"/>
      <c r="Y1017" s="948"/>
      <c r="Z1017" s="948"/>
      <c r="CC1017" s="949"/>
    </row>
    <row r="1018" spans="6:81" s="947" customFormat="1">
      <c r="F1018" s="948"/>
      <c r="G1018" s="948"/>
      <c r="H1018" s="948"/>
      <c r="I1018" s="948"/>
      <c r="N1018" s="948"/>
      <c r="O1018" s="948"/>
      <c r="P1018" s="948"/>
      <c r="Q1018" s="948"/>
      <c r="R1018" s="948"/>
      <c r="S1018" s="948"/>
      <c r="T1018" s="948"/>
      <c r="U1018" s="948"/>
      <c r="V1018" s="948"/>
      <c r="W1018" s="948"/>
      <c r="X1018" s="948"/>
      <c r="Y1018" s="948"/>
      <c r="Z1018" s="948"/>
      <c r="CC1018" s="949"/>
    </row>
    <row r="1019" spans="6:81" s="947" customFormat="1">
      <c r="F1019" s="948"/>
      <c r="G1019" s="948"/>
      <c r="H1019" s="948"/>
      <c r="I1019" s="948"/>
      <c r="N1019" s="948"/>
      <c r="O1019" s="948"/>
      <c r="P1019" s="948"/>
      <c r="Q1019" s="948"/>
      <c r="R1019" s="948"/>
      <c r="S1019" s="948"/>
      <c r="T1019" s="948"/>
      <c r="U1019" s="948"/>
      <c r="V1019" s="948"/>
      <c r="W1019" s="948"/>
      <c r="X1019" s="948"/>
      <c r="Y1019" s="948"/>
      <c r="Z1019" s="948"/>
      <c r="CC1019" s="949"/>
    </row>
    <row r="1020" spans="6:81" s="947" customFormat="1">
      <c r="F1020" s="948"/>
      <c r="G1020" s="948"/>
      <c r="H1020" s="948"/>
      <c r="I1020" s="948"/>
      <c r="N1020" s="948"/>
      <c r="O1020" s="948"/>
      <c r="P1020" s="948"/>
      <c r="Q1020" s="948"/>
      <c r="R1020" s="948"/>
      <c r="S1020" s="948"/>
      <c r="T1020" s="948"/>
      <c r="U1020" s="948"/>
      <c r="V1020" s="948"/>
      <c r="W1020" s="948"/>
      <c r="X1020" s="948"/>
      <c r="Y1020" s="948"/>
      <c r="Z1020" s="948"/>
      <c r="CC1020" s="949"/>
    </row>
    <row r="1021" spans="6:81" s="947" customFormat="1">
      <c r="F1021" s="948"/>
      <c r="G1021" s="948"/>
      <c r="H1021" s="948"/>
      <c r="I1021" s="948"/>
      <c r="N1021" s="948"/>
      <c r="O1021" s="948"/>
      <c r="P1021" s="948"/>
      <c r="Q1021" s="948"/>
      <c r="R1021" s="948"/>
      <c r="S1021" s="948"/>
      <c r="T1021" s="948"/>
      <c r="U1021" s="948"/>
      <c r="V1021" s="948"/>
      <c r="W1021" s="948"/>
      <c r="X1021" s="948"/>
      <c r="Y1021" s="948"/>
      <c r="Z1021" s="948"/>
      <c r="CC1021" s="949"/>
    </row>
    <row r="1022" spans="6:81" s="947" customFormat="1">
      <c r="F1022" s="948"/>
      <c r="G1022" s="948"/>
      <c r="H1022" s="948"/>
      <c r="I1022" s="948"/>
      <c r="N1022" s="948"/>
      <c r="O1022" s="948"/>
      <c r="P1022" s="948"/>
      <c r="Q1022" s="948"/>
      <c r="R1022" s="948"/>
      <c r="S1022" s="948"/>
      <c r="T1022" s="948"/>
      <c r="U1022" s="948"/>
      <c r="V1022" s="948"/>
      <c r="W1022" s="948"/>
      <c r="X1022" s="948"/>
      <c r="Y1022" s="948"/>
      <c r="Z1022" s="948"/>
      <c r="CC1022" s="949"/>
    </row>
    <row r="1023" spans="6:81" s="947" customFormat="1">
      <c r="F1023" s="948"/>
      <c r="G1023" s="948"/>
      <c r="H1023" s="948"/>
      <c r="I1023" s="948"/>
      <c r="N1023" s="948"/>
      <c r="O1023" s="948"/>
      <c r="P1023" s="948"/>
      <c r="Q1023" s="948"/>
      <c r="R1023" s="948"/>
      <c r="S1023" s="948"/>
      <c r="T1023" s="948"/>
      <c r="U1023" s="948"/>
      <c r="V1023" s="948"/>
      <c r="W1023" s="948"/>
      <c r="X1023" s="948"/>
      <c r="Y1023" s="948"/>
      <c r="Z1023" s="948"/>
      <c r="CC1023" s="949"/>
    </row>
    <row r="1024" spans="6:81" s="947" customFormat="1">
      <c r="F1024" s="948"/>
      <c r="G1024" s="948"/>
      <c r="H1024" s="948"/>
      <c r="I1024" s="948"/>
      <c r="N1024" s="948"/>
      <c r="O1024" s="948"/>
      <c r="P1024" s="948"/>
      <c r="Q1024" s="948"/>
      <c r="R1024" s="948"/>
      <c r="S1024" s="948"/>
      <c r="T1024" s="948"/>
      <c r="U1024" s="948"/>
      <c r="V1024" s="948"/>
      <c r="W1024" s="948"/>
      <c r="X1024" s="948"/>
      <c r="Y1024" s="948"/>
      <c r="Z1024" s="948"/>
      <c r="CC1024" s="949"/>
    </row>
    <row r="1025" spans="6:81" s="947" customFormat="1">
      <c r="F1025" s="948"/>
      <c r="G1025" s="948"/>
      <c r="H1025" s="948"/>
      <c r="I1025" s="948"/>
      <c r="N1025" s="948"/>
      <c r="O1025" s="948"/>
      <c r="P1025" s="948"/>
      <c r="Q1025" s="948"/>
      <c r="R1025" s="948"/>
      <c r="S1025" s="948"/>
      <c r="T1025" s="948"/>
      <c r="U1025" s="948"/>
      <c r="V1025" s="948"/>
      <c r="W1025" s="948"/>
      <c r="X1025" s="948"/>
      <c r="Y1025" s="948"/>
      <c r="Z1025" s="948"/>
      <c r="CC1025" s="949"/>
    </row>
    <row r="1026" spans="6:81" s="947" customFormat="1">
      <c r="F1026" s="948"/>
      <c r="G1026" s="948"/>
      <c r="H1026" s="948"/>
      <c r="I1026" s="948"/>
      <c r="N1026" s="948"/>
      <c r="O1026" s="948"/>
      <c r="P1026" s="948"/>
      <c r="Q1026" s="948"/>
      <c r="R1026" s="948"/>
      <c r="S1026" s="948"/>
      <c r="T1026" s="948"/>
      <c r="U1026" s="948"/>
      <c r="V1026" s="948"/>
      <c r="W1026" s="948"/>
      <c r="X1026" s="948"/>
      <c r="Y1026" s="948"/>
      <c r="Z1026" s="948"/>
      <c r="CC1026" s="949"/>
    </row>
    <row r="1027" spans="6:81" s="947" customFormat="1">
      <c r="F1027" s="948"/>
      <c r="G1027" s="948"/>
      <c r="H1027" s="948"/>
      <c r="I1027" s="948"/>
      <c r="N1027" s="948"/>
      <c r="O1027" s="948"/>
      <c r="P1027" s="948"/>
      <c r="Q1027" s="948"/>
      <c r="R1027" s="948"/>
      <c r="S1027" s="948"/>
      <c r="T1027" s="948"/>
      <c r="U1027" s="948"/>
      <c r="V1027" s="948"/>
      <c r="W1027" s="948"/>
      <c r="X1027" s="948"/>
      <c r="Y1027" s="948"/>
      <c r="Z1027" s="948"/>
      <c r="CC1027" s="949"/>
    </row>
    <row r="1028" spans="6:81" s="947" customFormat="1">
      <c r="F1028" s="948"/>
      <c r="G1028" s="948"/>
      <c r="H1028" s="948"/>
      <c r="I1028" s="948"/>
      <c r="N1028" s="948"/>
      <c r="O1028" s="948"/>
      <c r="P1028" s="948"/>
      <c r="Q1028" s="948"/>
      <c r="R1028" s="948"/>
      <c r="S1028" s="948"/>
      <c r="T1028" s="948"/>
      <c r="U1028" s="948"/>
      <c r="V1028" s="948"/>
      <c r="W1028" s="948"/>
      <c r="X1028" s="948"/>
      <c r="Y1028" s="948"/>
      <c r="Z1028" s="948"/>
      <c r="CC1028" s="949"/>
    </row>
    <row r="1029" spans="6:81" s="947" customFormat="1">
      <c r="F1029" s="948"/>
      <c r="G1029" s="948"/>
      <c r="H1029" s="948"/>
      <c r="I1029" s="948"/>
      <c r="N1029" s="948"/>
      <c r="O1029" s="948"/>
      <c r="P1029" s="948"/>
      <c r="Q1029" s="948"/>
      <c r="R1029" s="948"/>
      <c r="S1029" s="948"/>
      <c r="T1029" s="948"/>
      <c r="U1029" s="948"/>
      <c r="V1029" s="948"/>
      <c r="W1029" s="948"/>
      <c r="X1029" s="948"/>
      <c r="Y1029" s="948"/>
      <c r="Z1029" s="948"/>
      <c r="CC1029" s="949"/>
    </row>
    <row r="1030" spans="6:81" s="947" customFormat="1">
      <c r="F1030" s="948"/>
      <c r="G1030" s="948"/>
      <c r="H1030" s="948"/>
      <c r="I1030" s="948"/>
      <c r="N1030" s="948"/>
      <c r="O1030" s="948"/>
      <c r="P1030" s="948"/>
      <c r="Q1030" s="948"/>
      <c r="R1030" s="948"/>
      <c r="S1030" s="948"/>
      <c r="T1030" s="948"/>
      <c r="U1030" s="948"/>
      <c r="V1030" s="948"/>
      <c r="W1030" s="948"/>
      <c r="X1030" s="948"/>
      <c r="Y1030" s="948"/>
      <c r="Z1030" s="948"/>
      <c r="CC1030" s="949"/>
    </row>
    <row r="1031" spans="6:81" s="947" customFormat="1">
      <c r="F1031" s="948"/>
      <c r="G1031" s="948"/>
      <c r="H1031" s="948"/>
      <c r="I1031" s="948"/>
      <c r="N1031" s="948"/>
      <c r="O1031" s="948"/>
      <c r="P1031" s="948"/>
      <c r="Q1031" s="948"/>
      <c r="R1031" s="948"/>
      <c r="S1031" s="948"/>
      <c r="T1031" s="948"/>
      <c r="U1031" s="948"/>
      <c r="V1031" s="948"/>
      <c r="W1031" s="948"/>
      <c r="X1031" s="948"/>
      <c r="Y1031" s="948"/>
      <c r="Z1031" s="948"/>
      <c r="CC1031" s="949"/>
    </row>
    <row r="1032" spans="6:81" s="947" customFormat="1">
      <c r="F1032" s="948"/>
      <c r="G1032" s="948"/>
      <c r="H1032" s="948"/>
      <c r="I1032" s="948"/>
      <c r="N1032" s="948"/>
      <c r="O1032" s="948"/>
      <c r="P1032" s="948"/>
      <c r="Q1032" s="948"/>
      <c r="R1032" s="948"/>
      <c r="S1032" s="948"/>
      <c r="T1032" s="948"/>
      <c r="U1032" s="948"/>
      <c r="V1032" s="948"/>
      <c r="W1032" s="948"/>
      <c r="X1032" s="948"/>
      <c r="Y1032" s="948"/>
      <c r="Z1032" s="948"/>
      <c r="CC1032" s="949"/>
    </row>
    <row r="1033" spans="6:81" s="947" customFormat="1">
      <c r="F1033" s="948"/>
      <c r="G1033" s="948"/>
      <c r="H1033" s="948"/>
      <c r="I1033" s="948"/>
      <c r="N1033" s="948"/>
      <c r="O1033" s="948"/>
      <c r="P1033" s="948"/>
      <c r="Q1033" s="948"/>
      <c r="R1033" s="948"/>
      <c r="S1033" s="948"/>
      <c r="T1033" s="948"/>
      <c r="U1033" s="948"/>
      <c r="V1033" s="948"/>
      <c r="W1033" s="948"/>
      <c r="X1033" s="948"/>
      <c r="Y1033" s="948"/>
      <c r="Z1033" s="948"/>
      <c r="CC1033" s="949"/>
    </row>
    <row r="1034" spans="6:81" s="947" customFormat="1">
      <c r="F1034" s="948"/>
      <c r="G1034" s="948"/>
      <c r="H1034" s="948"/>
      <c r="I1034" s="948"/>
      <c r="N1034" s="948"/>
      <c r="O1034" s="948"/>
      <c r="P1034" s="948"/>
      <c r="Q1034" s="948"/>
      <c r="R1034" s="948"/>
      <c r="S1034" s="948"/>
      <c r="T1034" s="948"/>
      <c r="U1034" s="948"/>
      <c r="V1034" s="948"/>
      <c r="W1034" s="948"/>
      <c r="X1034" s="948"/>
      <c r="Y1034" s="948"/>
      <c r="Z1034" s="948"/>
      <c r="CC1034" s="949"/>
    </row>
    <row r="1035" spans="6:81" s="947" customFormat="1">
      <c r="F1035" s="948"/>
      <c r="G1035" s="948"/>
      <c r="H1035" s="948"/>
      <c r="I1035" s="948"/>
      <c r="N1035" s="948"/>
      <c r="O1035" s="948"/>
      <c r="P1035" s="948"/>
      <c r="Q1035" s="948"/>
      <c r="R1035" s="948"/>
      <c r="S1035" s="948"/>
      <c r="T1035" s="948"/>
      <c r="U1035" s="948"/>
      <c r="V1035" s="948"/>
      <c r="W1035" s="948"/>
      <c r="X1035" s="948"/>
      <c r="Y1035" s="948"/>
      <c r="Z1035" s="948"/>
      <c r="CC1035" s="949"/>
    </row>
    <row r="1036" spans="6:81" s="947" customFormat="1">
      <c r="F1036" s="948"/>
      <c r="G1036" s="948"/>
      <c r="H1036" s="948"/>
      <c r="I1036" s="948"/>
      <c r="N1036" s="948"/>
      <c r="O1036" s="948"/>
      <c r="P1036" s="948"/>
      <c r="Q1036" s="948"/>
      <c r="R1036" s="948"/>
      <c r="S1036" s="948"/>
      <c r="T1036" s="948"/>
      <c r="U1036" s="948"/>
      <c r="V1036" s="948"/>
      <c r="W1036" s="948"/>
      <c r="X1036" s="948"/>
      <c r="Y1036" s="948"/>
      <c r="Z1036" s="948"/>
      <c r="CC1036" s="949"/>
    </row>
    <row r="1037" spans="6:81" s="947" customFormat="1">
      <c r="F1037" s="948"/>
      <c r="G1037" s="948"/>
      <c r="H1037" s="948"/>
      <c r="I1037" s="948"/>
      <c r="N1037" s="948"/>
      <c r="O1037" s="948"/>
      <c r="P1037" s="948"/>
      <c r="Q1037" s="948"/>
      <c r="R1037" s="948"/>
      <c r="S1037" s="948"/>
      <c r="T1037" s="948"/>
      <c r="U1037" s="948"/>
      <c r="V1037" s="948"/>
      <c r="W1037" s="948"/>
      <c r="X1037" s="948"/>
      <c r="Y1037" s="948"/>
      <c r="Z1037" s="948"/>
      <c r="CC1037" s="949"/>
    </row>
    <row r="1038" spans="6:81" s="947" customFormat="1">
      <c r="F1038" s="948"/>
      <c r="G1038" s="948"/>
      <c r="H1038" s="948"/>
      <c r="I1038" s="948"/>
      <c r="N1038" s="948"/>
      <c r="O1038" s="948"/>
      <c r="P1038" s="948"/>
      <c r="Q1038" s="948"/>
      <c r="R1038" s="948"/>
      <c r="S1038" s="948"/>
      <c r="T1038" s="948"/>
      <c r="U1038" s="948"/>
      <c r="V1038" s="948"/>
      <c r="W1038" s="948"/>
      <c r="X1038" s="948"/>
      <c r="Y1038" s="948"/>
      <c r="Z1038" s="948"/>
      <c r="CC1038" s="949"/>
    </row>
    <row r="1039" spans="6:81" s="947" customFormat="1">
      <c r="F1039" s="948"/>
      <c r="G1039" s="948"/>
      <c r="H1039" s="948"/>
      <c r="I1039" s="948"/>
      <c r="N1039" s="948"/>
      <c r="O1039" s="948"/>
      <c r="P1039" s="948"/>
      <c r="Q1039" s="948"/>
      <c r="R1039" s="948"/>
      <c r="S1039" s="948"/>
      <c r="T1039" s="948"/>
      <c r="U1039" s="948"/>
      <c r="V1039" s="948"/>
      <c r="W1039" s="948"/>
      <c r="X1039" s="948"/>
      <c r="Y1039" s="948"/>
      <c r="Z1039" s="948"/>
      <c r="CC1039" s="949"/>
    </row>
    <row r="1040" spans="6:81" s="947" customFormat="1">
      <c r="F1040" s="948"/>
      <c r="G1040" s="948"/>
      <c r="H1040" s="948"/>
      <c r="I1040" s="948"/>
      <c r="N1040" s="948"/>
      <c r="O1040" s="948"/>
      <c r="P1040" s="948"/>
      <c r="Q1040" s="948"/>
      <c r="R1040" s="948"/>
      <c r="S1040" s="948"/>
      <c r="T1040" s="948"/>
      <c r="U1040" s="948"/>
      <c r="V1040" s="948"/>
      <c r="W1040" s="948"/>
      <c r="X1040" s="948"/>
      <c r="Y1040" s="948"/>
      <c r="Z1040" s="948"/>
      <c r="CC1040" s="949"/>
    </row>
    <row r="1041" spans="6:81" s="947" customFormat="1">
      <c r="F1041" s="948"/>
      <c r="G1041" s="948"/>
      <c r="H1041" s="948"/>
      <c r="I1041" s="948"/>
      <c r="N1041" s="948"/>
      <c r="O1041" s="948"/>
      <c r="P1041" s="948"/>
      <c r="Q1041" s="948"/>
      <c r="R1041" s="948"/>
      <c r="S1041" s="948"/>
      <c r="T1041" s="948"/>
      <c r="U1041" s="948"/>
      <c r="V1041" s="948"/>
      <c r="W1041" s="948"/>
      <c r="X1041" s="948"/>
      <c r="Y1041" s="948"/>
      <c r="Z1041" s="948"/>
      <c r="CC1041" s="949"/>
    </row>
    <row r="1042" spans="6:81" s="947" customFormat="1">
      <c r="F1042" s="948"/>
      <c r="G1042" s="948"/>
      <c r="H1042" s="948"/>
      <c r="I1042" s="948"/>
      <c r="N1042" s="948"/>
      <c r="O1042" s="948"/>
      <c r="P1042" s="948"/>
      <c r="Q1042" s="948"/>
      <c r="R1042" s="948"/>
      <c r="S1042" s="948"/>
      <c r="T1042" s="948"/>
      <c r="U1042" s="948"/>
      <c r="V1042" s="948"/>
      <c r="W1042" s="948"/>
      <c r="X1042" s="948"/>
      <c r="Y1042" s="948"/>
      <c r="Z1042" s="948"/>
      <c r="CC1042" s="949"/>
    </row>
    <row r="1043" spans="6:81" s="947" customFormat="1">
      <c r="F1043" s="948"/>
      <c r="G1043" s="948"/>
      <c r="H1043" s="948"/>
      <c r="I1043" s="948"/>
      <c r="N1043" s="948"/>
      <c r="O1043" s="948"/>
      <c r="P1043" s="948"/>
      <c r="Q1043" s="948"/>
      <c r="R1043" s="948"/>
      <c r="S1043" s="948"/>
      <c r="T1043" s="948"/>
      <c r="U1043" s="948"/>
      <c r="V1043" s="948"/>
      <c r="W1043" s="948"/>
      <c r="X1043" s="948"/>
      <c r="Y1043" s="948"/>
      <c r="Z1043" s="948"/>
      <c r="CC1043" s="949"/>
    </row>
    <row r="1044" spans="6:81" s="947" customFormat="1">
      <c r="F1044" s="948"/>
      <c r="G1044" s="948"/>
      <c r="H1044" s="948"/>
      <c r="I1044" s="948"/>
      <c r="N1044" s="948"/>
      <c r="O1044" s="948"/>
      <c r="P1044" s="948"/>
      <c r="Q1044" s="948"/>
      <c r="R1044" s="948"/>
      <c r="S1044" s="948"/>
      <c r="T1044" s="948"/>
      <c r="U1044" s="948"/>
      <c r="V1044" s="948"/>
      <c r="W1044" s="948"/>
      <c r="X1044" s="948"/>
      <c r="Y1044" s="948"/>
      <c r="Z1044" s="948"/>
      <c r="CC1044" s="949"/>
    </row>
    <row r="1045" spans="6:81" s="947" customFormat="1">
      <c r="F1045" s="948"/>
      <c r="G1045" s="948"/>
      <c r="H1045" s="948"/>
      <c r="I1045" s="948"/>
      <c r="N1045" s="948"/>
      <c r="O1045" s="948"/>
      <c r="P1045" s="948"/>
      <c r="Q1045" s="948"/>
      <c r="R1045" s="948"/>
      <c r="S1045" s="948"/>
      <c r="T1045" s="948"/>
      <c r="U1045" s="948"/>
      <c r="V1045" s="948"/>
      <c r="W1045" s="948"/>
      <c r="X1045" s="948"/>
      <c r="Y1045" s="948"/>
      <c r="Z1045" s="948"/>
      <c r="CC1045" s="949"/>
    </row>
    <row r="1046" spans="6:81" s="947" customFormat="1">
      <c r="F1046" s="948"/>
      <c r="G1046" s="948"/>
      <c r="H1046" s="948"/>
      <c r="I1046" s="948"/>
      <c r="N1046" s="948"/>
      <c r="O1046" s="948"/>
      <c r="P1046" s="948"/>
      <c r="Q1046" s="948"/>
      <c r="R1046" s="948"/>
      <c r="S1046" s="948"/>
      <c r="T1046" s="948"/>
      <c r="U1046" s="948"/>
      <c r="V1046" s="948"/>
      <c r="W1046" s="948"/>
      <c r="X1046" s="948"/>
      <c r="Y1046" s="948"/>
      <c r="Z1046" s="948"/>
      <c r="CC1046" s="949"/>
    </row>
    <row r="1047" spans="6:81" s="947" customFormat="1">
      <c r="F1047" s="948"/>
      <c r="G1047" s="948"/>
      <c r="H1047" s="948"/>
      <c r="I1047" s="948"/>
      <c r="N1047" s="948"/>
      <c r="O1047" s="948"/>
      <c r="P1047" s="948"/>
      <c r="Q1047" s="948"/>
      <c r="R1047" s="948"/>
      <c r="S1047" s="948"/>
      <c r="T1047" s="948"/>
      <c r="U1047" s="948"/>
      <c r="V1047" s="948"/>
      <c r="W1047" s="948"/>
      <c r="X1047" s="948"/>
      <c r="Y1047" s="948"/>
      <c r="Z1047" s="948"/>
      <c r="CC1047" s="949"/>
    </row>
    <row r="1048" spans="6:81" s="947" customFormat="1">
      <c r="F1048" s="948"/>
      <c r="G1048" s="948"/>
      <c r="H1048" s="948"/>
      <c r="I1048" s="948"/>
      <c r="N1048" s="948"/>
      <c r="O1048" s="948"/>
      <c r="P1048" s="948"/>
      <c r="Q1048" s="948"/>
      <c r="R1048" s="948"/>
      <c r="S1048" s="948"/>
      <c r="T1048" s="948"/>
      <c r="U1048" s="948"/>
      <c r="V1048" s="948"/>
      <c r="W1048" s="948"/>
      <c r="X1048" s="948"/>
      <c r="Y1048" s="948"/>
      <c r="Z1048" s="948"/>
      <c r="CC1048" s="949"/>
    </row>
    <row r="1049" spans="6:81" s="947" customFormat="1">
      <c r="F1049" s="948"/>
      <c r="G1049" s="948"/>
      <c r="H1049" s="948"/>
      <c r="I1049" s="948"/>
      <c r="N1049" s="948"/>
      <c r="O1049" s="948"/>
      <c r="P1049" s="948"/>
      <c r="Q1049" s="948"/>
      <c r="R1049" s="948"/>
      <c r="S1049" s="948"/>
      <c r="T1049" s="948"/>
      <c r="U1049" s="948"/>
      <c r="V1049" s="948"/>
      <c r="W1049" s="948"/>
      <c r="X1049" s="948"/>
      <c r="Y1049" s="948"/>
      <c r="Z1049" s="948"/>
      <c r="CC1049" s="949"/>
    </row>
    <row r="1050" spans="6:81" s="947" customFormat="1">
      <c r="F1050" s="948"/>
      <c r="G1050" s="948"/>
      <c r="H1050" s="948"/>
      <c r="I1050" s="948"/>
      <c r="N1050" s="948"/>
      <c r="O1050" s="948"/>
      <c r="P1050" s="948"/>
      <c r="Q1050" s="948"/>
      <c r="R1050" s="948"/>
      <c r="S1050" s="948"/>
      <c r="T1050" s="948"/>
      <c r="U1050" s="948"/>
      <c r="V1050" s="948"/>
      <c r="W1050" s="948"/>
      <c r="X1050" s="948"/>
      <c r="Y1050" s="948"/>
      <c r="Z1050" s="948"/>
      <c r="CC1050" s="949"/>
    </row>
    <row r="1051" spans="6:81" s="947" customFormat="1">
      <c r="F1051" s="948"/>
      <c r="G1051" s="948"/>
      <c r="H1051" s="948"/>
      <c r="I1051" s="948"/>
      <c r="N1051" s="948"/>
      <c r="O1051" s="948"/>
      <c r="P1051" s="948"/>
      <c r="Q1051" s="948"/>
      <c r="R1051" s="948"/>
      <c r="S1051" s="948"/>
      <c r="T1051" s="948"/>
      <c r="U1051" s="948"/>
      <c r="V1051" s="948"/>
      <c r="W1051" s="948"/>
      <c r="X1051" s="948"/>
      <c r="Y1051" s="948"/>
      <c r="Z1051" s="948"/>
      <c r="CC1051" s="949"/>
    </row>
    <row r="1052" spans="6:81" s="947" customFormat="1">
      <c r="F1052" s="948"/>
      <c r="G1052" s="948"/>
      <c r="H1052" s="948"/>
      <c r="I1052" s="948"/>
      <c r="N1052" s="948"/>
      <c r="O1052" s="948"/>
      <c r="P1052" s="948"/>
      <c r="Q1052" s="948"/>
      <c r="R1052" s="948"/>
      <c r="S1052" s="948"/>
      <c r="T1052" s="948"/>
      <c r="U1052" s="948"/>
      <c r="V1052" s="948"/>
      <c r="W1052" s="948"/>
      <c r="X1052" s="948"/>
      <c r="Y1052" s="948"/>
      <c r="Z1052" s="948"/>
      <c r="CC1052" s="949"/>
    </row>
    <row r="1053" spans="6:81" s="947" customFormat="1">
      <c r="F1053" s="948"/>
      <c r="G1053" s="948"/>
      <c r="H1053" s="948"/>
      <c r="I1053" s="948"/>
      <c r="N1053" s="948"/>
      <c r="O1053" s="948"/>
      <c r="P1053" s="948"/>
      <c r="Q1053" s="948"/>
      <c r="R1053" s="948"/>
      <c r="S1053" s="948"/>
      <c r="T1053" s="948"/>
      <c r="U1053" s="948"/>
      <c r="V1053" s="948"/>
      <c r="W1053" s="948"/>
      <c r="X1053" s="948"/>
      <c r="Y1053" s="948"/>
      <c r="Z1053" s="948"/>
      <c r="CC1053" s="949"/>
    </row>
    <row r="1054" spans="6:81" s="947" customFormat="1">
      <c r="F1054" s="948"/>
      <c r="G1054" s="948"/>
      <c r="H1054" s="948"/>
      <c r="I1054" s="948"/>
      <c r="N1054" s="948"/>
      <c r="O1054" s="948"/>
      <c r="P1054" s="948"/>
      <c r="Q1054" s="948"/>
      <c r="R1054" s="948"/>
      <c r="S1054" s="948"/>
      <c r="T1054" s="948"/>
      <c r="U1054" s="948"/>
      <c r="V1054" s="948"/>
      <c r="W1054" s="948"/>
      <c r="X1054" s="948"/>
      <c r="Y1054" s="948"/>
      <c r="Z1054" s="948"/>
      <c r="CC1054" s="949"/>
    </row>
    <row r="1055" spans="6:81" s="947" customFormat="1">
      <c r="F1055" s="948"/>
      <c r="G1055" s="948"/>
      <c r="H1055" s="948"/>
      <c r="I1055" s="948"/>
      <c r="N1055" s="948"/>
      <c r="O1055" s="948"/>
      <c r="P1055" s="948"/>
      <c r="Q1055" s="948"/>
      <c r="R1055" s="948"/>
      <c r="S1055" s="948"/>
      <c r="T1055" s="948"/>
      <c r="U1055" s="948"/>
      <c r="V1055" s="948"/>
      <c r="W1055" s="948"/>
      <c r="X1055" s="948"/>
      <c r="Y1055" s="948"/>
      <c r="Z1055" s="948"/>
      <c r="CC1055" s="949"/>
    </row>
    <row r="1056" spans="6:81" s="947" customFormat="1">
      <c r="F1056" s="948"/>
      <c r="G1056" s="948"/>
      <c r="H1056" s="948"/>
      <c r="I1056" s="948"/>
      <c r="N1056" s="948"/>
      <c r="O1056" s="948"/>
      <c r="P1056" s="948"/>
      <c r="Q1056" s="948"/>
      <c r="R1056" s="948"/>
      <c r="S1056" s="948"/>
      <c r="T1056" s="948"/>
      <c r="U1056" s="948"/>
      <c r="V1056" s="948"/>
      <c r="W1056" s="948"/>
      <c r="X1056" s="948"/>
      <c r="Y1056" s="948"/>
      <c r="Z1056" s="948"/>
      <c r="CC1056" s="949"/>
    </row>
    <row r="1057" spans="6:81" s="947" customFormat="1">
      <c r="F1057" s="948"/>
      <c r="G1057" s="948"/>
      <c r="H1057" s="948"/>
      <c r="I1057" s="948"/>
      <c r="N1057" s="948"/>
      <c r="O1057" s="948"/>
      <c r="P1057" s="948"/>
      <c r="Q1057" s="948"/>
      <c r="R1057" s="948"/>
      <c r="S1057" s="948"/>
      <c r="T1057" s="948"/>
      <c r="U1057" s="948"/>
      <c r="V1057" s="948"/>
      <c r="W1057" s="948"/>
      <c r="X1057" s="948"/>
      <c r="Y1057" s="948"/>
      <c r="Z1057" s="948"/>
      <c r="CC1057" s="949"/>
    </row>
    <row r="1058" spans="6:81" s="947" customFormat="1">
      <c r="F1058" s="948"/>
      <c r="G1058" s="948"/>
      <c r="H1058" s="948"/>
      <c r="I1058" s="948"/>
      <c r="N1058" s="948"/>
      <c r="O1058" s="948"/>
      <c r="P1058" s="948"/>
      <c r="Q1058" s="948"/>
      <c r="R1058" s="948"/>
      <c r="S1058" s="948"/>
      <c r="T1058" s="948"/>
      <c r="U1058" s="948"/>
      <c r="V1058" s="948"/>
      <c r="W1058" s="948"/>
      <c r="X1058" s="948"/>
      <c r="Y1058" s="948"/>
      <c r="Z1058" s="948"/>
      <c r="CC1058" s="949"/>
    </row>
    <row r="1059" spans="6:81" s="947" customFormat="1">
      <c r="F1059" s="948"/>
      <c r="G1059" s="948"/>
      <c r="H1059" s="948"/>
      <c r="I1059" s="948"/>
      <c r="N1059" s="948"/>
      <c r="O1059" s="948"/>
      <c r="P1059" s="948"/>
      <c r="Q1059" s="948"/>
      <c r="R1059" s="948"/>
      <c r="S1059" s="948"/>
      <c r="T1059" s="948"/>
      <c r="U1059" s="948"/>
      <c r="V1059" s="948"/>
      <c r="W1059" s="948"/>
      <c r="X1059" s="948"/>
      <c r="Y1059" s="948"/>
      <c r="Z1059" s="948"/>
      <c r="CC1059" s="949"/>
    </row>
    <row r="1060" spans="6:81" s="947" customFormat="1">
      <c r="F1060" s="948"/>
      <c r="G1060" s="948"/>
      <c r="H1060" s="948"/>
      <c r="I1060" s="948"/>
      <c r="N1060" s="948"/>
      <c r="O1060" s="948"/>
      <c r="P1060" s="948"/>
      <c r="Q1060" s="948"/>
      <c r="R1060" s="948"/>
      <c r="S1060" s="948"/>
      <c r="T1060" s="948"/>
      <c r="U1060" s="948"/>
      <c r="V1060" s="948"/>
      <c r="W1060" s="948"/>
      <c r="X1060" s="948"/>
      <c r="Y1060" s="948"/>
      <c r="Z1060" s="948"/>
      <c r="CC1060" s="949"/>
    </row>
    <row r="1061" spans="6:81" s="947" customFormat="1">
      <c r="F1061" s="948"/>
      <c r="G1061" s="948"/>
      <c r="H1061" s="948"/>
      <c r="I1061" s="948"/>
      <c r="N1061" s="948"/>
      <c r="O1061" s="948"/>
      <c r="P1061" s="948"/>
      <c r="Q1061" s="948"/>
      <c r="R1061" s="948"/>
      <c r="S1061" s="948"/>
      <c r="T1061" s="948"/>
      <c r="U1061" s="948"/>
      <c r="V1061" s="948"/>
      <c r="W1061" s="948"/>
      <c r="X1061" s="948"/>
      <c r="Y1061" s="948"/>
      <c r="Z1061" s="948"/>
      <c r="CC1061" s="949"/>
    </row>
    <row r="1062" spans="6:81" s="947" customFormat="1">
      <c r="F1062" s="948"/>
      <c r="G1062" s="948"/>
      <c r="H1062" s="948"/>
      <c r="I1062" s="948"/>
      <c r="N1062" s="948"/>
      <c r="O1062" s="948"/>
      <c r="P1062" s="948"/>
      <c r="Q1062" s="948"/>
      <c r="R1062" s="948"/>
      <c r="S1062" s="948"/>
      <c r="T1062" s="948"/>
      <c r="U1062" s="948"/>
      <c r="V1062" s="948"/>
      <c r="W1062" s="948"/>
      <c r="X1062" s="948"/>
      <c r="Y1062" s="948"/>
      <c r="Z1062" s="948"/>
      <c r="CC1062" s="949"/>
    </row>
    <row r="1063" spans="6:81" s="947" customFormat="1">
      <c r="F1063" s="948"/>
      <c r="G1063" s="948"/>
      <c r="H1063" s="948"/>
      <c r="I1063" s="948"/>
      <c r="N1063" s="948"/>
      <c r="O1063" s="948"/>
      <c r="P1063" s="948"/>
      <c r="Q1063" s="948"/>
      <c r="R1063" s="948"/>
      <c r="S1063" s="948"/>
      <c r="T1063" s="948"/>
      <c r="U1063" s="948"/>
      <c r="V1063" s="948"/>
      <c r="W1063" s="948"/>
      <c r="X1063" s="948"/>
      <c r="Y1063" s="948"/>
      <c r="Z1063" s="948"/>
      <c r="CC1063" s="949"/>
    </row>
    <row r="1064" spans="6:81" s="947" customFormat="1">
      <c r="F1064" s="948"/>
      <c r="G1064" s="948"/>
      <c r="H1064" s="948"/>
      <c r="I1064" s="948"/>
      <c r="N1064" s="948"/>
      <c r="O1064" s="948"/>
      <c r="P1064" s="948"/>
      <c r="Q1064" s="948"/>
      <c r="R1064" s="948"/>
      <c r="S1064" s="948"/>
      <c r="T1064" s="948"/>
      <c r="U1064" s="948"/>
      <c r="V1064" s="948"/>
      <c r="W1064" s="948"/>
      <c r="X1064" s="948"/>
      <c r="Y1064" s="948"/>
      <c r="Z1064" s="948"/>
      <c r="CC1064" s="949"/>
    </row>
    <row r="1065" spans="6:81" s="947" customFormat="1">
      <c r="F1065" s="948"/>
      <c r="G1065" s="948"/>
      <c r="H1065" s="948"/>
      <c r="I1065" s="948"/>
      <c r="N1065" s="948"/>
      <c r="O1065" s="948"/>
      <c r="P1065" s="948"/>
      <c r="Q1065" s="948"/>
      <c r="R1065" s="948"/>
      <c r="S1065" s="948"/>
      <c r="T1065" s="948"/>
      <c r="U1065" s="948"/>
      <c r="V1065" s="948"/>
      <c r="W1065" s="948"/>
      <c r="X1065" s="948"/>
      <c r="Y1065" s="948"/>
      <c r="Z1065" s="948"/>
      <c r="CC1065" s="949"/>
    </row>
    <row r="1066" spans="6:81" s="947" customFormat="1">
      <c r="F1066" s="948"/>
      <c r="G1066" s="948"/>
      <c r="H1066" s="948"/>
      <c r="I1066" s="948"/>
      <c r="N1066" s="948"/>
      <c r="O1066" s="948"/>
      <c r="P1066" s="948"/>
      <c r="Q1066" s="948"/>
      <c r="R1066" s="948"/>
      <c r="S1066" s="948"/>
      <c r="T1066" s="948"/>
      <c r="U1066" s="948"/>
      <c r="V1066" s="948"/>
      <c r="W1066" s="948"/>
      <c r="X1066" s="948"/>
      <c r="Y1066" s="948"/>
      <c r="Z1066" s="948"/>
      <c r="CC1066" s="949"/>
    </row>
    <row r="1067" spans="6:81" s="947" customFormat="1">
      <c r="F1067" s="948"/>
      <c r="G1067" s="948"/>
      <c r="H1067" s="948"/>
      <c r="I1067" s="948"/>
      <c r="N1067" s="948"/>
      <c r="O1067" s="948"/>
      <c r="P1067" s="948"/>
      <c r="Q1067" s="948"/>
      <c r="R1067" s="948"/>
      <c r="S1067" s="948"/>
      <c r="T1067" s="948"/>
      <c r="U1067" s="948"/>
      <c r="V1067" s="948"/>
      <c r="W1067" s="948"/>
      <c r="X1067" s="948"/>
      <c r="Y1067" s="948"/>
      <c r="Z1067" s="948"/>
      <c r="CC1067" s="949"/>
    </row>
    <row r="1068" spans="6:81" s="947" customFormat="1">
      <c r="F1068" s="948"/>
      <c r="G1068" s="948"/>
      <c r="H1068" s="948"/>
      <c r="I1068" s="948"/>
      <c r="N1068" s="948"/>
      <c r="O1068" s="948"/>
      <c r="P1068" s="948"/>
      <c r="Q1068" s="948"/>
      <c r="R1068" s="948"/>
      <c r="S1068" s="948"/>
      <c r="T1068" s="948"/>
      <c r="U1068" s="948"/>
      <c r="V1068" s="948"/>
      <c r="W1068" s="948"/>
      <c r="X1068" s="948"/>
      <c r="Y1068" s="948"/>
      <c r="Z1068" s="948"/>
      <c r="CC1068" s="949"/>
    </row>
    <row r="1069" spans="6:81" s="947" customFormat="1">
      <c r="F1069" s="948"/>
      <c r="G1069" s="948"/>
      <c r="H1069" s="948"/>
      <c r="I1069" s="948"/>
      <c r="N1069" s="948"/>
      <c r="O1069" s="948"/>
      <c r="P1069" s="948"/>
      <c r="Q1069" s="948"/>
      <c r="R1069" s="948"/>
      <c r="S1069" s="948"/>
      <c r="T1069" s="948"/>
      <c r="U1069" s="948"/>
      <c r="V1069" s="948"/>
      <c r="W1069" s="948"/>
      <c r="X1069" s="948"/>
      <c r="Y1069" s="948"/>
      <c r="Z1069" s="948"/>
      <c r="CC1069" s="949"/>
    </row>
    <row r="1070" spans="6:81" s="947" customFormat="1">
      <c r="F1070" s="948"/>
      <c r="G1070" s="948"/>
      <c r="H1070" s="948"/>
      <c r="I1070" s="948"/>
      <c r="N1070" s="948"/>
      <c r="O1070" s="948"/>
      <c r="P1070" s="948"/>
      <c r="Q1070" s="948"/>
      <c r="R1070" s="948"/>
      <c r="S1070" s="948"/>
      <c r="T1070" s="948"/>
      <c r="U1070" s="948"/>
      <c r="V1070" s="948"/>
      <c r="W1070" s="948"/>
      <c r="X1070" s="948"/>
      <c r="Y1070" s="948"/>
      <c r="Z1070" s="948"/>
      <c r="CC1070" s="949"/>
    </row>
    <row r="1071" spans="6:81" s="947" customFormat="1">
      <c r="F1071" s="948"/>
      <c r="G1071" s="948"/>
      <c r="H1071" s="948"/>
      <c r="I1071" s="948"/>
      <c r="N1071" s="948"/>
      <c r="O1071" s="948"/>
      <c r="P1071" s="948"/>
      <c r="Q1071" s="948"/>
      <c r="R1071" s="948"/>
      <c r="S1071" s="948"/>
      <c r="T1071" s="948"/>
      <c r="U1071" s="948"/>
      <c r="V1071" s="948"/>
      <c r="W1071" s="948"/>
      <c r="X1071" s="948"/>
      <c r="Y1071" s="948"/>
      <c r="Z1071" s="948"/>
      <c r="CC1071" s="949"/>
    </row>
    <row r="1072" spans="6:81" s="947" customFormat="1">
      <c r="F1072" s="948"/>
      <c r="G1072" s="948"/>
      <c r="H1072" s="948"/>
      <c r="I1072" s="948"/>
      <c r="N1072" s="948"/>
      <c r="O1072" s="948"/>
      <c r="P1072" s="948"/>
      <c r="Q1072" s="948"/>
      <c r="R1072" s="948"/>
      <c r="S1072" s="948"/>
      <c r="T1072" s="948"/>
      <c r="U1072" s="948"/>
      <c r="V1072" s="948"/>
      <c r="W1072" s="948"/>
      <c r="X1072" s="948"/>
      <c r="Y1072" s="948"/>
      <c r="Z1072" s="948"/>
      <c r="CC1072" s="949"/>
    </row>
    <row r="1073" spans="6:81" s="947" customFormat="1">
      <c r="F1073" s="948"/>
      <c r="G1073" s="948"/>
      <c r="H1073" s="948"/>
      <c r="I1073" s="948"/>
      <c r="N1073" s="948"/>
      <c r="O1073" s="948"/>
      <c r="P1073" s="948"/>
      <c r="Q1073" s="948"/>
      <c r="R1073" s="948"/>
      <c r="S1073" s="948"/>
      <c r="T1073" s="948"/>
      <c r="U1073" s="948"/>
      <c r="V1073" s="948"/>
      <c r="W1073" s="948"/>
      <c r="X1073" s="948"/>
      <c r="Y1073" s="948"/>
      <c r="Z1073" s="948"/>
      <c r="CC1073" s="949"/>
    </row>
    <row r="1074" spans="6:81" s="947" customFormat="1">
      <c r="F1074" s="948"/>
      <c r="G1074" s="948"/>
      <c r="H1074" s="948"/>
      <c r="I1074" s="948"/>
      <c r="N1074" s="948"/>
      <c r="O1074" s="948"/>
      <c r="P1074" s="948"/>
      <c r="Q1074" s="948"/>
      <c r="R1074" s="948"/>
      <c r="S1074" s="948"/>
      <c r="T1074" s="948"/>
      <c r="U1074" s="948"/>
      <c r="V1074" s="948"/>
      <c r="W1074" s="948"/>
      <c r="X1074" s="948"/>
      <c r="Y1074" s="948"/>
      <c r="Z1074" s="948"/>
      <c r="CC1074" s="949"/>
    </row>
    <row r="1075" spans="6:81" s="947" customFormat="1">
      <c r="F1075" s="948"/>
      <c r="G1075" s="948"/>
      <c r="H1075" s="948"/>
      <c r="I1075" s="948"/>
      <c r="N1075" s="948"/>
      <c r="O1075" s="948"/>
      <c r="P1075" s="948"/>
      <c r="Q1075" s="948"/>
      <c r="R1075" s="948"/>
      <c r="S1075" s="948"/>
      <c r="T1075" s="948"/>
      <c r="U1075" s="948"/>
      <c r="V1075" s="948"/>
      <c r="W1075" s="948"/>
      <c r="X1075" s="948"/>
      <c r="Y1075" s="948"/>
      <c r="Z1075" s="948"/>
      <c r="CC1075" s="949"/>
    </row>
    <row r="1076" spans="6:81" s="947" customFormat="1">
      <c r="F1076" s="948"/>
      <c r="G1076" s="948"/>
      <c r="H1076" s="948"/>
      <c r="I1076" s="948"/>
      <c r="N1076" s="948"/>
      <c r="O1076" s="948"/>
      <c r="P1076" s="948"/>
      <c r="Q1076" s="948"/>
      <c r="R1076" s="948"/>
      <c r="S1076" s="948"/>
      <c r="T1076" s="948"/>
      <c r="U1076" s="948"/>
      <c r="V1076" s="948"/>
      <c r="W1076" s="948"/>
      <c r="X1076" s="948"/>
      <c r="Y1076" s="948"/>
      <c r="Z1076" s="948"/>
      <c r="CC1076" s="949"/>
    </row>
    <row r="1077" spans="6:81" s="947" customFormat="1">
      <c r="F1077" s="948"/>
      <c r="G1077" s="948"/>
      <c r="H1077" s="948"/>
      <c r="I1077" s="948"/>
      <c r="N1077" s="948"/>
      <c r="O1077" s="948"/>
      <c r="P1077" s="948"/>
      <c r="Q1077" s="948"/>
      <c r="R1077" s="948"/>
      <c r="S1077" s="948"/>
      <c r="T1077" s="948"/>
      <c r="U1077" s="948"/>
      <c r="V1077" s="948"/>
      <c r="W1077" s="948"/>
      <c r="X1077" s="948"/>
      <c r="Y1077" s="948"/>
      <c r="Z1077" s="948"/>
      <c r="CC1077" s="949"/>
    </row>
    <row r="1078" spans="6:81" s="947" customFormat="1">
      <c r="F1078" s="948"/>
      <c r="G1078" s="948"/>
      <c r="H1078" s="948"/>
      <c r="I1078" s="948"/>
      <c r="N1078" s="948"/>
      <c r="O1078" s="948"/>
      <c r="P1078" s="948"/>
      <c r="Q1078" s="948"/>
      <c r="R1078" s="948"/>
      <c r="S1078" s="948"/>
      <c r="T1078" s="948"/>
      <c r="U1078" s="948"/>
      <c r="V1078" s="948"/>
      <c r="W1078" s="948"/>
      <c r="X1078" s="948"/>
      <c r="Y1078" s="948"/>
      <c r="Z1078" s="948"/>
      <c r="CC1078" s="949"/>
    </row>
    <row r="1079" spans="6:81" s="947" customFormat="1">
      <c r="F1079" s="948"/>
      <c r="G1079" s="948"/>
      <c r="H1079" s="948"/>
      <c r="I1079" s="948"/>
      <c r="N1079" s="948"/>
      <c r="O1079" s="948"/>
      <c r="P1079" s="948"/>
      <c r="Q1079" s="948"/>
      <c r="R1079" s="948"/>
      <c r="S1079" s="948"/>
      <c r="T1079" s="948"/>
      <c r="U1079" s="948"/>
      <c r="V1079" s="948"/>
      <c r="W1079" s="948"/>
      <c r="X1079" s="948"/>
      <c r="Y1079" s="948"/>
      <c r="Z1079" s="948"/>
      <c r="CC1079" s="949"/>
    </row>
    <row r="1080" spans="6:81" s="947" customFormat="1">
      <c r="F1080" s="948"/>
      <c r="G1080" s="948"/>
      <c r="H1080" s="948"/>
      <c r="I1080" s="948"/>
      <c r="N1080" s="948"/>
      <c r="O1080" s="948"/>
      <c r="P1080" s="948"/>
      <c r="Q1080" s="948"/>
      <c r="R1080" s="948"/>
      <c r="S1080" s="948"/>
      <c r="T1080" s="948"/>
      <c r="U1080" s="948"/>
      <c r="V1080" s="948"/>
      <c r="W1080" s="948"/>
      <c r="X1080" s="948"/>
      <c r="Y1080" s="948"/>
      <c r="Z1080" s="948"/>
      <c r="CC1080" s="949"/>
    </row>
    <row r="1081" spans="6:81" s="947" customFormat="1">
      <c r="F1081" s="948"/>
      <c r="G1081" s="948"/>
      <c r="H1081" s="948"/>
      <c r="I1081" s="948"/>
      <c r="N1081" s="948"/>
      <c r="O1081" s="948"/>
      <c r="P1081" s="948"/>
      <c r="Q1081" s="948"/>
      <c r="R1081" s="948"/>
      <c r="S1081" s="948"/>
      <c r="T1081" s="948"/>
      <c r="U1081" s="948"/>
      <c r="V1081" s="948"/>
      <c r="W1081" s="948"/>
      <c r="X1081" s="948"/>
      <c r="Y1081" s="948"/>
      <c r="Z1081" s="948"/>
      <c r="CC1081" s="949"/>
    </row>
    <row r="1082" spans="6:81" s="947" customFormat="1">
      <c r="F1082" s="948"/>
      <c r="G1082" s="948"/>
      <c r="H1082" s="948"/>
      <c r="I1082" s="948"/>
      <c r="N1082" s="948"/>
      <c r="O1082" s="948"/>
      <c r="P1082" s="948"/>
      <c r="Q1082" s="948"/>
      <c r="R1082" s="948"/>
      <c r="S1082" s="948"/>
      <c r="T1082" s="948"/>
      <c r="U1082" s="948"/>
      <c r="V1082" s="948"/>
      <c r="W1082" s="948"/>
      <c r="X1082" s="948"/>
      <c r="Y1082" s="948"/>
      <c r="Z1082" s="948"/>
      <c r="CC1082" s="949"/>
    </row>
    <row r="1083" spans="6:81" s="947" customFormat="1">
      <c r="F1083" s="948"/>
      <c r="G1083" s="948"/>
      <c r="H1083" s="948"/>
      <c r="I1083" s="948"/>
      <c r="N1083" s="948"/>
      <c r="O1083" s="948"/>
      <c r="P1083" s="948"/>
      <c r="Q1083" s="948"/>
      <c r="R1083" s="948"/>
      <c r="S1083" s="948"/>
      <c r="T1083" s="948"/>
      <c r="U1083" s="948"/>
      <c r="V1083" s="948"/>
      <c r="W1083" s="948"/>
      <c r="X1083" s="948"/>
      <c r="Y1083" s="948"/>
      <c r="Z1083" s="948"/>
      <c r="CC1083" s="949"/>
    </row>
    <row r="1084" spans="6:81" s="947" customFormat="1">
      <c r="F1084" s="948"/>
      <c r="G1084" s="948"/>
      <c r="H1084" s="948"/>
      <c r="I1084" s="948"/>
      <c r="N1084" s="948"/>
      <c r="O1084" s="948"/>
      <c r="P1084" s="948"/>
      <c r="Q1084" s="948"/>
      <c r="R1084" s="948"/>
      <c r="S1084" s="948"/>
      <c r="T1084" s="948"/>
      <c r="U1084" s="948"/>
      <c r="V1084" s="948"/>
      <c r="W1084" s="948"/>
      <c r="X1084" s="948"/>
      <c r="Y1084" s="948"/>
      <c r="Z1084" s="948"/>
      <c r="CC1084" s="949"/>
    </row>
    <row r="1085" spans="6:81" s="947" customFormat="1">
      <c r="F1085" s="948"/>
      <c r="G1085" s="948"/>
      <c r="H1085" s="948"/>
      <c r="I1085" s="948"/>
      <c r="N1085" s="948"/>
      <c r="O1085" s="948"/>
      <c r="P1085" s="948"/>
      <c r="Q1085" s="948"/>
      <c r="R1085" s="948"/>
      <c r="S1085" s="948"/>
      <c r="T1085" s="948"/>
      <c r="U1085" s="948"/>
      <c r="V1085" s="948"/>
      <c r="W1085" s="948"/>
      <c r="X1085" s="948"/>
      <c r="Y1085" s="948"/>
      <c r="Z1085" s="948"/>
      <c r="CC1085" s="949"/>
    </row>
    <row r="1086" spans="6:81" s="947" customFormat="1">
      <c r="F1086" s="948"/>
      <c r="G1086" s="948"/>
      <c r="H1086" s="948"/>
      <c r="I1086" s="948"/>
      <c r="N1086" s="948"/>
      <c r="O1086" s="948"/>
      <c r="P1086" s="948"/>
      <c r="Q1086" s="948"/>
      <c r="R1086" s="948"/>
      <c r="S1086" s="948"/>
      <c r="T1086" s="948"/>
      <c r="U1086" s="948"/>
      <c r="V1086" s="948"/>
      <c r="W1086" s="948"/>
      <c r="X1086" s="948"/>
      <c r="Y1086" s="948"/>
      <c r="Z1086" s="948"/>
      <c r="CC1086" s="949"/>
    </row>
    <row r="1087" spans="6:81" s="947" customFormat="1">
      <c r="F1087" s="948"/>
      <c r="G1087" s="948"/>
      <c r="H1087" s="948"/>
      <c r="I1087" s="948"/>
      <c r="N1087" s="948"/>
      <c r="O1087" s="948"/>
      <c r="P1087" s="948"/>
      <c r="Q1087" s="948"/>
      <c r="R1087" s="948"/>
      <c r="S1087" s="948"/>
      <c r="T1087" s="948"/>
      <c r="U1087" s="948"/>
      <c r="V1087" s="948"/>
      <c r="W1087" s="948"/>
      <c r="X1087" s="948"/>
      <c r="Y1087" s="948"/>
      <c r="Z1087" s="948"/>
      <c r="CC1087" s="949"/>
    </row>
    <row r="1088" spans="6:81" s="947" customFormat="1">
      <c r="F1088" s="948"/>
      <c r="G1088" s="948"/>
      <c r="H1088" s="948"/>
      <c r="I1088" s="948"/>
      <c r="N1088" s="948"/>
      <c r="O1088" s="948"/>
      <c r="P1088" s="948"/>
      <c r="Q1088" s="948"/>
      <c r="R1088" s="948"/>
      <c r="S1088" s="948"/>
      <c r="T1088" s="948"/>
      <c r="U1088" s="948"/>
      <c r="V1088" s="948"/>
      <c r="W1088" s="948"/>
      <c r="X1088" s="948"/>
      <c r="Y1088" s="948"/>
      <c r="Z1088" s="948"/>
      <c r="CC1088" s="949"/>
    </row>
    <row r="1089" spans="6:81" s="947" customFormat="1">
      <c r="F1089" s="948"/>
      <c r="G1089" s="948"/>
      <c r="H1089" s="948"/>
      <c r="I1089" s="948"/>
      <c r="N1089" s="948"/>
      <c r="O1089" s="948"/>
      <c r="P1089" s="948"/>
      <c r="Q1089" s="948"/>
      <c r="R1089" s="948"/>
      <c r="S1089" s="948"/>
      <c r="T1089" s="948"/>
      <c r="U1089" s="948"/>
      <c r="V1089" s="948"/>
      <c r="W1089" s="948"/>
      <c r="X1089" s="948"/>
      <c r="Y1089" s="948"/>
      <c r="Z1089" s="948"/>
      <c r="CC1089" s="949"/>
    </row>
    <row r="1090" spans="6:81" s="947" customFormat="1">
      <c r="F1090" s="948"/>
      <c r="G1090" s="948"/>
      <c r="H1090" s="948"/>
      <c r="I1090" s="948"/>
      <c r="N1090" s="948"/>
      <c r="O1090" s="948"/>
      <c r="P1090" s="948"/>
      <c r="Q1090" s="948"/>
      <c r="R1090" s="948"/>
      <c r="S1090" s="948"/>
      <c r="T1090" s="948"/>
      <c r="U1090" s="948"/>
      <c r="V1090" s="948"/>
      <c r="W1090" s="948"/>
      <c r="X1090" s="948"/>
      <c r="Y1090" s="948"/>
      <c r="Z1090" s="948"/>
      <c r="CC1090" s="949"/>
    </row>
    <row r="1091" spans="6:81" s="947" customFormat="1">
      <c r="F1091" s="948"/>
      <c r="G1091" s="948"/>
      <c r="H1091" s="948"/>
      <c r="I1091" s="948"/>
      <c r="N1091" s="948"/>
      <c r="O1091" s="948"/>
      <c r="P1091" s="948"/>
      <c r="Q1091" s="948"/>
      <c r="R1091" s="948"/>
      <c r="S1091" s="948"/>
      <c r="T1091" s="948"/>
      <c r="U1091" s="948"/>
      <c r="V1091" s="948"/>
      <c r="W1091" s="948"/>
      <c r="X1091" s="948"/>
      <c r="Y1091" s="948"/>
      <c r="Z1091" s="948"/>
      <c r="CC1091" s="949"/>
    </row>
    <row r="1092" spans="6:81" s="947" customFormat="1">
      <c r="F1092" s="948"/>
      <c r="G1092" s="948"/>
      <c r="H1092" s="948"/>
      <c r="I1092" s="948"/>
      <c r="N1092" s="948"/>
      <c r="O1092" s="948"/>
      <c r="P1092" s="948"/>
      <c r="Q1092" s="948"/>
      <c r="R1092" s="948"/>
      <c r="S1092" s="948"/>
      <c r="T1092" s="948"/>
      <c r="U1092" s="948"/>
      <c r="V1092" s="948"/>
      <c r="W1092" s="948"/>
      <c r="X1092" s="948"/>
      <c r="Y1092" s="948"/>
      <c r="Z1092" s="948"/>
      <c r="CC1092" s="949"/>
    </row>
    <row r="1093" spans="6:81" s="947" customFormat="1">
      <c r="F1093" s="948"/>
      <c r="G1093" s="948"/>
      <c r="H1093" s="948"/>
      <c r="I1093" s="948"/>
      <c r="N1093" s="948"/>
      <c r="O1093" s="948"/>
      <c r="P1093" s="948"/>
      <c r="Q1093" s="948"/>
      <c r="R1093" s="948"/>
      <c r="S1093" s="948"/>
      <c r="T1093" s="948"/>
      <c r="U1093" s="948"/>
      <c r="V1093" s="948"/>
      <c r="W1093" s="948"/>
      <c r="X1093" s="948"/>
      <c r="Y1093" s="948"/>
      <c r="Z1093" s="948"/>
      <c r="CC1093" s="949"/>
    </row>
    <row r="1094" spans="6:81" s="947" customFormat="1">
      <c r="F1094" s="948"/>
      <c r="G1094" s="948"/>
      <c r="H1094" s="948"/>
      <c r="I1094" s="948"/>
      <c r="N1094" s="948"/>
      <c r="O1094" s="948"/>
      <c r="P1094" s="948"/>
      <c r="Q1094" s="948"/>
      <c r="R1094" s="948"/>
      <c r="S1094" s="948"/>
      <c r="T1094" s="948"/>
      <c r="U1094" s="948"/>
      <c r="V1094" s="948"/>
      <c r="W1094" s="948"/>
      <c r="X1094" s="948"/>
      <c r="Y1094" s="948"/>
      <c r="Z1094" s="948"/>
      <c r="CC1094" s="949"/>
    </row>
    <row r="1095" spans="6:81" s="947" customFormat="1">
      <c r="F1095" s="948"/>
      <c r="G1095" s="948"/>
      <c r="H1095" s="948"/>
      <c r="I1095" s="948"/>
      <c r="N1095" s="948"/>
      <c r="O1095" s="948"/>
      <c r="P1095" s="948"/>
      <c r="Q1095" s="948"/>
      <c r="R1095" s="948"/>
      <c r="S1095" s="948"/>
      <c r="T1095" s="948"/>
      <c r="U1095" s="948"/>
      <c r="V1095" s="948"/>
      <c r="W1095" s="948"/>
      <c r="X1095" s="948"/>
      <c r="Y1095" s="948"/>
      <c r="Z1095" s="948"/>
      <c r="CC1095" s="949"/>
    </row>
    <row r="1096" spans="6:81" s="947" customFormat="1">
      <c r="F1096" s="948"/>
      <c r="G1096" s="948"/>
      <c r="H1096" s="948"/>
      <c r="I1096" s="948"/>
      <c r="N1096" s="948"/>
      <c r="O1096" s="948"/>
      <c r="P1096" s="948"/>
      <c r="Q1096" s="948"/>
      <c r="R1096" s="948"/>
      <c r="S1096" s="948"/>
      <c r="T1096" s="948"/>
      <c r="U1096" s="948"/>
      <c r="V1096" s="948"/>
      <c r="W1096" s="948"/>
      <c r="X1096" s="948"/>
      <c r="Y1096" s="948"/>
      <c r="Z1096" s="948"/>
      <c r="CC1096" s="949"/>
    </row>
    <row r="1097" spans="6:81" s="947" customFormat="1">
      <c r="F1097" s="948"/>
      <c r="G1097" s="948"/>
      <c r="H1097" s="948"/>
      <c r="I1097" s="948"/>
      <c r="N1097" s="948"/>
      <c r="O1097" s="948"/>
      <c r="P1097" s="948"/>
      <c r="Q1097" s="948"/>
      <c r="R1097" s="948"/>
      <c r="S1097" s="948"/>
      <c r="T1097" s="948"/>
      <c r="U1097" s="948"/>
      <c r="V1097" s="948"/>
      <c r="W1097" s="948"/>
      <c r="X1097" s="948"/>
      <c r="Y1097" s="948"/>
      <c r="Z1097" s="948"/>
      <c r="CC1097" s="949"/>
    </row>
    <row r="1098" spans="6:81" s="947" customFormat="1">
      <c r="F1098" s="948"/>
      <c r="G1098" s="948"/>
      <c r="H1098" s="948"/>
      <c r="I1098" s="948"/>
      <c r="N1098" s="948"/>
      <c r="O1098" s="948"/>
      <c r="P1098" s="948"/>
      <c r="Q1098" s="948"/>
      <c r="R1098" s="948"/>
      <c r="S1098" s="948"/>
      <c r="T1098" s="948"/>
      <c r="U1098" s="948"/>
      <c r="V1098" s="948"/>
      <c r="W1098" s="948"/>
      <c r="X1098" s="948"/>
      <c r="Y1098" s="948"/>
      <c r="Z1098" s="948"/>
      <c r="CC1098" s="949"/>
    </row>
    <row r="1099" spans="6:81" s="947" customFormat="1">
      <c r="F1099" s="948"/>
      <c r="G1099" s="948"/>
      <c r="H1099" s="948"/>
      <c r="I1099" s="948"/>
      <c r="N1099" s="948"/>
      <c r="O1099" s="948"/>
      <c r="P1099" s="948"/>
      <c r="Q1099" s="948"/>
      <c r="R1099" s="948"/>
      <c r="S1099" s="948"/>
      <c r="T1099" s="948"/>
      <c r="U1099" s="948"/>
      <c r="V1099" s="948"/>
      <c r="W1099" s="948"/>
      <c r="X1099" s="948"/>
      <c r="Y1099" s="948"/>
      <c r="Z1099" s="948"/>
      <c r="CC1099" s="949"/>
    </row>
    <row r="1100" spans="6:81" s="947" customFormat="1">
      <c r="F1100" s="948"/>
      <c r="G1100" s="948"/>
      <c r="H1100" s="948"/>
      <c r="I1100" s="948"/>
      <c r="N1100" s="948"/>
      <c r="O1100" s="948"/>
      <c r="P1100" s="948"/>
      <c r="Q1100" s="948"/>
      <c r="R1100" s="948"/>
      <c r="S1100" s="948"/>
      <c r="T1100" s="948"/>
      <c r="U1100" s="948"/>
      <c r="V1100" s="948"/>
      <c r="W1100" s="948"/>
      <c r="X1100" s="948"/>
      <c r="Y1100" s="948"/>
      <c r="Z1100" s="948"/>
      <c r="CC1100" s="949"/>
    </row>
    <row r="1101" spans="6:81" s="947" customFormat="1">
      <c r="F1101" s="948"/>
      <c r="G1101" s="948"/>
      <c r="H1101" s="948"/>
      <c r="I1101" s="948"/>
      <c r="N1101" s="948"/>
      <c r="O1101" s="948"/>
      <c r="P1101" s="948"/>
      <c r="Q1101" s="948"/>
      <c r="R1101" s="948"/>
      <c r="S1101" s="948"/>
      <c r="T1101" s="948"/>
      <c r="U1101" s="948"/>
      <c r="V1101" s="948"/>
      <c r="W1101" s="948"/>
      <c r="X1101" s="948"/>
      <c r="Y1101" s="948"/>
      <c r="Z1101" s="948"/>
      <c r="CC1101" s="949"/>
    </row>
    <row r="1102" spans="6:81" s="947" customFormat="1">
      <c r="F1102" s="948"/>
      <c r="G1102" s="948"/>
      <c r="H1102" s="948"/>
      <c r="I1102" s="948"/>
      <c r="N1102" s="948"/>
      <c r="O1102" s="948"/>
      <c r="P1102" s="948"/>
      <c r="Q1102" s="948"/>
      <c r="R1102" s="948"/>
      <c r="S1102" s="948"/>
      <c r="T1102" s="948"/>
      <c r="U1102" s="948"/>
      <c r="V1102" s="948"/>
      <c r="W1102" s="948"/>
      <c r="X1102" s="948"/>
      <c r="Y1102" s="948"/>
      <c r="Z1102" s="948"/>
      <c r="CC1102" s="949"/>
    </row>
    <row r="1103" spans="6:81" s="947" customFormat="1">
      <c r="F1103" s="948"/>
      <c r="G1103" s="948"/>
      <c r="H1103" s="948"/>
      <c r="I1103" s="948"/>
      <c r="N1103" s="948"/>
      <c r="O1103" s="948"/>
      <c r="P1103" s="948"/>
      <c r="Q1103" s="948"/>
      <c r="R1103" s="948"/>
      <c r="S1103" s="948"/>
      <c r="T1103" s="948"/>
      <c r="U1103" s="948"/>
      <c r="V1103" s="948"/>
      <c r="W1103" s="948"/>
      <c r="X1103" s="948"/>
      <c r="Y1103" s="948"/>
      <c r="Z1103" s="948"/>
      <c r="CC1103" s="949"/>
    </row>
    <row r="1104" spans="6:81" s="947" customFormat="1">
      <c r="F1104" s="948"/>
      <c r="G1104" s="948"/>
      <c r="H1104" s="948"/>
      <c r="I1104" s="948"/>
      <c r="N1104" s="948"/>
      <c r="O1104" s="948"/>
      <c r="P1104" s="948"/>
      <c r="Q1104" s="948"/>
      <c r="R1104" s="948"/>
      <c r="S1104" s="948"/>
      <c r="T1104" s="948"/>
      <c r="U1104" s="948"/>
      <c r="V1104" s="948"/>
      <c r="W1104" s="948"/>
      <c r="X1104" s="948"/>
      <c r="Y1104" s="948"/>
      <c r="Z1104" s="948"/>
      <c r="CC1104" s="949"/>
    </row>
    <row r="1105" spans="6:81" s="947" customFormat="1">
      <c r="F1105" s="948"/>
      <c r="G1105" s="948"/>
      <c r="H1105" s="948"/>
      <c r="I1105" s="948"/>
      <c r="N1105" s="948"/>
      <c r="O1105" s="948"/>
      <c r="P1105" s="948"/>
      <c r="Q1105" s="948"/>
      <c r="R1105" s="948"/>
      <c r="S1105" s="948"/>
      <c r="T1105" s="948"/>
      <c r="U1105" s="948"/>
      <c r="V1105" s="948"/>
      <c r="W1105" s="948"/>
      <c r="X1105" s="948"/>
      <c r="Y1105" s="948"/>
      <c r="Z1105" s="948"/>
      <c r="CC1105" s="949"/>
    </row>
    <row r="1106" spans="6:81" s="947" customFormat="1">
      <c r="F1106" s="948"/>
      <c r="G1106" s="948"/>
      <c r="H1106" s="948"/>
      <c r="I1106" s="948"/>
      <c r="N1106" s="948"/>
      <c r="O1106" s="948"/>
      <c r="P1106" s="948"/>
      <c r="Q1106" s="948"/>
      <c r="R1106" s="948"/>
      <c r="S1106" s="948"/>
      <c r="T1106" s="948"/>
      <c r="U1106" s="948"/>
      <c r="V1106" s="948"/>
      <c r="W1106" s="948"/>
      <c r="X1106" s="948"/>
      <c r="Y1106" s="948"/>
      <c r="Z1106" s="948"/>
      <c r="CC1106" s="949"/>
    </row>
    <row r="1107" spans="6:81" s="947" customFormat="1">
      <c r="F1107" s="948"/>
      <c r="G1107" s="948"/>
      <c r="H1107" s="948"/>
      <c r="I1107" s="948"/>
      <c r="N1107" s="948"/>
      <c r="O1107" s="948"/>
      <c r="P1107" s="948"/>
      <c r="Q1107" s="948"/>
      <c r="R1107" s="948"/>
      <c r="S1107" s="948"/>
      <c r="T1107" s="948"/>
      <c r="U1107" s="948"/>
      <c r="V1107" s="948"/>
      <c r="W1107" s="948"/>
      <c r="X1107" s="948"/>
      <c r="Y1107" s="948"/>
      <c r="Z1107" s="948"/>
      <c r="CC1107" s="949"/>
    </row>
    <row r="1108" spans="6:81" s="947" customFormat="1">
      <c r="F1108" s="948"/>
      <c r="G1108" s="948"/>
      <c r="H1108" s="948"/>
      <c r="I1108" s="948"/>
      <c r="N1108" s="948"/>
      <c r="O1108" s="948"/>
      <c r="P1108" s="948"/>
      <c r="Q1108" s="948"/>
      <c r="R1108" s="948"/>
      <c r="S1108" s="948"/>
      <c r="T1108" s="948"/>
      <c r="U1108" s="948"/>
      <c r="V1108" s="948"/>
      <c r="W1108" s="948"/>
      <c r="X1108" s="948"/>
      <c r="Y1108" s="948"/>
      <c r="Z1108" s="948"/>
      <c r="CC1108" s="949"/>
    </row>
    <row r="1109" spans="6:81" s="947" customFormat="1">
      <c r="F1109" s="948"/>
      <c r="G1109" s="948"/>
      <c r="H1109" s="948"/>
      <c r="I1109" s="948"/>
      <c r="N1109" s="948"/>
      <c r="O1109" s="948"/>
      <c r="P1109" s="948"/>
      <c r="Q1109" s="948"/>
      <c r="R1109" s="948"/>
      <c r="S1109" s="948"/>
      <c r="T1109" s="948"/>
      <c r="U1109" s="948"/>
      <c r="V1109" s="948"/>
      <c r="W1109" s="948"/>
      <c r="X1109" s="948"/>
      <c r="Y1109" s="948"/>
      <c r="Z1109" s="948"/>
      <c r="CC1109" s="949"/>
    </row>
    <row r="1110" spans="6:81" s="947" customFormat="1">
      <c r="F1110" s="948"/>
      <c r="G1110" s="948"/>
      <c r="H1110" s="948"/>
      <c r="I1110" s="948"/>
      <c r="N1110" s="948"/>
      <c r="O1110" s="948"/>
      <c r="P1110" s="948"/>
      <c r="Q1110" s="948"/>
      <c r="R1110" s="948"/>
      <c r="S1110" s="948"/>
      <c r="T1110" s="948"/>
      <c r="U1110" s="948"/>
      <c r="V1110" s="948"/>
      <c r="W1110" s="948"/>
      <c r="X1110" s="948"/>
      <c r="Y1110" s="948"/>
      <c r="Z1110" s="948"/>
      <c r="CC1110" s="949"/>
    </row>
    <row r="1111" spans="6:81" s="947" customFormat="1">
      <c r="F1111" s="948"/>
      <c r="G1111" s="948"/>
      <c r="H1111" s="948"/>
      <c r="I1111" s="948"/>
      <c r="N1111" s="948"/>
      <c r="O1111" s="948"/>
      <c r="P1111" s="948"/>
      <c r="Q1111" s="948"/>
      <c r="R1111" s="948"/>
      <c r="S1111" s="948"/>
      <c r="T1111" s="948"/>
      <c r="U1111" s="948"/>
      <c r="V1111" s="948"/>
      <c r="W1111" s="948"/>
      <c r="X1111" s="948"/>
      <c r="Y1111" s="948"/>
      <c r="Z1111" s="948"/>
      <c r="CC1111" s="949"/>
    </row>
    <row r="1112" spans="6:81" s="947" customFormat="1">
      <c r="F1112" s="948"/>
      <c r="G1112" s="948"/>
      <c r="H1112" s="948"/>
      <c r="I1112" s="948"/>
      <c r="N1112" s="948"/>
      <c r="O1112" s="948"/>
      <c r="P1112" s="948"/>
      <c r="Q1112" s="948"/>
      <c r="R1112" s="948"/>
      <c r="S1112" s="948"/>
      <c r="T1112" s="948"/>
      <c r="U1112" s="948"/>
      <c r="V1112" s="948"/>
      <c r="W1112" s="948"/>
      <c r="X1112" s="948"/>
      <c r="Y1112" s="948"/>
      <c r="Z1112" s="948"/>
      <c r="CC1112" s="949"/>
    </row>
    <row r="1113" spans="6:81" s="947" customFormat="1">
      <c r="F1113" s="948"/>
      <c r="G1113" s="948"/>
      <c r="H1113" s="948"/>
      <c r="I1113" s="948"/>
      <c r="N1113" s="948"/>
      <c r="O1113" s="948"/>
      <c r="P1113" s="948"/>
      <c r="Q1113" s="948"/>
      <c r="R1113" s="948"/>
      <c r="S1113" s="948"/>
      <c r="T1113" s="948"/>
      <c r="U1113" s="948"/>
      <c r="V1113" s="948"/>
      <c r="W1113" s="948"/>
      <c r="X1113" s="948"/>
      <c r="Y1113" s="948"/>
      <c r="Z1113" s="948"/>
      <c r="CC1113" s="949"/>
    </row>
    <row r="1114" spans="6:81" s="947" customFormat="1">
      <c r="F1114" s="948"/>
      <c r="G1114" s="948"/>
      <c r="H1114" s="948"/>
      <c r="I1114" s="948"/>
      <c r="N1114" s="948"/>
      <c r="O1114" s="948"/>
      <c r="P1114" s="948"/>
      <c r="Q1114" s="948"/>
      <c r="R1114" s="948"/>
      <c r="S1114" s="948"/>
      <c r="T1114" s="948"/>
      <c r="U1114" s="948"/>
      <c r="V1114" s="948"/>
      <c r="W1114" s="948"/>
      <c r="X1114" s="948"/>
      <c r="Y1114" s="948"/>
      <c r="Z1114" s="948"/>
      <c r="CC1114" s="949"/>
    </row>
    <row r="1115" spans="6:81" s="947" customFormat="1">
      <c r="F1115" s="948"/>
      <c r="G1115" s="948"/>
      <c r="H1115" s="948"/>
      <c r="I1115" s="948"/>
      <c r="N1115" s="948"/>
      <c r="O1115" s="948"/>
      <c r="P1115" s="948"/>
      <c r="Q1115" s="948"/>
      <c r="R1115" s="948"/>
      <c r="S1115" s="948"/>
      <c r="T1115" s="948"/>
      <c r="U1115" s="948"/>
      <c r="V1115" s="948"/>
      <c r="W1115" s="948"/>
      <c r="X1115" s="948"/>
      <c r="Y1115" s="948"/>
      <c r="Z1115" s="948"/>
      <c r="CC1115" s="949"/>
    </row>
    <row r="1116" spans="6:81" s="947" customFormat="1">
      <c r="F1116" s="948"/>
      <c r="G1116" s="948"/>
      <c r="H1116" s="948"/>
      <c r="I1116" s="948"/>
      <c r="N1116" s="948"/>
      <c r="O1116" s="948"/>
      <c r="P1116" s="948"/>
      <c r="Q1116" s="948"/>
      <c r="R1116" s="948"/>
      <c r="S1116" s="948"/>
      <c r="T1116" s="948"/>
      <c r="U1116" s="948"/>
      <c r="V1116" s="948"/>
      <c r="W1116" s="948"/>
      <c r="X1116" s="948"/>
      <c r="Y1116" s="948"/>
      <c r="Z1116" s="948"/>
      <c r="CC1116" s="949"/>
    </row>
    <row r="1117" spans="6:81" s="947" customFormat="1">
      <c r="F1117" s="948"/>
      <c r="G1117" s="948"/>
      <c r="H1117" s="948"/>
      <c r="I1117" s="948"/>
      <c r="N1117" s="948"/>
      <c r="O1117" s="948"/>
      <c r="P1117" s="948"/>
      <c r="Q1117" s="948"/>
      <c r="R1117" s="948"/>
      <c r="S1117" s="948"/>
      <c r="T1117" s="948"/>
      <c r="U1117" s="948"/>
      <c r="V1117" s="948"/>
      <c r="W1117" s="948"/>
      <c r="X1117" s="948"/>
      <c r="Y1117" s="948"/>
      <c r="Z1117" s="948"/>
      <c r="CC1117" s="949"/>
    </row>
    <row r="1118" spans="6:81" s="947" customFormat="1">
      <c r="F1118" s="948"/>
      <c r="G1118" s="948"/>
      <c r="H1118" s="948"/>
      <c r="I1118" s="948"/>
      <c r="N1118" s="948"/>
      <c r="O1118" s="948"/>
      <c r="P1118" s="948"/>
      <c r="Q1118" s="948"/>
      <c r="R1118" s="948"/>
      <c r="S1118" s="948"/>
      <c r="T1118" s="948"/>
      <c r="U1118" s="948"/>
      <c r="V1118" s="948"/>
      <c r="W1118" s="948"/>
      <c r="X1118" s="948"/>
      <c r="Y1118" s="948"/>
      <c r="Z1118" s="948"/>
      <c r="CC1118" s="949"/>
    </row>
    <row r="1119" spans="6:81" s="947" customFormat="1">
      <c r="F1119" s="948"/>
      <c r="G1119" s="948"/>
      <c r="H1119" s="948"/>
      <c r="I1119" s="948"/>
      <c r="N1119" s="948"/>
      <c r="O1119" s="948"/>
      <c r="P1119" s="948"/>
      <c r="Q1119" s="948"/>
      <c r="R1119" s="948"/>
      <c r="S1119" s="948"/>
      <c r="T1119" s="948"/>
      <c r="U1119" s="948"/>
      <c r="V1119" s="948"/>
      <c r="W1119" s="948"/>
      <c r="X1119" s="948"/>
      <c r="Y1119" s="948"/>
      <c r="Z1119" s="948"/>
      <c r="CC1119" s="949"/>
    </row>
    <row r="1120" spans="6:81" s="947" customFormat="1">
      <c r="F1120" s="948"/>
      <c r="G1120" s="948"/>
      <c r="H1120" s="948"/>
      <c r="I1120" s="948"/>
      <c r="N1120" s="948"/>
      <c r="O1120" s="948"/>
      <c r="P1120" s="948"/>
      <c r="Q1120" s="948"/>
      <c r="R1120" s="948"/>
      <c r="S1120" s="948"/>
      <c r="T1120" s="948"/>
      <c r="U1120" s="948"/>
      <c r="V1120" s="948"/>
      <c r="W1120" s="948"/>
      <c r="X1120" s="948"/>
      <c r="Y1120" s="948"/>
      <c r="Z1120" s="948"/>
      <c r="CC1120" s="949"/>
    </row>
    <row r="1121" spans="6:81" s="947" customFormat="1">
      <c r="F1121" s="948"/>
      <c r="G1121" s="948"/>
      <c r="H1121" s="948"/>
      <c r="I1121" s="948"/>
      <c r="N1121" s="948"/>
      <c r="O1121" s="948"/>
      <c r="P1121" s="948"/>
      <c r="Q1121" s="948"/>
      <c r="R1121" s="948"/>
      <c r="S1121" s="948"/>
      <c r="T1121" s="948"/>
      <c r="U1121" s="948"/>
      <c r="V1121" s="948"/>
      <c r="W1121" s="948"/>
      <c r="X1121" s="948"/>
      <c r="Y1121" s="948"/>
      <c r="Z1121" s="948"/>
      <c r="CC1121" s="949"/>
    </row>
    <row r="1122" spans="6:81" s="947" customFormat="1">
      <c r="F1122" s="948"/>
      <c r="G1122" s="948"/>
      <c r="H1122" s="948"/>
      <c r="I1122" s="948"/>
      <c r="N1122" s="948"/>
      <c r="O1122" s="948"/>
      <c r="P1122" s="948"/>
      <c r="Q1122" s="948"/>
      <c r="R1122" s="948"/>
      <c r="S1122" s="948"/>
      <c r="T1122" s="948"/>
      <c r="U1122" s="948"/>
      <c r="V1122" s="948"/>
      <c r="W1122" s="948"/>
      <c r="X1122" s="948"/>
      <c r="Y1122" s="948"/>
      <c r="Z1122" s="948"/>
      <c r="CC1122" s="949"/>
    </row>
    <row r="1123" spans="6:81" s="947" customFormat="1">
      <c r="F1123" s="948"/>
      <c r="G1123" s="948"/>
      <c r="H1123" s="948"/>
      <c r="I1123" s="948"/>
      <c r="N1123" s="948"/>
      <c r="O1123" s="948"/>
      <c r="P1123" s="948"/>
      <c r="Q1123" s="948"/>
      <c r="R1123" s="948"/>
      <c r="S1123" s="948"/>
      <c r="T1123" s="948"/>
      <c r="U1123" s="948"/>
      <c r="V1123" s="948"/>
      <c r="W1123" s="948"/>
      <c r="X1123" s="948"/>
      <c r="Y1123" s="948"/>
      <c r="Z1123" s="948"/>
      <c r="CC1123" s="949"/>
    </row>
    <row r="1124" spans="6:81" s="947" customFormat="1">
      <c r="F1124" s="948"/>
      <c r="G1124" s="948"/>
      <c r="H1124" s="948"/>
      <c r="I1124" s="948"/>
      <c r="N1124" s="948"/>
      <c r="O1124" s="948"/>
      <c r="P1124" s="948"/>
      <c r="Q1124" s="948"/>
      <c r="R1124" s="948"/>
      <c r="S1124" s="948"/>
      <c r="T1124" s="948"/>
      <c r="U1124" s="948"/>
      <c r="V1124" s="948"/>
      <c r="W1124" s="948"/>
      <c r="X1124" s="948"/>
      <c r="Y1124" s="948"/>
      <c r="Z1124" s="948"/>
      <c r="CC1124" s="949"/>
    </row>
    <row r="1125" spans="6:81" s="947" customFormat="1">
      <c r="F1125" s="948"/>
      <c r="G1125" s="948"/>
      <c r="H1125" s="948"/>
      <c r="I1125" s="948"/>
      <c r="N1125" s="948"/>
      <c r="O1125" s="948"/>
      <c r="P1125" s="948"/>
      <c r="Q1125" s="948"/>
      <c r="R1125" s="948"/>
      <c r="S1125" s="948"/>
      <c r="T1125" s="948"/>
      <c r="U1125" s="948"/>
      <c r="V1125" s="948"/>
      <c r="W1125" s="948"/>
      <c r="X1125" s="948"/>
      <c r="Y1125" s="948"/>
      <c r="Z1125" s="948"/>
      <c r="CC1125" s="949"/>
    </row>
    <row r="1126" spans="6:81" s="947" customFormat="1">
      <c r="F1126" s="948"/>
      <c r="G1126" s="948"/>
      <c r="H1126" s="948"/>
      <c r="I1126" s="948"/>
      <c r="N1126" s="948"/>
      <c r="O1126" s="948"/>
      <c r="P1126" s="948"/>
      <c r="Q1126" s="948"/>
      <c r="R1126" s="948"/>
      <c r="S1126" s="948"/>
      <c r="T1126" s="948"/>
      <c r="U1126" s="948"/>
      <c r="V1126" s="948"/>
      <c r="W1126" s="948"/>
      <c r="X1126" s="948"/>
      <c r="Y1126" s="948"/>
      <c r="Z1126" s="948"/>
      <c r="CC1126" s="949"/>
    </row>
    <row r="1127" spans="6:81" s="947" customFormat="1">
      <c r="F1127" s="948"/>
      <c r="G1127" s="948"/>
      <c r="H1127" s="948"/>
      <c r="I1127" s="948"/>
      <c r="N1127" s="948"/>
      <c r="O1127" s="948"/>
      <c r="P1127" s="948"/>
      <c r="Q1127" s="948"/>
      <c r="R1127" s="948"/>
      <c r="S1127" s="948"/>
      <c r="T1127" s="948"/>
      <c r="U1127" s="948"/>
      <c r="V1127" s="948"/>
      <c r="W1127" s="948"/>
      <c r="X1127" s="948"/>
      <c r="Y1127" s="948"/>
      <c r="Z1127" s="948"/>
      <c r="CC1127" s="949"/>
    </row>
    <row r="1128" spans="6:81" s="947" customFormat="1">
      <c r="F1128" s="948"/>
      <c r="G1128" s="948"/>
      <c r="H1128" s="948"/>
      <c r="I1128" s="948"/>
      <c r="N1128" s="948"/>
      <c r="O1128" s="948"/>
      <c r="P1128" s="948"/>
      <c r="Q1128" s="948"/>
      <c r="R1128" s="948"/>
      <c r="S1128" s="948"/>
      <c r="T1128" s="948"/>
      <c r="U1128" s="948"/>
      <c r="V1128" s="948"/>
      <c r="W1128" s="948"/>
      <c r="X1128" s="948"/>
      <c r="Y1128" s="948"/>
      <c r="Z1128" s="948"/>
      <c r="CC1128" s="949"/>
    </row>
    <row r="1129" spans="6:81" s="947" customFormat="1">
      <c r="F1129" s="948"/>
      <c r="G1129" s="948"/>
      <c r="H1129" s="948"/>
      <c r="I1129" s="948"/>
      <c r="N1129" s="948"/>
      <c r="O1129" s="948"/>
      <c r="P1129" s="948"/>
      <c r="Q1129" s="948"/>
      <c r="R1129" s="948"/>
      <c r="S1129" s="948"/>
      <c r="T1129" s="948"/>
      <c r="U1129" s="948"/>
      <c r="V1129" s="948"/>
      <c r="W1129" s="948"/>
      <c r="X1129" s="948"/>
      <c r="Y1129" s="948"/>
      <c r="Z1129" s="948"/>
      <c r="CC1129" s="949"/>
    </row>
    <row r="1130" spans="6:81" s="947" customFormat="1">
      <c r="F1130" s="948"/>
      <c r="G1130" s="948"/>
      <c r="H1130" s="948"/>
      <c r="I1130" s="948"/>
      <c r="N1130" s="948"/>
      <c r="O1130" s="948"/>
      <c r="P1130" s="948"/>
      <c r="Q1130" s="948"/>
      <c r="R1130" s="948"/>
      <c r="S1130" s="948"/>
      <c r="T1130" s="948"/>
      <c r="U1130" s="948"/>
      <c r="V1130" s="948"/>
      <c r="W1130" s="948"/>
      <c r="X1130" s="948"/>
      <c r="Y1130" s="948"/>
      <c r="Z1130" s="948"/>
      <c r="CC1130" s="949"/>
    </row>
    <row r="1131" spans="6:81" s="947" customFormat="1">
      <c r="F1131" s="948"/>
      <c r="G1131" s="948"/>
      <c r="H1131" s="948"/>
      <c r="I1131" s="948"/>
      <c r="N1131" s="948"/>
      <c r="O1131" s="948"/>
      <c r="P1131" s="948"/>
      <c r="Q1131" s="948"/>
      <c r="R1131" s="948"/>
      <c r="S1131" s="948"/>
      <c r="T1131" s="948"/>
      <c r="U1131" s="948"/>
      <c r="V1131" s="948"/>
      <c r="W1131" s="948"/>
      <c r="X1131" s="948"/>
      <c r="Y1131" s="948"/>
      <c r="Z1131" s="948"/>
      <c r="CC1131" s="949"/>
    </row>
    <row r="1132" spans="6:81" s="947" customFormat="1">
      <c r="F1132" s="948"/>
      <c r="G1132" s="948"/>
      <c r="H1132" s="948"/>
      <c r="I1132" s="948"/>
      <c r="N1132" s="948"/>
      <c r="O1132" s="948"/>
      <c r="P1132" s="948"/>
      <c r="Q1132" s="948"/>
      <c r="R1132" s="948"/>
      <c r="S1132" s="948"/>
      <c r="T1132" s="948"/>
      <c r="U1132" s="948"/>
      <c r="V1132" s="948"/>
      <c r="W1132" s="948"/>
      <c r="X1132" s="948"/>
      <c r="Y1132" s="948"/>
      <c r="Z1132" s="948"/>
      <c r="CC1132" s="949"/>
    </row>
    <row r="1133" spans="6:81" s="947" customFormat="1">
      <c r="F1133" s="948"/>
      <c r="G1133" s="948"/>
      <c r="H1133" s="948"/>
      <c r="I1133" s="948"/>
      <c r="N1133" s="948"/>
      <c r="O1133" s="948"/>
      <c r="P1133" s="948"/>
      <c r="Q1133" s="948"/>
      <c r="R1133" s="948"/>
      <c r="S1133" s="948"/>
      <c r="T1133" s="948"/>
      <c r="U1133" s="948"/>
      <c r="V1133" s="948"/>
      <c r="W1133" s="948"/>
      <c r="X1133" s="948"/>
      <c r="Y1133" s="948"/>
      <c r="Z1133" s="948"/>
      <c r="CC1133" s="949"/>
    </row>
    <row r="1134" spans="6:81" s="947" customFormat="1">
      <c r="F1134" s="948"/>
      <c r="G1134" s="948"/>
      <c r="H1134" s="948"/>
      <c r="I1134" s="948"/>
      <c r="N1134" s="948"/>
      <c r="O1134" s="948"/>
      <c r="P1134" s="948"/>
      <c r="Q1134" s="948"/>
      <c r="R1134" s="948"/>
      <c r="S1134" s="948"/>
      <c r="T1134" s="948"/>
      <c r="U1134" s="948"/>
      <c r="V1134" s="948"/>
      <c r="W1134" s="948"/>
      <c r="X1134" s="948"/>
      <c r="Y1134" s="948"/>
      <c r="Z1134" s="948"/>
      <c r="CC1134" s="949"/>
    </row>
    <row r="1135" spans="6:81" s="947" customFormat="1">
      <c r="F1135" s="948"/>
      <c r="G1135" s="948"/>
      <c r="H1135" s="948"/>
      <c r="I1135" s="948"/>
      <c r="N1135" s="948"/>
      <c r="O1135" s="948"/>
      <c r="P1135" s="948"/>
      <c r="Q1135" s="948"/>
      <c r="R1135" s="948"/>
      <c r="S1135" s="948"/>
      <c r="T1135" s="948"/>
      <c r="U1135" s="948"/>
      <c r="V1135" s="948"/>
      <c r="W1135" s="948"/>
      <c r="X1135" s="948"/>
      <c r="Y1135" s="948"/>
      <c r="Z1135" s="948"/>
      <c r="CC1135" s="949"/>
    </row>
    <row r="1136" spans="6:81" s="947" customFormat="1">
      <c r="F1136" s="948"/>
      <c r="G1136" s="948"/>
      <c r="H1136" s="948"/>
      <c r="I1136" s="948"/>
      <c r="N1136" s="948"/>
      <c r="O1136" s="948"/>
      <c r="P1136" s="948"/>
      <c r="Q1136" s="948"/>
      <c r="R1136" s="948"/>
      <c r="S1136" s="948"/>
      <c r="T1136" s="948"/>
      <c r="U1136" s="948"/>
      <c r="V1136" s="948"/>
      <c r="W1136" s="948"/>
      <c r="X1136" s="948"/>
      <c r="Y1136" s="948"/>
      <c r="Z1136" s="948"/>
      <c r="CC1136" s="949"/>
    </row>
    <row r="1137" spans="6:81" s="947" customFormat="1">
      <c r="F1137" s="948"/>
      <c r="G1137" s="948"/>
      <c r="H1137" s="948"/>
      <c r="I1137" s="948"/>
      <c r="N1137" s="948"/>
      <c r="O1137" s="948"/>
      <c r="P1137" s="948"/>
      <c r="Q1137" s="948"/>
      <c r="R1137" s="948"/>
      <c r="S1137" s="948"/>
      <c r="T1137" s="948"/>
      <c r="U1137" s="948"/>
      <c r="V1137" s="948"/>
      <c r="W1137" s="948"/>
      <c r="X1137" s="948"/>
      <c r="Y1137" s="948"/>
      <c r="Z1137" s="948"/>
      <c r="CC1137" s="949"/>
    </row>
    <row r="1138" spans="6:81" s="947" customFormat="1">
      <c r="F1138" s="948"/>
      <c r="G1138" s="948"/>
      <c r="H1138" s="948"/>
      <c r="I1138" s="948"/>
      <c r="N1138" s="948"/>
      <c r="O1138" s="948"/>
      <c r="P1138" s="948"/>
      <c r="Q1138" s="948"/>
      <c r="R1138" s="948"/>
      <c r="S1138" s="948"/>
      <c r="T1138" s="948"/>
      <c r="U1138" s="948"/>
      <c r="V1138" s="948"/>
      <c r="W1138" s="948"/>
      <c r="X1138" s="948"/>
      <c r="Y1138" s="948"/>
      <c r="Z1138" s="948"/>
      <c r="CC1138" s="949"/>
    </row>
    <row r="1139" spans="6:81" s="947" customFormat="1">
      <c r="F1139" s="948"/>
      <c r="G1139" s="948"/>
      <c r="H1139" s="948"/>
      <c r="I1139" s="948"/>
      <c r="N1139" s="948"/>
      <c r="O1139" s="948"/>
      <c r="P1139" s="948"/>
      <c r="Q1139" s="948"/>
      <c r="R1139" s="948"/>
      <c r="S1139" s="948"/>
      <c r="T1139" s="948"/>
      <c r="U1139" s="948"/>
      <c r="V1139" s="948"/>
      <c r="W1139" s="948"/>
      <c r="X1139" s="948"/>
      <c r="Y1139" s="948"/>
      <c r="Z1139" s="948"/>
      <c r="CC1139" s="949"/>
    </row>
    <row r="1140" spans="6:81" s="947" customFormat="1">
      <c r="F1140" s="948"/>
      <c r="G1140" s="948"/>
      <c r="H1140" s="948"/>
      <c r="I1140" s="948"/>
      <c r="N1140" s="948"/>
      <c r="O1140" s="948"/>
      <c r="P1140" s="948"/>
      <c r="Q1140" s="948"/>
      <c r="R1140" s="948"/>
      <c r="S1140" s="948"/>
      <c r="T1140" s="948"/>
      <c r="U1140" s="948"/>
      <c r="V1140" s="948"/>
      <c r="W1140" s="948"/>
      <c r="X1140" s="948"/>
      <c r="Y1140" s="948"/>
      <c r="Z1140" s="948"/>
      <c r="CC1140" s="949"/>
    </row>
    <row r="1141" spans="6:81" s="947" customFormat="1">
      <c r="F1141" s="948"/>
      <c r="G1141" s="948"/>
      <c r="H1141" s="948"/>
      <c r="I1141" s="948"/>
      <c r="N1141" s="948"/>
      <c r="O1141" s="948"/>
      <c r="P1141" s="948"/>
      <c r="Q1141" s="948"/>
      <c r="R1141" s="948"/>
      <c r="S1141" s="948"/>
      <c r="T1141" s="948"/>
      <c r="U1141" s="948"/>
      <c r="V1141" s="948"/>
      <c r="W1141" s="948"/>
      <c r="X1141" s="948"/>
      <c r="Y1141" s="948"/>
      <c r="Z1141" s="948"/>
      <c r="CC1141" s="949"/>
    </row>
    <row r="1142" spans="6:81" s="947" customFormat="1">
      <c r="F1142" s="948"/>
      <c r="G1142" s="948"/>
      <c r="H1142" s="948"/>
      <c r="I1142" s="948"/>
      <c r="N1142" s="948"/>
      <c r="O1142" s="948"/>
      <c r="P1142" s="948"/>
      <c r="Q1142" s="948"/>
      <c r="R1142" s="948"/>
      <c r="S1142" s="948"/>
      <c r="T1142" s="948"/>
      <c r="U1142" s="948"/>
      <c r="V1142" s="948"/>
      <c r="W1142" s="948"/>
      <c r="X1142" s="948"/>
      <c r="Y1142" s="948"/>
      <c r="Z1142" s="948"/>
      <c r="CC1142" s="949"/>
    </row>
    <row r="1143" spans="6:81" s="947" customFormat="1">
      <c r="F1143" s="948"/>
      <c r="G1143" s="948"/>
      <c r="H1143" s="948"/>
      <c r="I1143" s="948"/>
      <c r="N1143" s="948"/>
      <c r="O1143" s="948"/>
      <c r="P1143" s="948"/>
      <c r="Q1143" s="948"/>
      <c r="R1143" s="948"/>
      <c r="S1143" s="948"/>
      <c r="T1143" s="948"/>
      <c r="U1143" s="948"/>
      <c r="V1143" s="948"/>
      <c r="W1143" s="948"/>
      <c r="X1143" s="948"/>
      <c r="Y1143" s="948"/>
      <c r="Z1143" s="948"/>
      <c r="CC1143" s="949"/>
    </row>
    <row r="1144" spans="6:81" s="947" customFormat="1">
      <c r="F1144" s="948"/>
      <c r="G1144" s="948"/>
      <c r="H1144" s="948"/>
      <c r="I1144" s="948"/>
      <c r="N1144" s="948"/>
      <c r="O1144" s="948"/>
      <c r="P1144" s="948"/>
      <c r="Q1144" s="948"/>
      <c r="R1144" s="948"/>
      <c r="S1144" s="948"/>
      <c r="T1144" s="948"/>
      <c r="U1144" s="948"/>
      <c r="V1144" s="948"/>
      <c r="W1144" s="948"/>
      <c r="X1144" s="948"/>
      <c r="Y1144" s="948"/>
      <c r="Z1144" s="948"/>
      <c r="CC1144" s="949"/>
    </row>
    <row r="1145" spans="6:81" s="947" customFormat="1">
      <c r="F1145" s="948"/>
      <c r="G1145" s="948"/>
      <c r="H1145" s="948"/>
      <c r="I1145" s="948"/>
      <c r="N1145" s="948"/>
      <c r="O1145" s="948"/>
      <c r="P1145" s="948"/>
      <c r="Q1145" s="948"/>
      <c r="R1145" s="948"/>
      <c r="S1145" s="948"/>
      <c r="T1145" s="948"/>
      <c r="U1145" s="948"/>
      <c r="V1145" s="948"/>
      <c r="W1145" s="948"/>
      <c r="X1145" s="948"/>
      <c r="Y1145" s="948"/>
      <c r="Z1145" s="948"/>
      <c r="CC1145" s="949"/>
    </row>
    <row r="1146" spans="6:81" s="947" customFormat="1">
      <c r="F1146" s="948"/>
      <c r="G1146" s="948"/>
      <c r="H1146" s="948"/>
      <c r="I1146" s="948"/>
      <c r="N1146" s="948"/>
      <c r="O1146" s="948"/>
      <c r="P1146" s="948"/>
      <c r="Q1146" s="948"/>
      <c r="R1146" s="948"/>
      <c r="S1146" s="948"/>
      <c r="T1146" s="948"/>
      <c r="U1146" s="948"/>
      <c r="V1146" s="948"/>
      <c r="W1146" s="948"/>
      <c r="X1146" s="948"/>
      <c r="Y1146" s="948"/>
      <c r="Z1146" s="948"/>
      <c r="CC1146" s="949"/>
    </row>
    <row r="1147" spans="6:81" s="947" customFormat="1">
      <c r="F1147" s="948"/>
      <c r="G1147" s="948"/>
      <c r="H1147" s="948"/>
      <c r="I1147" s="948"/>
      <c r="N1147" s="948"/>
      <c r="O1147" s="948"/>
      <c r="P1147" s="948"/>
      <c r="Q1147" s="948"/>
      <c r="R1147" s="948"/>
      <c r="S1147" s="948"/>
      <c r="T1147" s="948"/>
      <c r="U1147" s="948"/>
      <c r="V1147" s="948"/>
      <c r="W1147" s="948"/>
      <c r="X1147" s="948"/>
      <c r="Y1147" s="948"/>
      <c r="Z1147" s="948"/>
      <c r="CC1147" s="949"/>
    </row>
    <row r="1148" spans="6:81" s="947" customFormat="1">
      <c r="F1148" s="948"/>
      <c r="G1148" s="948"/>
      <c r="H1148" s="948"/>
      <c r="I1148" s="948"/>
      <c r="N1148" s="948"/>
      <c r="O1148" s="948"/>
      <c r="P1148" s="948"/>
      <c r="Q1148" s="948"/>
      <c r="R1148" s="948"/>
      <c r="S1148" s="948"/>
      <c r="T1148" s="948"/>
      <c r="U1148" s="948"/>
      <c r="V1148" s="948"/>
      <c r="W1148" s="948"/>
      <c r="X1148" s="948"/>
      <c r="Y1148" s="948"/>
      <c r="Z1148" s="948"/>
      <c r="CC1148" s="949"/>
    </row>
    <row r="1149" spans="6:81" s="947" customFormat="1">
      <c r="F1149" s="948"/>
      <c r="G1149" s="948"/>
      <c r="H1149" s="948"/>
      <c r="I1149" s="948"/>
      <c r="N1149" s="948"/>
      <c r="O1149" s="948"/>
      <c r="P1149" s="948"/>
      <c r="Q1149" s="948"/>
      <c r="R1149" s="948"/>
      <c r="S1149" s="948"/>
      <c r="T1149" s="948"/>
      <c r="U1149" s="948"/>
      <c r="V1149" s="948"/>
      <c r="W1149" s="948"/>
      <c r="X1149" s="948"/>
      <c r="Y1149" s="948"/>
      <c r="Z1149" s="948"/>
      <c r="CC1149" s="949"/>
    </row>
    <row r="1150" spans="6:81" s="947" customFormat="1">
      <c r="F1150" s="948"/>
      <c r="G1150" s="948"/>
      <c r="H1150" s="948"/>
      <c r="I1150" s="948"/>
      <c r="N1150" s="948"/>
      <c r="O1150" s="948"/>
      <c r="P1150" s="948"/>
      <c r="Q1150" s="948"/>
      <c r="R1150" s="948"/>
      <c r="S1150" s="948"/>
      <c r="T1150" s="948"/>
      <c r="U1150" s="948"/>
      <c r="V1150" s="948"/>
      <c r="W1150" s="948"/>
      <c r="X1150" s="948"/>
      <c r="Y1150" s="948"/>
      <c r="Z1150" s="948"/>
      <c r="CC1150" s="949"/>
    </row>
    <row r="1151" spans="6:81" s="947" customFormat="1">
      <c r="F1151" s="948"/>
      <c r="G1151" s="948"/>
      <c r="H1151" s="948"/>
      <c r="I1151" s="948"/>
      <c r="N1151" s="948"/>
      <c r="O1151" s="948"/>
      <c r="P1151" s="948"/>
      <c r="Q1151" s="948"/>
      <c r="R1151" s="948"/>
      <c r="S1151" s="948"/>
      <c r="T1151" s="948"/>
      <c r="U1151" s="948"/>
      <c r="V1151" s="948"/>
      <c r="W1151" s="948"/>
      <c r="X1151" s="948"/>
      <c r="Y1151" s="948"/>
      <c r="Z1151" s="948"/>
      <c r="CC1151" s="949"/>
    </row>
    <row r="1152" spans="6:81" s="947" customFormat="1">
      <c r="F1152" s="948"/>
      <c r="G1152" s="948"/>
      <c r="H1152" s="948"/>
      <c r="I1152" s="948"/>
      <c r="N1152" s="948"/>
      <c r="O1152" s="948"/>
      <c r="P1152" s="948"/>
      <c r="Q1152" s="948"/>
      <c r="R1152" s="948"/>
      <c r="S1152" s="948"/>
      <c r="T1152" s="948"/>
      <c r="U1152" s="948"/>
      <c r="V1152" s="948"/>
      <c r="W1152" s="948"/>
      <c r="X1152" s="948"/>
      <c r="Y1152" s="948"/>
      <c r="Z1152" s="948"/>
      <c r="CC1152" s="949"/>
    </row>
    <row r="1153" spans="6:81" s="947" customFormat="1">
      <c r="F1153" s="948"/>
      <c r="G1153" s="948"/>
      <c r="H1153" s="948"/>
      <c r="I1153" s="948"/>
      <c r="N1153" s="948"/>
      <c r="O1153" s="948"/>
      <c r="P1153" s="948"/>
      <c r="Q1153" s="948"/>
      <c r="R1153" s="948"/>
      <c r="S1153" s="948"/>
      <c r="T1153" s="948"/>
      <c r="U1153" s="948"/>
      <c r="V1153" s="948"/>
      <c r="W1153" s="948"/>
      <c r="X1153" s="948"/>
      <c r="Y1153" s="948"/>
      <c r="Z1153" s="948"/>
      <c r="CC1153" s="949"/>
    </row>
    <row r="1154" spans="6:81" s="947" customFormat="1">
      <c r="F1154" s="948"/>
      <c r="G1154" s="948"/>
      <c r="H1154" s="948"/>
      <c r="I1154" s="948"/>
      <c r="N1154" s="948"/>
      <c r="O1154" s="948"/>
      <c r="P1154" s="948"/>
      <c r="Q1154" s="948"/>
      <c r="R1154" s="948"/>
      <c r="S1154" s="948"/>
      <c r="T1154" s="948"/>
      <c r="U1154" s="948"/>
      <c r="V1154" s="948"/>
      <c r="W1154" s="948"/>
      <c r="X1154" s="948"/>
      <c r="Y1154" s="948"/>
      <c r="Z1154" s="948"/>
      <c r="CC1154" s="949"/>
    </row>
    <row r="1155" spans="6:81" s="947" customFormat="1">
      <c r="F1155" s="948"/>
      <c r="G1155" s="948"/>
      <c r="H1155" s="948"/>
      <c r="I1155" s="948"/>
      <c r="N1155" s="948"/>
      <c r="O1155" s="948"/>
      <c r="P1155" s="948"/>
      <c r="Q1155" s="948"/>
      <c r="R1155" s="948"/>
      <c r="S1155" s="948"/>
      <c r="T1155" s="948"/>
      <c r="U1155" s="948"/>
      <c r="V1155" s="948"/>
      <c r="W1155" s="948"/>
      <c r="X1155" s="948"/>
      <c r="Y1155" s="948"/>
      <c r="Z1155" s="948"/>
      <c r="CC1155" s="949"/>
    </row>
    <row r="1156" spans="6:81" s="947" customFormat="1">
      <c r="F1156" s="948"/>
      <c r="G1156" s="948"/>
      <c r="H1156" s="948"/>
      <c r="I1156" s="948"/>
      <c r="N1156" s="948"/>
      <c r="O1156" s="948"/>
      <c r="P1156" s="948"/>
      <c r="Q1156" s="948"/>
      <c r="R1156" s="948"/>
      <c r="S1156" s="948"/>
      <c r="T1156" s="948"/>
      <c r="U1156" s="948"/>
      <c r="V1156" s="948"/>
      <c r="W1156" s="948"/>
      <c r="X1156" s="948"/>
      <c r="Y1156" s="948"/>
      <c r="Z1156" s="948"/>
      <c r="CC1156" s="949"/>
    </row>
    <row r="1157" spans="6:81" s="947" customFormat="1">
      <c r="F1157" s="948"/>
      <c r="G1157" s="948"/>
      <c r="H1157" s="948"/>
      <c r="I1157" s="948"/>
      <c r="N1157" s="948"/>
      <c r="O1157" s="948"/>
      <c r="P1157" s="948"/>
      <c r="Q1157" s="948"/>
      <c r="R1157" s="948"/>
      <c r="S1157" s="948"/>
      <c r="T1157" s="948"/>
      <c r="U1157" s="948"/>
      <c r="V1157" s="948"/>
      <c r="W1157" s="948"/>
      <c r="X1157" s="948"/>
      <c r="Y1157" s="948"/>
      <c r="Z1157" s="948"/>
      <c r="CC1157" s="949"/>
    </row>
    <row r="1158" spans="6:81" s="947" customFormat="1">
      <c r="F1158" s="948"/>
      <c r="G1158" s="948"/>
      <c r="H1158" s="948"/>
      <c r="I1158" s="948"/>
      <c r="N1158" s="948"/>
      <c r="O1158" s="948"/>
      <c r="P1158" s="948"/>
      <c r="Q1158" s="948"/>
      <c r="R1158" s="948"/>
      <c r="S1158" s="948"/>
      <c r="T1158" s="948"/>
      <c r="U1158" s="948"/>
      <c r="V1158" s="948"/>
      <c r="W1158" s="948"/>
      <c r="X1158" s="948"/>
      <c r="Y1158" s="948"/>
      <c r="Z1158" s="948"/>
      <c r="CC1158" s="949"/>
    </row>
    <row r="1159" spans="6:81" s="947" customFormat="1">
      <c r="F1159" s="948"/>
      <c r="G1159" s="948"/>
      <c r="H1159" s="948"/>
      <c r="I1159" s="948"/>
      <c r="N1159" s="948"/>
      <c r="O1159" s="948"/>
      <c r="P1159" s="948"/>
      <c r="Q1159" s="948"/>
      <c r="R1159" s="948"/>
      <c r="S1159" s="948"/>
      <c r="T1159" s="948"/>
      <c r="U1159" s="948"/>
      <c r="V1159" s="948"/>
      <c r="W1159" s="948"/>
      <c r="X1159" s="948"/>
      <c r="Y1159" s="948"/>
      <c r="Z1159" s="948"/>
      <c r="CC1159" s="949"/>
    </row>
    <row r="1160" spans="6:81" s="947" customFormat="1">
      <c r="F1160" s="948"/>
      <c r="G1160" s="948"/>
      <c r="H1160" s="948"/>
      <c r="I1160" s="948"/>
      <c r="N1160" s="948"/>
      <c r="O1160" s="948"/>
      <c r="P1160" s="948"/>
      <c r="Q1160" s="948"/>
      <c r="R1160" s="948"/>
      <c r="S1160" s="948"/>
      <c r="T1160" s="948"/>
      <c r="U1160" s="948"/>
      <c r="V1160" s="948"/>
      <c r="W1160" s="948"/>
      <c r="X1160" s="948"/>
      <c r="Y1160" s="948"/>
      <c r="Z1160" s="948"/>
      <c r="CC1160" s="949"/>
    </row>
    <row r="1161" spans="6:81" s="947" customFormat="1">
      <c r="F1161" s="948"/>
      <c r="G1161" s="948"/>
      <c r="H1161" s="948"/>
      <c r="I1161" s="948"/>
      <c r="N1161" s="948"/>
      <c r="O1161" s="948"/>
      <c r="P1161" s="948"/>
      <c r="Q1161" s="948"/>
      <c r="R1161" s="948"/>
      <c r="S1161" s="948"/>
      <c r="T1161" s="948"/>
      <c r="U1161" s="948"/>
      <c r="V1161" s="948"/>
      <c r="W1161" s="948"/>
      <c r="X1161" s="948"/>
      <c r="Y1161" s="948"/>
      <c r="Z1161" s="948"/>
      <c r="CC1161" s="949"/>
    </row>
    <row r="1162" spans="6:81" s="947" customFormat="1">
      <c r="F1162" s="948"/>
      <c r="G1162" s="948"/>
      <c r="H1162" s="948"/>
      <c r="I1162" s="948"/>
      <c r="N1162" s="948"/>
      <c r="O1162" s="948"/>
      <c r="P1162" s="948"/>
      <c r="Q1162" s="948"/>
      <c r="R1162" s="948"/>
      <c r="S1162" s="948"/>
      <c r="T1162" s="948"/>
      <c r="U1162" s="948"/>
      <c r="V1162" s="948"/>
      <c r="W1162" s="948"/>
      <c r="X1162" s="948"/>
      <c r="Y1162" s="948"/>
      <c r="Z1162" s="948"/>
      <c r="CC1162" s="949"/>
    </row>
    <row r="1163" spans="6:81" s="947" customFormat="1">
      <c r="F1163" s="948"/>
      <c r="G1163" s="948"/>
      <c r="H1163" s="948"/>
      <c r="I1163" s="948"/>
      <c r="N1163" s="948"/>
      <c r="O1163" s="948"/>
      <c r="P1163" s="948"/>
      <c r="Q1163" s="948"/>
      <c r="R1163" s="948"/>
      <c r="S1163" s="948"/>
      <c r="T1163" s="948"/>
      <c r="U1163" s="948"/>
      <c r="V1163" s="948"/>
      <c r="W1163" s="948"/>
      <c r="X1163" s="948"/>
      <c r="Y1163" s="948"/>
      <c r="Z1163" s="948"/>
      <c r="CC1163" s="949"/>
    </row>
    <row r="1164" spans="6:81" s="947" customFormat="1">
      <c r="F1164" s="948"/>
      <c r="G1164" s="948"/>
      <c r="H1164" s="948"/>
      <c r="I1164" s="948"/>
      <c r="N1164" s="948"/>
      <c r="O1164" s="948"/>
      <c r="P1164" s="948"/>
      <c r="Q1164" s="948"/>
      <c r="R1164" s="948"/>
      <c r="S1164" s="948"/>
      <c r="T1164" s="948"/>
      <c r="U1164" s="948"/>
      <c r="V1164" s="948"/>
      <c r="W1164" s="948"/>
      <c r="X1164" s="948"/>
      <c r="Y1164" s="948"/>
      <c r="Z1164" s="948"/>
      <c r="CC1164" s="949"/>
    </row>
    <row r="1165" spans="6:81" s="947" customFormat="1">
      <c r="F1165" s="948"/>
      <c r="G1165" s="948"/>
      <c r="H1165" s="948"/>
      <c r="I1165" s="948"/>
      <c r="N1165" s="948"/>
      <c r="O1165" s="948"/>
      <c r="P1165" s="948"/>
      <c r="Q1165" s="948"/>
      <c r="R1165" s="948"/>
      <c r="S1165" s="948"/>
      <c r="T1165" s="948"/>
      <c r="U1165" s="948"/>
      <c r="V1165" s="948"/>
      <c r="W1165" s="948"/>
      <c r="X1165" s="948"/>
      <c r="Y1165" s="948"/>
      <c r="Z1165" s="948"/>
      <c r="CC1165" s="949"/>
    </row>
    <row r="1166" spans="6:81" s="947" customFormat="1">
      <c r="F1166" s="948"/>
      <c r="G1166" s="948"/>
      <c r="H1166" s="948"/>
      <c r="I1166" s="948"/>
      <c r="N1166" s="948"/>
      <c r="O1166" s="948"/>
      <c r="P1166" s="948"/>
      <c r="Q1166" s="948"/>
      <c r="R1166" s="948"/>
      <c r="S1166" s="948"/>
      <c r="T1166" s="948"/>
      <c r="U1166" s="948"/>
      <c r="V1166" s="948"/>
      <c r="W1166" s="948"/>
      <c r="X1166" s="948"/>
      <c r="Y1166" s="948"/>
      <c r="Z1166" s="948"/>
      <c r="CC1166" s="949"/>
    </row>
    <row r="1167" spans="6:81" s="947" customFormat="1">
      <c r="F1167" s="948"/>
      <c r="G1167" s="948"/>
      <c r="H1167" s="948"/>
      <c r="I1167" s="948"/>
      <c r="N1167" s="948"/>
      <c r="O1167" s="948"/>
      <c r="P1167" s="948"/>
      <c r="Q1167" s="948"/>
      <c r="R1167" s="948"/>
      <c r="S1167" s="948"/>
      <c r="T1167" s="948"/>
      <c r="U1167" s="948"/>
      <c r="V1167" s="948"/>
      <c r="W1167" s="948"/>
      <c r="X1167" s="948"/>
      <c r="Y1167" s="948"/>
      <c r="Z1167" s="948"/>
      <c r="CC1167" s="949"/>
    </row>
    <row r="1168" spans="6:81" s="947" customFormat="1">
      <c r="F1168" s="948"/>
      <c r="G1168" s="948"/>
      <c r="H1168" s="948"/>
      <c r="I1168" s="948"/>
      <c r="N1168" s="948"/>
      <c r="O1168" s="948"/>
      <c r="P1168" s="948"/>
      <c r="Q1168" s="948"/>
      <c r="R1168" s="948"/>
      <c r="S1168" s="948"/>
      <c r="T1168" s="948"/>
      <c r="U1168" s="948"/>
      <c r="V1168" s="948"/>
      <c r="W1168" s="948"/>
      <c r="X1168" s="948"/>
      <c r="Y1168" s="948"/>
      <c r="Z1168" s="948"/>
      <c r="CC1168" s="949"/>
    </row>
    <row r="1169" spans="6:81" s="947" customFormat="1">
      <c r="F1169" s="948"/>
      <c r="G1169" s="948"/>
      <c r="H1169" s="948"/>
      <c r="I1169" s="948"/>
      <c r="N1169" s="948"/>
      <c r="O1169" s="948"/>
      <c r="P1169" s="948"/>
      <c r="Q1169" s="948"/>
      <c r="R1169" s="948"/>
      <c r="S1169" s="948"/>
      <c r="T1169" s="948"/>
      <c r="U1169" s="948"/>
      <c r="V1169" s="948"/>
      <c r="W1169" s="948"/>
      <c r="X1169" s="948"/>
      <c r="Y1169" s="948"/>
      <c r="Z1169" s="948"/>
      <c r="CC1169" s="949"/>
    </row>
    <row r="1170" spans="6:81" s="947" customFormat="1">
      <c r="F1170" s="948"/>
      <c r="G1170" s="948"/>
      <c r="H1170" s="948"/>
      <c r="I1170" s="948"/>
      <c r="N1170" s="948"/>
      <c r="O1170" s="948"/>
      <c r="P1170" s="948"/>
      <c r="Q1170" s="948"/>
      <c r="R1170" s="948"/>
      <c r="S1170" s="948"/>
      <c r="T1170" s="948"/>
      <c r="U1170" s="948"/>
      <c r="V1170" s="948"/>
      <c r="W1170" s="948"/>
      <c r="X1170" s="948"/>
      <c r="Y1170" s="948"/>
      <c r="Z1170" s="948"/>
      <c r="CC1170" s="949"/>
    </row>
    <row r="1171" spans="6:81" s="947" customFormat="1">
      <c r="F1171" s="948"/>
      <c r="G1171" s="948"/>
      <c r="H1171" s="948"/>
      <c r="I1171" s="948"/>
      <c r="N1171" s="948"/>
      <c r="O1171" s="948"/>
      <c r="P1171" s="948"/>
      <c r="Q1171" s="948"/>
      <c r="R1171" s="948"/>
      <c r="S1171" s="948"/>
      <c r="T1171" s="948"/>
      <c r="U1171" s="948"/>
      <c r="V1171" s="948"/>
      <c r="W1171" s="948"/>
      <c r="X1171" s="948"/>
      <c r="Y1171" s="948"/>
      <c r="Z1171" s="948"/>
      <c r="CC1171" s="949"/>
    </row>
    <row r="1172" spans="6:81" s="947" customFormat="1">
      <c r="F1172" s="948"/>
      <c r="G1172" s="948"/>
      <c r="H1172" s="948"/>
      <c r="I1172" s="948"/>
      <c r="N1172" s="948"/>
      <c r="O1172" s="948"/>
      <c r="P1172" s="948"/>
      <c r="Q1172" s="948"/>
      <c r="R1172" s="948"/>
      <c r="S1172" s="948"/>
      <c r="T1172" s="948"/>
      <c r="U1172" s="948"/>
      <c r="V1172" s="948"/>
      <c r="W1172" s="948"/>
      <c r="X1172" s="948"/>
      <c r="Y1172" s="948"/>
      <c r="Z1172" s="948"/>
      <c r="CC1172" s="949"/>
    </row>
    <row r="1173" spans="6:81" s="947" customFormat="1">
      <c r="F1173" s="948"/>
      <c r="G1173" s="948"/>
      <c r="H1173" s="948"/>
      <c r="I1173" s="948"/>
      <c r="N1173" s="948"/>
      <c r="O1173" s="948"/>
      <c r="P1173" s="948"/>
      <c r="Q1173" s="948"/>
      <c r="R1173" s="948"/>
      <c r="S1173" s="948"/>
      <c r="T1173" s="948"/>
      <c r="U1173" s="948"/>
      <c r="V1173" s="948"/>
      <c r="W1173" s="948"/>
      <c r="X1173" s="948"/>
      <c r="Y1173" s="948"/>
      <c r="Z1173" s="948"/>
      <c r="CC1173" s="949"/>
    </row>
    <row r="1174" spans="6:81" s="947" customFormat="1">
      <c r="F1174" s="948"/>
      <c r="G1174" s="948"/>
      <c r="H1174" s="948"/>
      <c r="I1174" s="948"/>
      <c r="N1174" s="948"/>
      <c r="O1174" s="948"/>
      <c r="P1174" s="948"/>
      <c r="Q1174" s="948"/>
      <c r="R1174" s="948"/>
      <c r="S1174" s="948"/>
      <c r="T1174" s="948"/>
      <c r="U1174" s="948"/>
      <c r="V1174" s="948"/>
      <c r="W1174" s="948"/>
      <c r="X1174" s="948"/>
      <c r="Y1174" s="948"/>
      <c r="Z1174" s="948"/>
      <c r="CC1174" s="949"/>
    </row>
    <row r="1175" spans="6:81" s="947" customFormat="1">
      <c r="F1175" s="948"/>
      <c r="G1175" s="948"/>
      <c r="H1175" s="948"/>
      <c r="I1175" s="948"/>
      <c r="N1175" s="948"/>
      <c r="O1175" s="948"/>
      <c r="P1175" s="948"/>
      <c r="Q1175" s="948"/>
      <c r="R1175" s="948"/>
      <c r="S1175" s="948"/>
      <c r="T1175" s="948"/>
      <c r="U1175" s="948"/>
      <c r="V1175" s="948"/>
      <c r="W1175" s="948"/>
      <c r="X1175" s="948"/>
      <c r="Y1175" s="948"/>
      <c r="Z1175" s="948"/>
      <c r="CC1175" s="949"/>
    </row>
    <row r="1176" spans="6:81" s="947" customFormat="1">
      <c r="F1176" s="948"/>
      <c r="G1176" s="948"/>
      <c r="H1176" s="948"/>
      <c r="I1176" s="948"/>
      <c r="N1176" s="948"/>
      <c r="O1176" s="948"/>
      <c r="P1176" s="948"/>
      <c r="Q1176" s="948"/>
      <c r="R1176" s="948"/>
      <c r="S1176" s="948"/>
      <c r="T1176" s="948"/>
      <c r="U1176" s="948"/>
      <c r="V1176" s="948"/>
      <c r="W1176" s="948"/>
      <c r="X1176" s="948"/>
      <c r="Y1176" s="948"/>
      <c r="Z1176" s="948"/>
      <c r="CC1176" s="949"/>
    </row>
    <row r="1177" spans="6:81" s="947" customFormat="1">
      <c r="F1177" s="948"/>
      <c r="G1177" s="948"/>
      <c r="H1177" s="948"/>
      <c r="I1177" s="948"/>
      <c r="N1177" s="948"/>
      <c r="O1177" s="948"/>
      <c r="P1177" s="948"/>
      <c r="Q1177" s="948"/>
      <c r="R1177" s="948"/>
      <c r="S1177" s="948"/>
      <c r="T1177" s="948"/>
      <c r="U1177" s="948"/>
      <c r="V1177" s="948"/>
      <c r="W1177" s="948"/>
      <c r="X1177" s="948"/>
      <c r="Y1177" s="948"/>
      <c r="Z1177" s="948"/>
      <c r="CC1177" s="949"/>
    </row>
    <row r="1178" spans="6:81" s="947" customFormat="1">
      <c r="F1178" s="948"/>
      <c r="G1178" s="948"/>
      <c r="H1178" s="948"/>
      <c r="I1178" s="948"/>
      <c r="N1178" s="948"/>
      <c r="O1178" s="948"/>
      <c r="P1178" s="948"/>
      <c r="Q1178" s="948"/>
      <c r="R1178" s="948"/>
      <c r="S1178" s="948"/>
      <c r="T1178" s="948"/>
      <c r="U1178" s="948"/>
      <c r="V1178" s="948"/>
      <c r="W1178" s="948"/>
      <c r="X1178" s="948"/>
      <c r="Y1178" s="948"/>
      <c r="Z1178" s="948"/>
      <c r="CC1178" s="949"/>
    </row>
    <row r="1179" spans="6:81" s="947" customFormat="1">
      <c r="F1179" s="948"/>
      <c r="G1179" s="948"/>
      <c r="H1179" s="948"/>
      <c r="I1179" s="948"/>
      <c r="N1179" s="948"/>
      <c r="O1179" s="948"/>
      <c r="P1179" s="948"/>
      <c r="Q1179" s="948"/>
      <c r="R1179" s="948"/>
      <c r="S1179" s="948"/>
      <c r="T1179" s="948"/>
      <c r="U1179" s="948"/>
      <c r="V1179" s="948"/>
      <c r="W1179" s="948"/>
      <c r="X1179" s="948"/>
      <c r="Y1179" s="948"/>
      <c r="Z1179" s="948"/>
      <c r="CC1179" s="949"/>
    </row>
    <row r="1180" spans="6:81" s="947" customFormat="1">
      <c r="F1180" s="948"/>
      <c r="G1180" s="948"/>
      <c r="H1180" s="948"/>
      <c r="I1180" s="948"/>
      <c r="N1180" s="948"/>
      <c r="O1180" s="948"/>
      <c r="P1180" s="948"/>
      <c r="Q1180" s="948"/>
      <c r="R1180" s="948"/>
      <c r="S1180" s="948"/>
      <c r="T1180" s="948"/>
      <c r="U1180" s="948"/>
      <c r="V1180" s="948"/>
      <c r="W1180" s="948"/>
      <c r="X1180" s="948"/>
      <c r="Y1180" s="948"/>
      <c r="Z1180" s="948"/>
      <c r="CC1180" s="949"/>
    </row>
    <row r="1181" spans="6:81" s="947" customFormat="1">
      <c r="F1181" s="948"/>
      <c r="G1181" s="948"/>
      <c r="H1181" s="948"/>
      <c r="I1181" s="948"/>
      <c r="N1181" s="948"/>
      <c r="O1181" s="948"/>
      <c r="P1181" s="948"/>
      <c r="Q1181" s="948"/>
      <c r="R1181" s="948"/>
      <c r="S1181" s="948"/>
      <c r="T1181" s="948"/>
      <c r="U1181" s="948"/>
      <c r="V1181" s="948"/>
      <c r="W1181" s="948"/>
      <c r="X1181" s="948"/>
      <c r="Y1181" s="948"/>
      <c r="Z1181" s="948"/>
      <c r="CC1181" s="949"/>
    </row>
    <row r="1182" spans="6:81" s="947" customFormat="1">
      <c r="F1182" s="948"/>
      <c r="G1182" s="948"/>
      <c r="H1182" s="948"/>
      <c r="I1182" s="948"/>
      <c r="N1182" s="948"/>
      <c r="O1182" s="948"/>
      <c r="P1182" s="948"/>
      <c r="Q1182" s="948"/>
      <c r="R1182" s="948"/>
      <c r="S1182" s="948"/>
      <c r="T1182" s="948"/>
      <c r="U1182" s="948"/>
      <c r="V1182" s="948"/>
      <c r="W1182" s="948"/>
      <c r="X1182" s="948"/>
      <c r="Y1182" s="948"/>
      <c r="Z1182" s="948"/>
      <c r="CC1182" s="949"/>
    </row>
    <row r="1183" spans="6:81" s="947" customFormat="1">
      <c r="F1183" s="948"/>
      <c r="G1183" s="948"/>
      <c r="H1183" s="948"/>
      <c r="I1183" s="948"/>
      <c r="N1183" s="948"/>
      <c r="O1183" s="948"/>
      <c r="P1183" s="948"/>
      <c r="Q1183" s="948"/>
      <c r="R1183" s="948"/>
      <c r="S1183" s="948"/>
      <c r="T1183" s="948"/>
      <c r="U1183" s="948"/>
      <c r="V1183" s="948"/>
      <c r="W1183" s="948"/>
      <c r="X1183" s="948"/>
      <c r="Y1183" s="948"/>
      <c r="Z1183" s="948"/>
      <c r="CC1183" s="949"/>
    </row>
    <row r="1184" spans="6:81" s="947" customFormat="1">
      <c r="F1184" s="948"/>
      <c r="G1184" s="948"/>
      <c r="H1184" s="948"/>
      <c r="I1184" s="948"/>
      <c r="N1184" s="948"/>
      <c r="O1184" s="948"/>
      <c r="P1184" s="948"/>
      <c r="Q1184" s="948"/>
      <c r="R1184" s="948"/>
      <c r="S1184" s="948"/>
      <c r="T1184" s="948"/>
      <c r="U1184" s="948"/>
      <c r="V1184" s="948"/>
      <c r="W1184" s="948"/>
      <c r="X1184" s="948"/>
      <c r="Y1184" s="948"/>
      <c r="Z1184" s="948"/>
      <c r="CC1184" s="949"/>
    </row>
    <row r="1185" spans="6:81" s="947" customFormat="1">
      <c r="F1185" s="948"/>
      <c r="G1185" s="948"/>
      <c r="H1185" s="948"/>
      <c r="I1185" s="948"/>
      <c r="N1185" s="948"/>
      <c r="O1185" s="948"/>
      <c r="P1185" s="948"/>
      <c r="Q1185" s="948"/>
      <c r="R1185" s="948"/>
      <c r="S1185" s="948"/>
      <c r="T1185" s="948"/>
      <c r="U1185" s="948"/>
      <c r="V1185" s="948"/>
      <c r="W1185" s="948"/>
      <c r="X1185" s="948"/>
      <c r="Y1185" s="948"/>
      <c r="Z1185" s="948"/>
      <c r="CC1185" s="949"/>
    </row>
    <row r="1186" spans="6:81" s="947" customFormat="1">
      <c r="F1186" s="948"/>
      <c r="G1186" s="948"/>
      <c r="H1186" s="948"/>
      <c r="I1186" s="948"/>
      <c r="N1186" s="948"/>
      <c r="O1186" s="948"/>
      <c r="P1186" s="948"/>
      <c r="Q1186" s="948"/>
      <c r="R1186" s="948"/>
      <c r="S1186" s="948"/>
      <c r="T1186" s="948"/>
      <c r="U1186" s="948"/>
      <c r="V1186" s="948"/>
      <c r="W1186" s="948"/>
      <c r="X1186" s="948"/>
      <c r="Y1186" s="948"/>
      <c r="Z1186" s="948"/>
      <c r="CC1186" s="949"/>
    </row>
    <row r="1187" spans="6:81" s="947" customFormat="1">
      <c r="F1187" s="948"/>
      <c r="G1187" s="948"/>
      <c r="H1187" s="948"/>
      <c r="I1187" s="948"/>
      <c r="N1187" s="948"/>
      <c r="O1187" s="948"/>
      <c r="P1187" s="948"/>
      <c r="Q1187" s="948"/>
      <c r="R1187" s="948"/>
      <c r="S1187" s="948"/>
      <c r="T1187" s="948"/>
      <c r="U1187" s="948"/>
      <c r="V1187" s="948"/>
      <c r="W1187" s="948"/>
      <c r="X1187" s="948"/>
      <c r="Y1187" s="948"/>
      <c r="Z1187" s="948"/>
      <c r="CC1187" s="949"/>
    </row>
    <row r="1188" spans="6:81" s="947" customFormat="1">
      <c r="F1188" s="948"/>
      <c r="G1188" s="948"/>
      <c r="H1188" s="948"/>
      <c r="I1188" s="948"/>
      <c r="N1188" s="948"/>
      <c r="O1188" s="948"/>
      <c r="P1188" s="948"/>
      <c r="Q1188" s="948"/>
      <c r="R1188" s="948"/>
      <c r="S1188" s="948"/>
      <c r="T1188" s="948"/>
      <c r="U1188" s="948"/>
      <c r="V1188" s="948"/>
      <c r="W1188" s="948"/>
      <c r="X1188" s="948"/>
      <c r="Y1188" s="948"/>
      <c r="Z1188" s="948"/>
      <c r="CC1188" s="949"/>
    </row>
    <row r="1189" spans="6:81" s="947" customFormat="1">
      <c r="F1189" s="948"/>
      <c r="G1189" s="948"/>
      <c r="H1189" s="948"/>
      <c r="I1189" s="948"/>
      <c r="N1189" s="948"/>
      <c r="O1189" s="948"/>
      <c r="P1189" s="948"/>
      <c r="Q1189" s="948"/>
      <c r="R1189" s="948"/>
      <c r="S1189" s="948"/>
      <c r="T1189" s="948"/>
      <c r="U1189" s="948"/>
      <c r="V1189" s="948"/>
      <c r="W1189" s="948"/>
      <c r="X1189" s="948"/>
      <c r="Y1189" s="948"/>
      <c r="Z1189" s="948"/>
      <c r="CC1189" s="949"/>
    </row>
    <row r="1190" spans="6:81" s="947" customFormat="1">
      <c r="F1190" s="948"/>
      <c r="G1190" s="948"/>
      <c r="H1190" s="948"/>
      <c r="I1190" s="948"/>
      <c r="N1190" s="948"/>
      <c r="O1190" s="948"/>
      <c r="P1190" s="948"/>
      <c r="Q1190" s="948"/>
      <c r="R1190" s="948"/>
      <c r="S1190" s="948"/>
      <c r="T1190" s="948"/>
      <c r="U1190" s="948"/>
      <c r="V1190" s="948"/>
      <c r="W1190" s="948"/>
      <c r="X1190" s="948"/>
      <c r="Y1190" s="948"/>
      <c r="Z1190" s="948"/>
      <c r="CC1190" s="949"/>
    </row>
    <row r="1191" spans="6:81" s="947" customFormat="1">
      <c r="F1191" s="948"/>
      <c r="G1191" s="948"/>
      <c r="H1191" s="948"/>
      <c r="I1191" s="948"/>
      <c r="N1191" s="948"/>
      <c r="O1191" s="948"/>
      <c r="P1191" s="948"/>
      <c r="Q1191" s="948"/>
      <c r="R1191" s="948"/>
      <c r="S1191" s="948"/>
      <c r="T1191" s="948"/>
      <c r="U1191" s="948"/>
      <c r="V1191" s="948"/>
      <c r="W1191" s="948"/>
      <c r="X1191" s="948"/>
      <c r="Y1191" s="948"/>
      <c r="Z1191" s="948"/>
      <c r="CC1191" s="949"/>
    </row>
    <row r="1192" spans="6:81" s="947" customFormat="1">
      <c r="F1192" s="948"/>
      <c r="G1192" s="948"/>
      <c r="H1192" s="948"/>
      <c r="I1192" s="948"/>
      <c r="N1192" s="948"/>
      <c r="O1192" s="948"/>
      <c r="P1192" s="948"/>
      <c r="Q1192" s="948"/>
      <c r="R1192" s="948"/>
      <c r="S1192" s="948"/>
      <c r="T1192" s="948"/>
      <c r="U1192" s="948"/>
      <c r="V1192" s="948"/>
      <c r="W1192" s="948"/>
      <c r="X1192" s="948"/>
      <c r="Y1192" s="948"/>
      <c r="Z1192" s="948"/>
      <c r="CC1192" s="949"/>
    </row>
    <row r="1193" spans="6:81" s="947" customFormat="1">
      <c r="F1193" s="948"/>
      <c r="G1193" s="948"/>
      <c r="H1193" s="948"/>
      <c r="I1193" s="948"/>
      <c r="N1193" s="948"/>
      <c r="O1193" s="948"/>
      <c r="P1193" s="948"/>
      <c r="Q1193" s="948"/>
      <c r="R1193" s="948"/>
      <c r="S1193" s="948"/>
      <c r="T1193" s="948"/>
      <c r="U1193" s="948"/>
      <c r="V1193" s="948"/>
      <c r="W1193" s="948"/>
      <c r="X1193" s="948"/>
      <c r="Y1193" s="948"/>
      <c r="Z1193" s="948"/>
      <c r="CC1193" s="949"/>
    </row>
    <row r="1194" spans="6:81" s="947" customFormat="1">
      <c r="F1194" s="948"/>
      <c r="G1194" s="948"/>
      <c r="H1194" s="948"/>
      <c r="I1194" s="948"/>
      <c r="N1194" s="948"/>
      <c r="O1194" s="948"/>
      <c r="P1194" s="948"/>
      <c r="Q1194" s="948"/>
      <c r="R1194" s="948"/>
      <c r="S1194" s="948"/>
      <c r="T1194" s="948"/>
      <c r="U1194" s="948"/>
      <c r="V1194" s="948"/>
      <c r="W1194" s="948"/>
      <c r="X1194" s="948"/>
      <c r="Y1194" s="948"/>
      <c r="Z1194" s="948"/>
      <c r="CC1194" s="949"/>
    </row>
    <row r="1195" spans="6:81" s="947" customFormat="1">
      <c r="F1195" s="948"/>
      <c r="G1195" s="948"/>
      <c r="H1195" s="948"/>
      <c r="I1195" s="948"/>
      <c r="N1195" s="948"/>
      <c r="O1195" s="948"/>
      <c r="P1195" s="948"/>
      <c r="Q1195" s="948"/>
      <c r="R1195" s="948"/>
      <c r="S1195" s="948"/>
      <c r="T1195" s="948"/>
      <c r="U1195" s="948"/>
      <c r="V1195" s="948"/>
      <c r="W1195" s="948"/>
      <c r="X1195" s="948"/>
      <c r="Y1195" s="948"/>
      <c r="Z1195" s="948"/>
      <c r="CC1195" s="949"/>
    </row>
    <row r="1196" spans="6:81" s="947" customFormat="1">
      <c r="F1196" s="948"/>
      <c r="G1196" s="948"/>
      <c r="H1196" s="948"/>
      <c r="I1196" s="948"/>
      <c r="N1196" s="948"/>
      <c r="O1196" s="948"/>
      <c r="P1196" s="948"/>
      <c r="Q1196" s="948"/>
      <c r="R1196" s="948"/>
      <c r="S1196" s="948"/>
      <c r="T1196" s="948"/>
      <c r="U1196" s="948"/>
      <c r="V1196" s="948"/>
      <c r="W1196" s="948"/>
      <c r="X1196" s="948"/>
      <c r="Y1196" s="948"/>
      <c r="Z1196" s="948"/>
      <c r="CC1196" s="949"/>
    </row>
    <row r="1197" spans="6:81" s="947" customFormat="1">
      <c r="F1197" s="948"/>
      <c r="G1197" s="948"/>
      <c r="H1197" s="948"/>
      <c r="I1197" s="948"/>
      <c r="N1197" s="948"/>
      <c r="O1197" s="948"/>
      <c r="P1197" s="948"/>
      <c r="Q1197" s="948"/>
      <c r="R1197" s="948"/>
      <c r="S1197" s="948"/>
      <c r="T1197" s="948"/>
      <c r="U1197" s="948"/>
      <c r="V1197" s="948"/>
      <c r="W1197" s="948"/>
      <c r="X1197" s="948"/>
      <c r="Y1197" s="948"/>
      <c r="Z1197" s="948"/>
      <c r="CC1197" s="949"/>
    </row>
    <row r="1198" spans="6:81" s="947" customFormat="1">
      <c r="F1198" s="948"/>
      <c r="G1198" s="948"/>
      <c r="H1198" s="948"/>
      <c r="I1198" s="948"/>
      <c r="N1198" s="948"/>
      <c r="O1198" s="948"/>
      <c r="P1198" s="948"/>
      <c r="Q1198" s="948"/>
      <c r="R1198" s="948"/>
      <c r="S1198" s="948"/>
      <c r="T1198" s="948"/>
      <c r="U1198" s="948"/>
      <c r="V1198" s="948"/>
      <c r="W1198" s="948"/>
      <c r="X1198" s="948"/>
      <c r="Y1198" s="948"/>
      <c r="Z1198" s="948"/>
      <c r="CC1198" s="949"/>
    </row>
    <row r="1199" spans="6:81" s="947" customFormat="1">
      <c r="F1199" s="948"/>
      <c r="G1199" s="948"/>
      <c r="H1199" s="948"/>
      <c r="I1199" s="948"/>
      <c r="N1199" s="948"/>
      <c r="O1199" s="948"/>
      <c r="P1199" s="948"/>
      <c r="Q1199" s="948"/>
      <c r="R1199" s="948"/>
      <c r="S1199" s="948"/>
      <c r="T1199" s="948"/>
      <c r="U1199" s="948"/>
      <c r="V1199" s="948"/>
      <c r="W1199" s="948"/>
      <c r="X1199" s="948"/>
      <c r="Y1199" s="948"/>
      <c r="Z1199" s="948"/>
      <c r="CC1199" s="949"/>
    </row>
    <row r="1200" spans="6:81" s="947" customFormat="1">
      <c r="F1200" s="948"/>
      <c r="G1200" s="948"/>
      <c r="H1200" s="948"/>
      <c r="I1200" s="948"/>
      <c r="N1200" s="948"/>
      <c r="O1200" s="948"/>
      <c r="P1200" s="948"/>
      <c r="Q1200" s="948"/>
      <c r="R1200" s="948"/>
      <c r="S1200" s="948"/>
      <c r="T1200" s="948"/>
      <c r="U1200" s="948"/>
      <c r="V1200" s="948"/>
      <c r="W1200" s="948"/>
      <c r="X1200" s="948"/>
      <c r="Y1200" s="948"/>
      <c r="Z1200" s="948"/>
      <c r="CC1200" s="949"/>
    </row>
    <row r="1201" spans="6:81" s="947" customFormat="1">
      <c r="F1201" s="948"/>
      <c r="G1201" s="948"/>
      <c r="H1201" s="948"/>
      <c r="I1201" s="948"/>
      <c r="N1201" s="948"/>
      <c r="O1201" s="948"/>
      <c r="P1201" s="948"/>
      <c r="Q1201" s="948"/>
      <c r="R1201" s="948"/>
      <c r="S1201" s="948"/>
      <c r="T1201" s="948"/>
      <c r="U1201" s="948"/>
      <c r="V1201" s="948"/>
      <c r="W1201" s="948"/>
      <c r="X1201" s="948"/>
      <c r="Y1201" s="948"/>
      <c r="Z1201" s="948"/>
      <c r="CC1201" s="949"/>
    </row>
    <row r="1202" spans="6:81" s="947" customFormat="1">
      <c r="F1202" s="948"/>
      <c r="G1202" s="948"/>
      <c r="H1202" s="948"/>
      <c r="I1202" s="948"/>
      <c r="N1202" s="948"/>
      <c r="O1202" s="948"/>
      <c r="P1202" s="948"/>
      <c r="Q1202" s="948"/>
      <c r="R1202" s="948"/>
      <c r="S1202" s="948"/>
      <c r="T1202" s="948"/>
      <c r="U1202" s="948"/>
      <c r="V1202" s="948"/>
      <c r="W1202" s="948"/>
      <c r="X1202" s="948"/>
      <c r="Y1202" s="948"/>
      <c r="Z1202" s="948"/>
      <c r="CC1202" s="949"/>
    </row>
    <row r="1203" spans="6:81" s="947" customFormat="1">
      <c r="F1203" s="948"/>
      <c r="G1203" s="948"/>
      <c r="H1203" s="948"/>
      <c r="I1203" s="948"/>
      <c r="N1203" s="948"/>
      <c r="O1203" s="948"/>
      <c r="P1203" s="948"/>
      <c r="Q1203" s="948"/>
      <c r="R1203" s="948"/>
      <c r="S1203" s="948"/>
      <c r="T1203" s="948"/>
      <c r="U1203" s="948"/>
      <c r="V1203" s="948"/>
      <c r="W1203" s="948"/>
      <c r="X1203" s="948"/>
      <c r="Y1203" s="948"/>
      <c r="Z1203" s="948"/>
      <c r="CC1203" s="949"/>
    </row>
    <row r="1204" spans="6:81" s="947" customFormat="1">
      <c r="F1204" s="948"/>
      <c r="G1204" s="948"/>
      <c r="H1204" s="948"/>
      <c r="I1204" s="948"/>
      <c r="N1204" s="948"/>
      <c r="O1204" s="948"/>
      <c r="P1204" s="948"/>
      <c r="Q1204" s="948"/>
      <c r="R1204" s="948"/>
      <c r="S1204" s="948"/>
      <c r="T1204" s="948"/>
      <c r="U1204" s="948"/>
      <c r="V1204" s="948"/>
      <c r="W1204" s="948"/>
      <c r="X1204" s="948"/>
      <c r="Y1204" s="948"/>
      <c r="Z1204" s="948"/>
      <c r="CC1204" s="949"/>
    </row>
    <row r="1205" spans="6:81" s="947" customFormat="1">
      <c r="F1205" s="948"/>
      <c r="G1205" s="948"/>
      <c r="H1205" s="948"/>
      <c r="I1205" s="948"/>
      <c r="N1205" s="948"/>
      <c r="O1205" s="948"/>
      <c r="P1205" s="948"/>
      <c r="Q1205" s="948"/>
      <c r="R1205" s="948"/>
      <c r="S1205" s="948"/>
      <c r="T1205" s="948"/>
      <c r="U1205" s="948"/>
      <c r="V1205" s="948"/>
      <c r="W1205" s="948"/>
      <c r="X1205" s="948"/>
      <c r="Y1205" s="948"/>
      <c r="Z1205" s="948"/>
      <c r="CC1205" s="949"/>
    </row>
    <row r="1206" spans="6:81" s="947" customFormat="1">
      <c r="F1206" s="948"/>
      <c r="G1206" s="948"/>
      <c r="H1206" s="948"/>
      <c r="I1206" s="948"/>
      <c r="N1206" s="948"/>
      <c r="O1206" s="948"/>
      <c r="P1206" s="948"/>
      <c r="Q1206" s="948"/>
      <c r="R1206" s="948"/>
      <c r="S1206" s="948"/>
      <c r="T1206" s="948"/>
      <c r="U1206" s="948"/>
      <c r="V1206" s="948"/>
      <c r="W1206" s="948"/>
      <c r="X1206" s="948"/>
      <c r="Y1206" s="948"/>
      <c r="Z1206" s="948"/>
      <c r="CC1206" s="949"/>
    </row>
    <row r="1207" spans="6:81" s="947" customFormat="1">
      <c r="F1207" s="948"/>
      <c r="G1207" s="948"/>
      <c r="H1207" s="948"/>
      <c r="I1207" s="948"/>
      <c r="N1207" s="948"/>
      <c r="O1207" s="948"/>
      <c r="P1207" s="948"/>
      <c r="Q1207" s="948"/>
      <c r="R1207" s="948"/>
      <c r="S1207" s="948"/>
      <c r="T1207" s="948"/>
      <c r="U1207" s="948"/>
      <c r="V1207" s="948"/>
      <c r="W1207" s="948"/>
      <c r="X1207" s="948"/>
      <c r="Y1207" s="948"/>
      <c r="Z1207" s="948"/>
      <c r="CC1207" s="949"/>
    </row>
    <row r="1208" spans="6:81" s="947" customFormat="1">
      <c r="F1208" s="948"/>
      <c r="G1208" s="948"/>
      <c r="H1208" s="948"/>
      <c r="I1208" s="948"/>
      <c r="N1208" s="948"/>
      <c r="O1208" s="948"/>
      <c r="P1208" s="948"/>
      <c r="Q1208" s="948"/>
      <c r="R1208" s="948"/>
      <c r="S1208" s="948"/>
      <c r="T1208" s="948"/>
      <c r="U1208" s="948"/>
      <c r="V1208" s="948"/>
      <c r="W1208" s="948"/>
      <c r="X1208" s="948"/>
      <c r="Y1208" s="948"/>
      <c r="Z1208" s="948"/>
      <c r="CC1208" s="949"/>
    </row>
    <row r="1209" spans="6:81" s="947" customFormat="1">
      <c r="F1209" s="948"/>
      <c r="G1209" s="948"/>
      <c r="H1209" s="948"/>
      <c r="I1209" s="948"/>
      <c r="N1209" s="948"/>
      <c r="O1209" s="948"/>
      <c r="P1209" s="948"/>
      <c r="Q1209" s="948"/>
      <c r="R1209" s="948"/>
      <c r="S1209" s="948"/>
      <c r="T1209" s="948"/>
      <c r="U1209" s="948"/>
      <c r="V1209" s="948"/>
      <c r="W1209" s="948"/>
      <c r="X1209" s="948"/>
      <c r="Y1209" s="948"/>
      <c r="Z1209" s="948"/>
      <c r="CC1209" s="949"/>
    </row>
    <row r="1210" spans="6:81" s="947" customFormat="1">
      <c r="F1210" s="948"/>
      <c r="G1210" s="948"/>
      <c r="H1210" s="948"/>
      <c r="I1210" s="948"/>
      <c r="N1210" s="948"/>
      <c r="O1210" s="948"/>
      <c r="P1210" s="948"/>
      <c r="Q1210" s="948"/>
      <c r="R1210" s="948"/>
      <c r="S1210" s="948"/>
      <c r="T1210" s="948"/>
      <c r="U1210" s="948"/>
      <c r="V1210" s="948"/>
      <c r="W1210" s="948"/>
      <c r="X1210" s="948"/>
      <c r="Y1210" s="948"/>
      <c r="Z1210" s="948"/>
      <c r="CC1210" s="949"/>
    </row>
    <row r="1211" spans="6:81" s="947" customFormat="1">
      <c r="F1211" s="948"/>
      <c r="G1211" s="948"/>
      <c r="H1211" s="948"/>
      <c r="I1211" s="948"/>
      <c r="N1211" s="948"/>
      <c r="O1211" s="948"/>
      <c r="P1211" s="948"/>
      <c r="Q1211" s="948"/>
      <c r="R1211" s="948"/>
      <c r="S1211" s="948"/>
      <c r="T1211" s="948"/>
      <c r="U1211" s="948"/>
      <c r="V1211" s="948"/>
      <c r="W1211" s="948"/>
      <c r="X1211" s="948"/>
      <c r="Y1211" s="948"/>
      <c r="Z1211" s="948"/>
      <c r="CC1211" s="949"/>
    </row>
    <row r="1212" spans="6:81" s="947" customFormat="1">
      <c r="F1212" s="948"/>
      <c r="G1212" s="948"/>
      <c r="H1212" s="948"/>
      <c r="I1212" s="948"/>
      <c r="N1212" s="948"/>
      <c r="O1212" s="948"/>
      <c r="P1212" s="948"/>
      <c r="Q1212" s="948"/>
      <c r="R1212" s="948"/>
      <c r="S1212" s="948"/>
      <c r="T1212" s="948"/>
      <c r="U1212" s="948"/>
      <c r="V1212" s="948"/>
      <c r="W1212" s="948"/>
      <c r="X1212" s="948"/>
      <c r="Y1212" s="948"/>
      <c r="Z1212" s="948"/>
      <c r="CC1212" s="949"/>
    </row>
    <row r="1213" spans="6:81" s="947" customFormat="1">
      <c r="F1213" s="948"/>
      <c r="G1213" s="948"/>
      <c r="H1213" s="948"/>
      <c r="I1213" s="948"/>
      <c r="N1213" s="948"/>
      <c r="O1213" s="948"/>
      <c r="P1213" s="948"/>
      <c r="Q1213" s="948"/>
      <c r="R1213" s="948"/>
      <c r="S1213" s="948"/>
      <c r="T1213" s="948"/>
      <c r="U1213" s="948"/>
      <c r="V1213" s="948"/>
      <c r="W1213" s="948"/>
      <c r="X1213" s="948"/>
      <c r="Y1213" s="948"/>
      <c r="Z1213" s="948"/>
      <c r="CC1213" s="949"/>
    </row>
    <row r="1214" spans="6:81" s="947" customFormat="1">
      <c r="F1214" s="948"/>
      <c r="G1214" s="948"/>
      <c r="H1214" s="948"/>
      <c r="I1214" s="948"/>
      <c r="N1214" s="948"/>
      <c r="O1214" s="948"/>
      <c r="P1214" s="948"/>
      <c r="Q1214" s="948"/>
      <c r="R1214" s="948"/>
      <c r="S1214" s="948"/>
      <c r="T1214" s="948"/>
      <c r="U1214" s="948"/>
      <c r="V1214" s="948"/>
      <c r="W1214" s="948"/>
      <c r="X1214" s="948"/>
      <c r="Y1214" s="948"/>
      <c r="Z1214" s="948"/>
      <c r="CC1214" s="949"/>
    </row>
    <row r="1215" spans="6:81" s="947" customFormat="1">
      <c r="F1215" s="948"/>
      <c r="G1215" s="948"/>
      <c r="H1215" s="948"/>
      <c r="I1215" s="948"/>
      <c r="N1215" s="948"/>
      <c r="O1215" s="948"/>
      <c r="P1215" s="948"/>
      <c r="Q1215" s="948"/>
      <c r="R1215" s="948"/>
      <c r="S1215" s="948"/>
      <c r="T1215" s="948"/>
      <c r="U1215" s="948"/>
      <c r="V1215" s="948"/>
      <c r="W1215" s="948"/>
      <c r="X1215" s="948"/>
      <c r="Y1215" s="948"/>
      <c r="Z1215" s="948"/>
      <c r="CC1215" s="949"/>
    </row>
    <row r="1216" spans="6:81" s="947" customFormat="1">
      <c r="F1216" s="948"/>
      <c r="G1216" s="948"/>
      <c r="H1216" s="948"/>
      <c r="I1216" s="948"/>
      <c r="N1216" s="948"/>
      <c r="O1216" s="948"/>
      <c r="P1216" s="948"/>
      <c r="Q1216" s="948"/>
      <c r="R1216" s="948"/>
      <c r="S1216" s="948"/>
      <c r="T1216" s="948"/>
      <c r="U1216" s="948"/>
      <c r="V1216" s="948"/>
      <c r="W1216" s="948"/>
      <c r="X1216" s="948"/>
      <c r="Y1216" s="948"/>
      <c r="Z1216" s="948"/>
      <c r="CC1216" s="949"/>
    </row>
    <row r="1217" spans="6:81" s="947" customFormat="1">
      <c r="F1217" s="948"/>
      <c r="G1217" s="948"/>
      <c r="H1217" s="948"/>
      <c r="I1217" s="948"/>
      <c r="N1217" s="948"/>
      <c r="O1217" s="948"/>
      <c r="P1217" s="948"/>
      <c r="Q1217" s="948"/>
      <c r="R1217" s="948"/>
      <c r="S1217" s="948"/>
      <c r="T1217" s="948"/>
      <c r="U1217" s="948"/>
      <c r="V1217" s="948"/>
      <c r="W1217" s="948"/>
      <c r="X1217" s="948"/>
      <c r="Y1217" s="948"/>
      <c r="Z1217" s="948"/>
      <c r="CC1217" s="949"/>
    </row>
    <row r="1218" spans="6:81" s="947" customFormat="1">
      <c r="F1218" s="948"/>
      <c r="G1218" s="948"/>
      <c r="H1218" s="948"/>
      <c r="I1218" s="948"/>
      <c r="N1218" s="948"/>
      <c r="O1218" s="948"/>
      <c r="P1218" s="948"/>
      <c r="Q1218" s="948"/>
      <c r="R1218" s="948"/>
      <c r="S1218" s="948"/>
      <c r="T1218" s="948"/>
      <c r="U1218" s="948"/>
      <c r="V1218" s="948"/>
      <c r="W1218" s="948"/>
      <c r="X1218" s="948"/>
      <c r="Y1218" s="948"/>
      <c r="Z1218" s="948"/>
      <c r="CC1218" s="949"/>
    </row>
    <row r="1219" spans="6:81" s="947" customFormat="1">
      <c r="F1219" s="948"/>
      <c r="G1219" s="948"/>
      <c r="H1219" s="948"/>
      <c r="I1219" s="948"/>
      <c r="N1219" s="948"/>
      <c r="O1219" s="948"/>
      <c r="P1219" s="948"/>
      <c r="Q1219" s="948"/>
      <c r="R1219" s="948"/>
      <c r="S1219" s="948"/>
      <c r="T1219" s="948"/>
      <c r="U1219" s="948"/>
      <c r="V1219" s="948"/>
      <c r="W1219" s="948"/>
      <c r="X1219" s="948"/>
      <c r="Y1219" s="948"/>
      <c r="Z1219" s="948"/>
      <c r="CC1219" s="949"/>
    </row>
    <row r="1220" spans="6:81" s="947" customFormat="1">
      <c r="F1220" s="948"/>
      <c r="G1220" s="948"/>
      <c r="H1220" s="948"/>
      <c r="I1220" s="948"/>
      <c r="N1220" s="948"/>
      <c r="O1220" s="948"/>
      <c r="P1220" s="948"/>
      <c r="Q1220" s="948"/>
      <c r="R1220" s="948"/>
      <c r="S1220" s="948"/>
      <c r="T1220" s="948"/>
      <c r="U1220" s="948"/>
      <c r="V1220" s="948"/>
      <c r="W1220" s="948"/>
      <c r="X1220" s="948"/>
      <c r="Y1220" s="948"/>
      <c r="Z1220" s="948"/>
      <c r="CC1220" s="949"/>
    </row>
    <row r="1221" spans="6:81" s="947" customFormat="1">
      <c r="F1221" s="948"/>
      <c r="G1221" s="948"/>
      <c r="H1221" s="948"/>
      <c r="I1221" s="948"/>
      <c r="N1221" s="948"/>
      <c r="O1221" s="948"/>
      <c r="P1221" s="948"/>
      <c r="Q1221" s="948"/>
      <c r="R1221" s="948"/>
      <c r="S1221" s="948"/>
      <c r="T1221" s="948"/>
      <c r="U1221" s="948"/>
      <c r="V1221" s="948"/>
      <c r="W1221" s="948"/>
      <c r="X1221" s="948"/>
      <c r="Y1221" s="948"/>
      <c r="Z1221" s="948"/>
      <c r="CC1221" s="949"/>
    </row>
    <row r="1222" spans="6:81" s="947" customFormat="1">
      <c r="F1222" s="948"/>
      <c r="G1222" s="948"/>
      <c r="H1222" s="948"/>
      <c r="I1222" s="948"/>
      <c r="N1222" s="948"/>
      <c r="O1222" s="948"/>
      <c r="P1222" s="948"/>
      <c r="Q1222" s="948"/>
      <c r="R1222" s="948"/>
      <c r="S1222" s="948"/>
      <c r="T1222" s="948"/>
      <c r="U1222" s="948"/>
      <c r="V1222" s="948"/>
      <c r="W1222" s="948"/>
      <c r="X1222" s="948"/>
      <c r="Y1222" s="948"/>
      <c r="Z1222" s="948"/>
      <c r="CC1222" s="949"/>
    </row>
    <row r="1223" spans="6:81" s="947" customFormat="1">
      <c r="F1223" s="948"/>
      <c r="G1223" s="948"/>
      <c r="H1223" s="948"/>
      <c r="I1223" s="948"/>
      <c r="N1223" s="948"/>
      <c r="O1223" s="948"/>
      <c r="P1223" s="948"/>
      <c r="Q1223" s="948"/>
      <c r="R1223" s="948"/>
      <c r="S1223" s="948"/>
      <c r="T1223" s="948"/>
      <c r="U1223" s="948"/>
      <c r="V1223" s="948"/>
      <c r="W1223" s="948"/>
      <c r="X1223" s="948"/>
      <c r="Y1223" s="948"/>
      <c r="Z1223" s="948"/>
      <c r="CC1223" s="949"/>
    </row>
    <row r="1224" spans="6:81" s="947" customFormat="1">
      <c r="F1224" s="948"/>
      <c r="G1224" s="948"/>
      <c r="H1224" s="948"/>
      <c r="I1224" s="948"/>
      <c r="N1224" s="948"/>
      <c r="O1224" s="948"/>
      <c r="P1224" s="948"/>
      <c r="Q1224" s="948"/>
      <c r="R1224" s="948"/>
      <c r="S1224" s="948"/>
      <c r="T1224" s="948"/>
      <c r="U1224" s="948"/>
      <c r="V1224" s="948"/>
      <c r="W1224" s="948"/>
      <c r="X1224" s="948"/>
      <c r="Y1224" s="948"/>
      <c r="Z1224" s="948"/>
      <c r="CC1224" s="949"/>
    </row>
    <row r="1225" spans="6:81" s="947" customFormat="1">
      <c r="F1225" s="948"/>
      <c r="G1225" s="948"/>
      <c r="H1225" s="948"/>
      <c r="I1225" s="948"/>
      <c r="N1225" s="948"/>
      <c r="O1225" s="948"/>
      <c r="P1225" s="948"/>
      <c r="Q1225" s="948"/>
      <c r="R1225" s="948"/>
      <c r="S1225" s="948"/>
      <c r="T1225" s="948"/>
      <c r="U1225" s="948"/>
      <c r="V1225" s="948"/>
      <c r="W1225" s="948"/>
      <c r="X1225" s="948"/>
      <c r="Y1225" s="948"/>
      <c r="Z1225" s="948"/>
      <c r="CC1225" s="949"/>
    </row>
    <row r="1226" spans="6:81" s="947" customFormat="1">
      <c r="F1226" s="948"/>
      <c r="G1226" s="948"/>
      <c r="H1226" s="948"/>
      <c r="I1226" s="948"/>
      <c r="N1226" s="948"/>
      <c r="O1226" s="948"/>
      <c r="P1226" s="948"/>
      <c r="Q1226" s="948"/>
      <c r="R1226" s="948"/>
      <c r="S1226" s="948"/>
      <c r="T1226" s="948"/>
      <c r="U1226" s="948"/>
      <c r="V1226" s="948"/>
      <c r="W1226" s="948"/>
      <c r="X1226" s="948"/>
      <c r="Y1226" s="948"/>
      <c r="Z1226" s="948"/>
      <c r="CC1226" s="949"/>
    </row>
    <row r="1227" spans="6:81" s="947" customFormat="1">
      <c r="F1227" s="948"/>
      <c r="G1227" s="948"/>
      <c r="H1227" s="948"/>
      <c r="I1227" s="948"/>
      <c r="N1227" s="948"/>
      <c r="O1227" s="948"/>
      <c r="P1227" s="948"/>
      <c r="Q1227" s="948"/>
      <c r="R1227" s="948"/>
      <c r="S1227" s="948"/>
      <c r="T1227" s="948"/>
      <c r="U1227" s="948"/>
      <c r="V1227" s="948"/>
      <c r="W1227" s="948"/>
      <c r="X1227" s="948"/>
      <c r="Y1227" s="948"/>
      <c r="Z1227" s="948"/>
      <c r="CC1227" s="949"/>
    </row>
    <row r="1228" spans="6:81" s="947" customFormat="1">
      <c r="F1228" s="948"/>
      <c r="G1228" s="948"/>
      <c r="H1228" s="948"/>
      <c r="I1228" s="948"/>
      <c r="N1228" s="948"/>
      <c r="O1228" s="948"/>
      <c r="P1228" s="948"/>
      <c r="Q1228" s="948"/>
      <c r="R1228" s="948"/>
      <c r="S1228" s="948"/>
      <c r="T1228" s="948"/>
      <c r="U1228" s="948"/>
      <c r="V1228" s="948"/>
      <c r="W1228" s="948"/>
      <c r="X1228" s="948"/>
      <c r="Y1228" s="948"/>
      <c r="Z1228" s="948"/>
      <c r="CC1228" s="949"/>
    </row>
    <row r="1229" spans="6:81" s="947" customFormat="1">
      <c r="F1229" s="948"/>
      <c r="G1229" s="948"/>
      <c r="H1229" s="948"/>
      <c r="I1229" s="948"/>
      <c r="N1229" s="948"/>
      <c r="O1229" s="948"/>
      <c r="P1229" s="948"/>
      <c r="Q1229" s="948"/>
      <c r="R1229" s="948"/>
      <c r="S1229" s="948"/>
      <c r="T1229" s="948"/>
      <c r="U1229" s="948"/>
      <c r="V1229" s="948"/>
      <c r="W1229" s="948"/>
      <c r="X1229" s="948"/>
      <c r="Y1229" s="948"/>
      <c r="Z1229" s="948"/>
      <c r="CC1229" s="949"/>
    </row>
    <row r="1230" spans="6:81" s="947" customFormat="1">
      <c r="F1230" s="948"/>
      <c r="G1230" s="948"/>
      <c r="H1230" s="948"/>
      <c r="I1230" s="948"/>
      <c r="N1230" s="948"/>
      <c r="O1230" s="948"/>
      <c r="P1230" s="948"/>
      <c r="Q1230" s="948"/>
      <c r="R1230" s="948"/>
      <c r="S1230" s="948"/>
      <c r="T1230" s="948"/>
      <c r="U1230" s="948"/>
      <c r="V1230" s="948"/>
      <c r="W1230" s="948"/>
      <c r="X1230" s="948"/>
      <c r="Y1230" s="948"/>
      <c r="Z1230" s="948"/>
      <c r="CC1230" s="949"/>
    </row>
    <row r="1231" spans="6:81" s="947" customFormat="1">
      <c r="F1231" s="948"/>
      <c r="G1231" s="948"/>
      <c r="H1231" s="948"/>
      <c r="I1231" s="948"/>
      <c r="N1231" s="948"/>
      <c r="O1231" s="948"/>
      <c r="P1231" s="948"/>
      <c r="Q1231" s="948"/>
      <c r="R1231" s="948"/>
      <c r="S1231" s="948"/>
      <c r="T1231" s="948"/>
      <c r="U1231" s="948"/>
      <c r="V1231" s="948"/>
      <c r="W1231" s="948"/>
      <c r="X1231" s="948"/>
      <c r="Y1231" s="948"/>
      <c r="Z1231" s="948"/>
      <c r="CC1231" s="949"/>
    </row>
    <row r="1232" spans="6:81" s="947" customFormat="1">
      <c r="F1232" s="948"/>
      <c r="G1232" s="948"/>
      <c r="H1232" s="948"/>
      <c r="I1232" s="948"/>
      <c r="N1232" s="948"/>
      <c r="O1232" s="948"/>
      <c r="P1232" s="948"/>
      <c r="Q1232" s="948"/>
      <c r="R1232" s="948"/>
      <c r="S1232" s="948"/>
      <c r="T1232" s="948"/>
      <c r="U1232" s="948"/>
      <c r="V1232" s="948"/>
      <c r="W1232" s="948"/>
      <c r="X1232" s="948"/>
      <c r="Y1232" s="948"/>
      <c r="Z1232" s="948"/>
      <c r="CC1232" s="949"/>
    </row>
    <row r="1233" spans="6:81" s="947" customFormat="1">
      <c r="F1233" s="948"/>
      <c r="G1233" s="948"/>
      <c r="H1233" s="948"/>
      <c r="I1233" s="948"/>
      <c r="N1233" s="948"/>
      <c r="O1233" s="948"/>
      <c r="P1233" s="948"/>
      <c r="Q1233" s="948"/>
      <c r="R1233" s="948"/>
      <c r="S1233" s="948"/>
      <c r="T1233" s="948"/>
      <c r="U1233" s="948"/>
      <c r="V1233" s="948"/>
      <c r="W1233" s="948"/>
      <c r="X1233" s="948"/>
      <c r="Y1233" s="948"/>
      <c r="Z1233" s="948"/>
      <c r="CC1233" s="949"/>
    </row>
    <row r="1234" spans="6:81" s="947" customFormat="1">
      <c r="F1234" s="948"/>
      <c r="G1234" s="948"/>
      <c r="H1234" s="948"/>
      <c r="I1234" s="948"/>
      <c r="N1234" s="948"/>
      <c r="O1234" s="948"/>
      <c r="P1234" s="948"/>
      <c r="Q1234" s="948"/>
      <c r="R1234" s="948"/>
      <c r="S1234" s="948"/>
      <c r="T1234" s="948"/>
      <c r="U1234" s="948"/>
      <c r="V1234" s="948"/>
      <c r="W1234" s="948"/>
      <c r="X1234" s="948"/>
      <c r="Y1234" s="948"/>
      <c r="Z1234" s="948"/>
      <c r="CC1234" s="949"/>
    </row>
    <row r="1235" spans="6:81" s="947" customFormat="1">
      <c r="F1235" s="948"/>
      <c r="G1235" s="948"/>
      <c r="H1235" s="948"/>
      <c r="I1235" s="948"/>
      <c r="N1235" s="948"/>
      <c r="O1235" s="948"/>
      <c r="P1235" s="948"/>
      <c r="Q1235" s="948"/>
      <c r="R1235" s="948"/>
      <c r="S1235" s="948"/>
      <c r="T1235" s="948"/>
      <c r="U1235" s="948"/>
      <c r="V1235" s="948"/>
      <c r="W1235" s="948"/>
      <c r="X1235" s="948"/>
      <c r="Y1235" s="948"/>
      <c r="Z1235" s="948"/>
      <c r="CC1235" s="949"/>
    </row>
    <row r="1236" spans="6:81" s="947" customFormat="1">
      <c r="F1236" s="948"/>
      <c r="G1236" s="948"/>
      <c r="H1236" s="948"/>
      <c r="I1236" s="948"/>
      <c r="N1236" s="948"/>
      <c r="O1236" s="948"/>
      <c r="P1236" s="948"/>
      <c r="Q1236" s="948"/>
      <c r="R1236" s="948"/>
      <c r="S1236" s="948"/>
      <c r="T1236" s="948"/>
      <c r="U1236" s="948"/>
      <c r="V1236" s="948"/>
      <c r="W1236" s="948"/>
      <c r="X1236" s="948"/>
      <c r="Y1236" s="948"/>
      <c r="Z1236" s="948"/>
      <c r="CC1236" s="949"/>
    </row>
    <row r="1237" spans="6:81" s="947" customFormat="1">
      <c r="F1237" s="948"/>
      <c r="G1237" s="948"/>
      <c r="H1237" s="948"/>
      <c r="I1237" s="948"/>
      <c r="N1237" s="948"/>
      <c r="O1237" s="948"/>
      <c r="P1237" s="948"/>
      <c r="Q1237" s="948"/>
      <c r="R1237" s="948"/>
      <c r="S1237" s="948"/>
      <c r="T1237" s="948"/>
      <c r="U1237" s="948"/>
      <c r="V1237" s="948"/>
      <c r="W1237" s="948"/>
      <c r="X1237" s="948"/>
      <c r="Y1237" s="948"/>
      <c r="Z1237" s="948"/>
      <c r="CC1237" s="949"/>
    </row>
    <row r="1238" spans="6:81" s="947" customFormat="1">
      <c r="F1238" s="948"/>
      <c r="G1238" s="948"/>
      <c r="H1238" s="948"/>
      <c r="I1238" s="948"/>
      <c r="N1238" s="948"/>
      <c r="O1238" s="948"/>
      <c r="P1238" s="948"/>
      <c r="Q1238" s="948"/>
      <c r="R1238" s="948"/>
      <c r="S1238" s="948"/>
      <c r="T1238" s="948"/>
      <c r="U1238" s="948"/>
      <c r="V1238" s="948"/>
      <c r="W1238" s="948"/>
      <c r="X1238" s="948"/>
      <c r="Y1238" s="948"/>
      <c r="Z1238" s="948"/>
      <c r="CC1238" s="949"/>
    </row>
    <row r="1239" spans="6:81" s="947" customFormat="1">
      <c r="F1239" s="948"/>
      <c r="G1239" s="948"/>
      <c r="H1239" s="948"/>
      <c r="I1239" s="948"/>
      <c r="N1239" s="948"/>
      <c r="O1239" s="948"/>
      <c r="P1239" s="948"/>
      <c r="Q1239" s="948"/>
      <c r="R1239" s="948"/>
      <c r="S1239" s="948"/>
      <c r="T1239" s="948"/>
      <c r="U1239" s="948"/>
      <c r="V1239" s="948"/>
      <c r="W1239" s="948"/>
      <c r="X1239" s="948"/>
      <c r="Y1239" s="948"/>
      <c r="Z1239" s="948"/>
      <c r="CC1239" s="949"/>
    </row>
    <row r="1240" spans="6:81" s="947" customFormat="1">
      <c r="F1240" s="948"/>
      <c r="G1240" s="948"/>
      <c r="H1240" s="948"/>
      <c r="I1240" s="948"/>
      <c r="N1240" s="948"/>
      <c r="O1240" s="948"/>
      <c r="P1240" s="948"/>
      <c r="Q1240" s="948"/>
      <c r="R1240" s="948"/>
      <c r="S1240" s="948"/>
      <c r="T1240" s="948"/>
      <c r="U1240" s="948"/>
      <c r="V1240" s="948"/>
      <c r="W1240" s="948"/>
      <c r="X1240" s="948"/>
      <c r="Y1240" s="948"/>
      <c r="Z1240" s="948"/>
      <c r="CC1240" s="949"/>
    </row>
    <row r="1241" spans="6:81" s="947" customFormat="1">
      <c r="F1241" s="948"/>
      <c r="G1241" s="948"/>
      <c r="H1241" s="948"/>
      <c r="I1241" s="948"/>
      <c r="N1241" s="948"/>
      <c r="O1241" s="948"/>
      <c r="P1241" s="948"/>
      <c r="Q1241" s="948"/>
      <c r="R1241" s="948"/>
      <c r="S1241" s="948"/>
      <c r="T1241" s="948"/>
      <c r="U1241" s="948"/>
      <c r="V1241" s="948"/>
      <c r="W1241" s="948"/>
      <c r="X1241" s="948"/>
      <c r="Y1241" s="948"/>
      <c r="Z1241" s="948"/>
      <c r="CC1241" s="949"/>
    </row>
    <row r="1242" spans="6:81" s="947" customFormat="1">
      <c r="F1242" s="948"/>
      <c r="G1242" s="948"/>
      <c r="H1242" s="948"/>
      <c r="I1242" s="948"/>
      <c r="N1242" s="948"/>
      <c r="O1242" s="948"/>
      <c r="P1242" s="948"/>
      <c r="Q1242" s="948"/>
      <c r="R1242" s="948"/>
      <c r="S1242" s="948"/>
      <c r="T1242" s="948"/>
      <c r="U1242" s="948"/>
      <c r="V1242" s="948"/>
      <c r="W1242" s="948"/>
      <c r="X1242" s="948"/>
      <c r="Y1242" s="948"/>
      <c r="Z1242" s="948"/>
      <c r="CC1242" s="949"/>
    </row>
    <row r="1243" spans="6:81" s="947" customFormat="1">
      <c r="F1243" s="948"/>
      <c r="G1243" s="948"/>
      <c r="H1243" s="948"/>
      <c r="I1243" s="948"/>
      <c r="N1243" s="948"/>
      <c r="O1243" s="948"/>
      <c r="P1243" s="948"/>
      <c r="Q1243" s="948"/>
      <c r="R1243" s="948"/>
      <c r="S1243" s="948"/>
      <c r="T1243" s="948"/>
      <c r="U1243" s="948"/>
      <c r="V1243" s="948"/>
      <c r="W1243" s="948"/>
      <c r="X1243" s="948"/>
      <c r="Y1243" s="948"/>
      <c r="Z1243" s="948"/>
      <c r="CC1243" s="949"/>
    </row>
    <row r="1244" spans="6:81" s="947" customFormat="1">
      <c r="F1244" s="948"/>
      <c r="G1244" s="948"/>
      <c r="H1244" s="948"/>
      <c r="I1244" s="948"/>
      <c r="N1244" s="948"/>
      <c r="O1244" s="948"/>
      <c r="P1244" s="948"/>
      <c r="Q1244" s="948"/>
      <c r="R1244" s="948"/>
      <c r="S1244" s="948"/>
      <c r="T1244" s="948"/>
      <c r="U1244" s="948"/>
      <c r="V1244" s="948"/>
      <c r="W1244" s="948"/>
      <c r="X1244" s="948"/>
      <c r="Y1244" s="948"/>
      <c r="Z1244" s="948"/>
      <c r="CC1244" s="949"/>
    </row>
    <row r="1245" spans="6:81" s="947" customFormat="1">
      <c r="F1245" s="948"/>
      <c r="G1245" s="948"/>
      <c r="H1245" s="948"/>
      <c r="I1245" s="948"/>
      <c r="N1245" s="948"/>
      <c r="O1245" s="948"/>
      <c r="P1245" s="948"/>
      <c r="Q1245" s="948"/>
      <c r="R1245" s="948"/>
      <c r="S1245" s="948"/>
      <c r="T1245" s="948"/>
      <c r="U1245" s="948"/>
      <c r="V1245" s="948"/>
      <c r="W1245" s="948"/>
      <c r="X1245" s="948"/>
      <c r="Y1245" s="948"/>
      <c r="Z1245" s="948"/>
      <c r="CC1245" s="949"/>
    </row>
    <row r="1246" spans="6:81" s="947" customFormat="1">
      <c r="F1246" s="948"/>
      <c r="G1246" s="948"/>
      <c r="H1246" s="948"/>
      <c r="I1246" s="948"/>
      <c r="N1246" s="948"/>
      <c r="O1246" s="948"/>
      <c r="P1246" s="948"/>
      <c r="Q1246" s="948"/>
      <c r="R1246" s="948"/>
      <c r="S1246" s="948"/>
      <c r="T1246" s="948"/>
      <c r="U1246" s="948"/>
      <c r="V1246" s="948"/>
      <c r="W1246" s="948"/>
      <c r="X1246" s="948"/>
      <c r="Y1246" s="948"/>
      <c r="Z1246" s="948"/>
      <c r="CC1246" s="949"/>
    </row>
    <row r="1247" spans="6:81" s="947" customFormat="1">
      <c r="F1247" s="948"/>
      <c r="G1247" s="948"/>
      <c r="H1247" s="948"/>
      <c r="I1247" s="948"/>
      <c r="N1247" s="948"/>
      <c r="O1247" s="948"/>
      <c r="P1247" s="948"/>
      <c r="Q1247" s="948"/>
      <c r="R1247" s="948"/>
      <c r="S1247" s="948"/>
      <c r="T1247" s="948"/>
      <c r="U1247" s="948"/>
      <c r="V1247" s="948"/>
      <c r="W1247" s="948"/>
      <c r="X1247" s="948"/>
      <c r="Y1247" s="948"/>
      <c r="Z1247" s="948"/>
      <c r="CC1247" s="949"/>
    </row>
    <row r="1248" spans="6:81" s="947" customFormat="1">
      <c r="F1248" s="948"/>
      <c r="G1248" s="948"/>
      <c r="H1248" s="948"/>
      <c r="I1248" s="948"/>
      <c r="N1248" s="948"/>
      <c r="O1248" s="948"/>
      <c r="P1248" s="948"/>
      <c r="Q1248" s="948"/>
      <c r="R1248" s="948"/>
      <c r="S1248" s="948"/>
      <c r="T1248" s="948"/>
      <c r="U1248" s="948"/>
      <c r="V1248" s="948"/>
      <c r="W1248" s="948"/>
      <c r="X1248" s="948"/>
      <c r="Y1248" s="948"/>
      <c r="Z1248" s="948"/>
      <c r="CC1248" s="949"/>
    </row>
    <row r="1249" spans="6:81" s="947" customFormat="1">
      <c r="F1249" s="948"/>
      <c r="G1249" s="948"/>
      <c r="H1249" s="948"/>
      <c r="I1249" s="948"/>
      <c r="N1249" s="948"/>
      <c r="O1249" s="948"/>
      <c r="P1249" s="948"/>
      <c r="Q1249" s="948"/>
      <c r="R1249" s="948"/>
      <c r="S1249" s="948"/>
      <c r="T1249" s="948"/>
      <c r="U1249" s="948"/>
      <c r="V1249" s="948"/>
      <c r="W1249" s="948"/>
      <c r="X1249" s="948"/>
      <c r="Y1249" s="948"/>
      <c r="Z1249" s="948"/>
      <c r="CC1249" s="949"/>
    </row>
    <row r="1250" spans="6:81" s="947" customFormat="1">
      <c r="F1250" s="948"/>
      <c r="G1250" s="948"/>
      <c r="H1250" s="948"/>
      <c r="I1250" s="948"/>
      <c r="N1250" s="948"/>
      <c r="O1250" s="948"/>
      <c r="P1250" s="948"/>
      <c r="Q1250" s="948"/>
      <c r="R1250" s="948"/>
      <c r="S1250" s="948"/>
      <c r="T1250" s="948"/>
      <c r="U1250" s="948"/>
      <c r="V1250" s="948"/>
      <c r="W1250" s="948"/>
      <c r="X1250" s="948"/>
      <c r="Y1250" s="948"/>
      <c r="Z1250" s="948"/>
      <c r="CC1250" s="949"/>
    </row>
    <row r="1251" spans="6:81" s="947" customFormat="1">
      <c r="F1251" s="948"/>
      <c r="G1251" s="948"/>
      <c r="H1251" s="948"/>
      <c r="I1251" s="948"/>
      <c r="N1251" s="948"/>
      <c r="O1251" s="948"/>
      <c r="P1251" s="948"/>
      <c r="Q1251" s="948"/>
      <c r="R1251" s="948"/>
      <c r="S1251" s="948"/>
      <c r="T1251" s="948"/>
      <c r="U1251" s="948"/>
      <c r="V1251" s="948"/>
      <c r="W1251" s="948"/>
      <c r="X1251" s="948"/>
      <c r="Y1251" s="948"/>
      <c r="Z1251" s="948"/>
      <c r="CC1251" s="949"/>
    </row>
    <row r="1252" spans="6:81" s="947" customFormat="1">
      <c r="F1252" s="948"/>
      <c r="G1252" s="948"/>
      <c r="H1252" s="948"/>
      <c r="I1252" s="948"/>
      <c r="N1252" s="948"/>
      <c r="O1252" s="948"/>
      <c r="P1252" s="948"/>
      <c r="Q1252" s="948"/>
      <c r="R1252" s="948"/>
      <c r="S1252" s="948"/>
      <c r="T1252" s="948"/>
      <c r="U1252" s="948"/>
      <c r="V1252" s="948"/>
      <c r="W1252" s="948"/>
      <c r="X1252" s="948"/>
      <c r="Y1252" s="948"/>
      <c r="Z1252" s="948"/>
      <c r="CC1252" s="949"/>
    </row>
    <row r="1253" spans="6:81" s="947" customFormat="1">
      <c r="F1253" s="948"/>
      <c r="G1253" s="948"/>
      <c r="H1253" s="948"/>
      <c r="I1253" s="948"/>
      <c r="N1253" s="948"/>
      <c r="O1253" s="948"/>
      <c r="P1253" s="948"/>
      <c r="Q1253" s="948"/>
      <c r="R1253" s="948"/>
      <c r="S1253" s="948"/>
      <c r="T1253" s="948"/>
      <c r="U1253" s="948"/>
      <c r="V1253" s="948"/>
      <c r="W1253" s="948"/>
      <c r="X1253" s="948"/>
      <c r="Y1253" s="948"/>
      <c r="Z1253" s="948"/>
      <c r="CC1253" s="949"/>
    </row>
    <row r="1254" spans="6:81" s="947" customFormat="1">
      <c r="F1254" s="948"/>
      <c r="G1254" s="948"/>
      <c r="H1254" s="948"/>
      <c r="I1254" s="948"/>
      <c r="N1254" s="948"/>
      <c r="O1254" s="948"/>
      <c r="P1254" s="948"/>
      <c r="Q1254" s="948"/>
      <c r="R1254" s="948"/>
      <c r="S1254" s="948"/>
      <c r="T1254" s="948"/>
      <c r="U1254" s="948"/>
      <c r="V1254" s="948"/>
      <c r="W1254" s="948"/>
      <c r="X1254" s="948"/>
      <c r="Y1254" s="948"/>
      <c r="Z1254" s="948"/>
      <c r="CC1254" s="949"/>
    </row>
    <row r="1255" spans="6:81" s="947" customFormat="1">
      <c r="F1255" s="948"/>
      <c r="G1255" s="948"/>
      <c r="H1255" s="948"/>
      <c r="I1255" s="948"/>
      <c r="N1255" s="948"/>
      <c r="O1255" s="948"/>
      <c r="P1255" s="948"/>
      <c r="Q1255" s="948"/>
      <c r="R1255" s="948"/>
      <c r="S1255" s="948"/>
      <c r="T1255" s="948"/>
      <c r="U1255" s="948"/>
      <c r="V1255" s="948"/>
      <c r="W1255" s="948"/>
      <c r="X1255" s="948"/>
      <c r="Y1255" s="948"/>
      <c r="Z1255" s="948"/>
      <c r="CC1255" s="949"/>
    </row>
    <row r="1256" spans="6:81" s="947" customFormat="1">
      <c r="F1256" s="948"/>
      <c r="G1256" s="948"/>
      <c r="H1256" s="948"/>
      <c r="I1256" s="948"/>
      <c r="N1256" s="948"/>
      <c r="O1256" s="948"/>
      <c r="P1256" s="948"/>
      <c r="Q1256" s="948"/>
      <c r="R1256" s="948"/>
      <c r="S1256" s="948"/>
      <c r="T1256" s="948"/>
      <c r="U1256" s="948"/>
      <c r="V1256" s="948"/>
      <c r="W1256" s="948"/>
      <c r="X1256" s="948"/>
      <c r="Y1256" s="948"/>
      <c r="Z1256" s="948"/>
      <c r="CC1256" s="949"/>
    </row>
    <row r="1257" spans="6:81" s="947" customFormat="1">
      <c r="F1257" s="948"/>
      <c r="G1257" s="948"/>
      <c r="H1257" s="948"/>
      <c r="I1257" s="948"/>
      <c r="N1257" s="948"/>
      <c r="O1257" s="948"/>
      <c r="P1257" s="948"/>
      <c r="Q1257" s="948"/>
      <c r="R1257" s="948"/>
      <c r="S1257" s="948"/>
      <c r="T1257" s="948"/>
      <c r="U1257" s="948"/>
      <c r="V1257" s="948"/>
      <c r="W1257" s="948"/>
      <c r="X1257" s="948"/>
      <c r="Y1257" s="948"/>
      <c r="Z1257" s="948"/>
      <c r="CC1257" s="949"/>
    </row>
    <row r="1258" spans="6:81" s="947" customFormat="1">
      <c r="F1258" s="948"/>
      <c r="G1258" s="948"/>
      <c r="H1258" s="948"/>
      <c r="I1258" s="948"/>
      <c r="N1258" s="948"/>
      <c r="O1258" s="948"/>
      <c r="P1258" s="948"/>
      <c r="Q1258" s="948"/>
      <c r="R1258" s="948"/>
      <c r="S1258" s="948"/>
      <c r="T1258" s="948"/>
      <c r="U1258" s="948"/>
      <c r="V1258" s="948"/>
      <c r="W1258" s="948"/>
      <c r="X1258" s="948"/>
      <c r="Y1258" s="948"/>
      <c r="Z1258" s="948"/>
      <c r="CC1258" s="949"/>
    </row>
    <row r="1259" spans="6:81" s="947" customFormat="1">
      <c r="F1259" s="948"/>
      <c r="G1259" s="948"/>
      <c r="H1259" s="948"/>
      <c r="I1259" s="948"/>
      <c r="N1259" s="948"/>
      <c r="O1259" s="948"/>
      <c r="P1259" s="948"/>
      <c r="Q1259" s="948"/>
      <c r="R1259" s="948"/>
      <c r="S1259" s="948"/>
      <c r="T1259" s="948"/>
      <c r="U1259" s="948"/>
      <c r="V1259" s="948"/>
      <c r="W1259" s="948"/>
      <c r="X1259" s="948"/>
      <c r="Y1259" s="948"/>
      <c r="Z1259" s="948"/>
      <c r="CC1259" s="949"/>
    </row>
    <row r="1260" spans="6:81" s="947" customFormat="1">
      <c r="F1260" s="948"/>
      <c r="G1260" s="948"/>
      <c r="H1260" s="948"/>
      <c r="I1260" s="948"/>
      <c r="N1260" s="948"/>
      <c r="O1260" s="948"/>
      <c r="P1260" s="948"/>
      <c r="Q1260" s="948"/>
      <c r="R1260" s="948"/>
      <c r="S1260" s="948"/>
      <c r="T1260" s="948"/>
      <c r="U1260" s="948"/>
      <c r="V1260" s="948"/>
      <c r="W1260" s="948"/>
      <c r="X1260" s="948"/>
      <c r="Y1260" s="948"/>
      <c r="Z1260" s="948"/>
      <c r="CC1260" s="949"/>
    </row>
    <row r="1261" spans="6:81" s="947" customFormat="1">
      <c r="F1261" s="948"/>
      <c r="G1261" s="948"/>
      <c r="H1261" s="948"/>
      <c r="I1261" s="948"/>
      <c r="N1261" s="948"/>
      <c r="O1261" s="948"/>
      <c r="P1261" s="948"/>
      <c r="Q1261" s="948"/>
      <c r="R1261" s="948"/>
      <c r="S1261" s="948"/>
      <c r="T1261" s="948"/>
      <c r="U1261" s="948"/>
      <c r="V1261" s="948"/>
      <c r="W1261" s="948"/>
      <c r="X1261" s="948"/>
      <c r="Y1261" s="948"/>
      <c r="Z1261" s="948"/>
      <c r="CC1261" s="949"/>
    </row>
    <row r="1262" spans="6:81" s="947" customFormat="1">
      <c r="F1262" s="948"/>
      <c r="G1262" s="948"/>
      <c r="H1262" s="948"/>
      <c r="I1262" s="948"/>
      <c r="N1262" s="948"/>
      <c r="O1262" s="948"/>
      <c r="P1262" s="948"/>
      <c r="Q1262" s="948"/>
      <c r="R1262" s="948"/>
      <c r="S1262" s="948"/>
      <c r="T1262" s="948"/>
      <c r="U1262" s="948"/>
      <c r="V1262" s="948"/>
      <c r="W1262" s="948"/>
      <c r="X1262" s="948"/>
      <c r="Y1262" s="948"/>
      <c r="Z1262" s="948"/>
      <c r="CC1262" s="949"/>
    </row>
    <row r="1263" spans="6:81" s="947" customFormat="1">
      <c r="F1263" s="948"/>
      <c r="G1263" s="948"/>
      <c r="H1263" s="948"/>
      <c r="I1263" s="948"/>
      <c r="N1263" s="948"/>
      <c r="O1263" s="948"/>
      <c r="P1263" s="948"/>
      <c r="Q1263" s="948"/>
      <c r="R1263" s="948"/>
      <c r="S1263" s="948"/>
      <c r="T1263" s="948"/>
      <c r="U1263" s="948"/>
      <c r="V1263" s="948"/>
      <c r="W1263" s="948"/>
      <c r="X1263" s="948"/>
      <c r="Y1263" s="948"/>
      <c r="Z1263" s="948"/>
      <c r="CC1263" s="949"/>
    </row>
    <row r="1264" spans="6:81" s="947" customFormat="1">
      <c r="F1264" s="948"/>
      <c r="G1264" s="948"/>
      <c r="H1264" s="948"/>
      <c r="I1264" s="948"/>
      <c r="N1264" s="948"/>
      <c r="O1264" s="948"/>
      <c r="P1264" s="948"/>
      <c r="Q1264" s="948"/>
      <c r="R1264" s="948"/>
      <c r="S1264" s="948"/>
      <c r="T1264" s="948"/>
      <c r="U1264" s="948"/>
      <c r="V1264" s="948"/>
      <c r="W1264" s="948"/>
      <c r="X1264" s="948"/>
      <c r="Y1264" s="948"/>
      <c r="Z1264" s="948"/>
      <c r="CC1264" s="949"/>
    </row>
    <row r="1265" spans="6:81" s="947" customFormat="1">
      <c r="F1265" s="948"/>
      <c r="G1265" s="948"/>
      <c r="H1265" s="948"/>
      <c r="I1265" s="948"/>
      <c r="N1265" s="948"/>
      <c r="O1265" s="948"/>
      <c r="P1265" s="948"/>
      <c r="Q1265" s="948"/>
      <c r="R1265" s="948"/>
      <c r="S1265" s="948"/>
      <c r="T1265" s="948"/>
      <c r="U1265" s="948"/>
      <c r="V1265" s="948"/>
      <c r="W1265" s="948"/>
      <c r="X1265" s="948"/>
      <c r="Y1265" s="948"/>
      <c r="Z1265" s="948"/>
      <c r="CC1265" s="949"/>
    </row>
    <row r="1266" spans="6:81" s="947" customFormat="1">
      <c r="F1266" s="948"/>
      <c r="G1266" s="948"/>
      <c r="H1266" s="948"/>
      <c r="I1266" s="948"/>
      <c r="N1266" s="948"/>
      <c r="O1266" s="948"/>
      <c r="P1266" s="948"/>
      <c r="Q1266" s="948"/>
      <c r="R1266" s="948"/>
      <c r="S1266" s="948"/>
      <c r="T1266" s="948"/>
      <c r="U1266" s="948"/>
      <c r="V1266" s="948"/>
      <c r="W1266" s="948"/>
      <c r="X1266" s="948"/>
      <c r="Y1266" s="948"/>
      <c r="Z1266" s="948"/>
      <c r="CC1266" s="949"/>
    </row>
    <row r="1267" spans="6:81" s="947" customFormat="1">
      <c r="F1267" s="948"/>
      <c r="G1267" s="948"/>
      <c r="H1267" s="948"/>
      <c r="I1267" s="948"/>
      <c r="N1267" s="948"/>
      <c r="O1267" s="948"/>
      <c r="P1267" s="948"/>
      <c r="Q1267" s="948"/>
      <c r="R1267" s="948"/>
      <c r="S1267" s="948"/>
      <c r="T1267" s="948"/>
      <c r="U1267" s="948"/>
      <c r="V1267" s="948"/>
      <c r="W1267" s="948"/>
      <c r="X1267" s="948"/>
      <c r="Y1267" s="948"/>
      <c r="Z1267" s="948"/>
      <c r="CC1267" s="949"/>
    </row>
    <row r="1268" spans="6:81" s="947" customFormat="1">
      <c r="F1268" s="948"/>
      <c r="G1268" s="948"/>
      <c r="H1268" s="948"/>
      <c r="I1268" s="948"/>
      <c r="N1268" s="948"/>
      <c r="O1268" s="948"/>
      <c r="P1268" s="948"/>
      <c r="Q1268" s="948"/>
      <c r="R1268" s="948"/>
      <c r="S1268" s="948"/>
      <c r="T1268" s="948"/>
      <c r="U1268" s="948"/>
      <c r="V1268" s="948"/>
      <c r="W1268" s="948"/>
      <c r="X1268" s="948"/>
      <c r="Y1268" s="948"/>
      <c r="Z1268" s="948"/>
      <c r="CC1268" s="949"/>
    </row>
    <row r="1269" spans="6:81" s="947" customFormat="1">
      <c r="F1269" s="948"/>
      <c r="G1269" s="948"/>
      <c r="H1269" s="948"/>
      <c r="I1269" s="948"/>
      <c r="N1269" s="948"/>
      <c r="O1269" s="948"/>
      <c r="P1269" s="948"/>
      <c r="Q1269" s="948"/>
      <c r="R1269" s="948"/>
      <c r="S1269" s="948"/>
      <c r="T1269" s="948"/>
      <c r="U1269" s="948"/>
      <c r="V1269" s="948"/>
      <c r="W1269" s="948"/>
      <c r="X1269" s="948"/>
      <c r="Y1269" s="948"/>
      <c r="Z1269" s="948"/>
      <c r="CC1269" s="949"/>
    </row>
    <row r="1270" spans="6:81" s="947" customFormat="1">
      <c r="F1270" s="948"/>
      <c r="G1270" s="948"/>
      <c r="H1270" s="948"/>
      <c r="I1270" s="948"/>
      <c r="N1270" s="948"/>
      <c r="O1270" s="948"/>
      <c r="P1270" s="948"/>
      <c r="Q1270" s="948"/>
      <c r="R1270" s="948"/>
      <c r="S1270" s="948"/>
      <c r="T1270" s="948"/>
      <c r="U1270" s="948"/>
      <c r="V1270" s="948"/>
      <c r="W1270" s="948"/>
      <c r="X1270" s="948"/>
      <c r="Y1270" s="948"/>
      <c r="Z1270" s="948"/>
      <c r="CC1270" s="949"/>
    </row>
    <row r="1271" spans="6:81" s="947" customFormat="1">
      <c r="F1271" s="948"/>
      <c r="G1271" s="948"/>
      <c r="H1271" s="948"/>
      <c r="I1271" s="948"/>
      <c r="N1271" s="948"/>
      <c r="O1271" s="948"/>
      <c r="P1271" s="948"/>
      <c r="Q1271" s="948"/>
      <c r="R1271" s="948"/>
      <c r="S1271" s="948"/>
      <c r="T1271" s="948"/>
      <c r="U1271" s="948"/>
      <c r="V1271" s="948"/>
      <c r="W1271" s="948"/>
      <c r="X1271" s="948"/>
      <c r="Y1271" s="948"/>
      <c r="Z1271" s="948"/>
      <c r="CC1271" s="949"/>
    </row>
    <row r="1272" spans="6:81" s="947" customFormat="1">
      <c r="F1272" s="948"/>
      <c r="G1272" s="948"/>
      <c r="H1272" s="948"/>
      <c r="I1272" s="948"/>
      <c r="N1272" s="948"/>
      <c r="O1272" s="948"/>
      <c r="P1272" s="948"/>
      <c r="Q1272" s="948"/>
      <c r="R1272" s="948"/>
      <c r="S1272" s="948"/>
      <c r="T1272" s="948"/>
      <c r="U1272" s="948"/>
      <c r="V1272" s="948"/>
      <c r="W1272" s="948"/>
      <c r="X1272" s="948"/>
      <c r="Y1272" s="948"/>
      <c r="Z1272" s="948"/>
      <c r="CC1272" s="949"/>
    </row>
    <row r="1273" spans="6:81" s="947" customFormat="1">
      <c r="F1273" s="948"/>
      <c r="G1273" s="948"/>
      <c r="H1273" s="948"/>
      <c r="I1273" s="948"/>
      <c r="N1273" s="948"/>
      <c r="O1273" s="948"/>
      <c r="P1273" s="948"/>
      <c r="Q1273" s="948"/>
      <c r="R1273" s="948"/>
      <c r="S1273" s="948"/>
      <c r="T1273" s="948"/>
      <c r="U1273" s="948"/>
      <c r="V1273" s="948"/>
      <c r="W1273" s="948"/>
      <c r="X1273" s="948"/>
      <c r="Y1273" s="948"/>
      <c r="Z1273" s="948"/>
      <c r="CC1273" s="949"/>
    </row>
    <row r="1274" spans="6:81" s="947" customFormat="1">
      <c r="F1274" s="948"/>
      <c r="G1274" s="948"/>
      <c r="H1274" s="948"/>
      <c r="I1274" s="948"/>
      <c r="N1274" s="948"/>
      <c r="O1274" s="948"/>
      <c r="P1274" s="948"/>
      <c r="Q1274" s="948"/>
      <c r="R1274" s="948"/>
      <c r="S1274" s="948"/>
      <c r="T1274" s="948"/>
      <c r="U1274" s="948"/>
      <c r="V1274" s="948"/>
      <c r="W1274" s="948"/>
      <c r="X1274" s="948"/>
      <c r="Y1274" s="948"/>
      <c r="Z1274" s="948"/>
      <c r="CC1274" s="949"/>
    </row>
    <row r="1275" spans="6:81" s="947" customFormat="1">
      <c r="F1275" s="948"/>
      <c r="G1275" s="948"/>
      <c r="H1275" s="948"/>
      <c r="I1275" s="948"/>
      <c r="N1275" s="948"/>
      <c r="O1275" s="948"/>
      <c r="P1275" s="948"/>
      <c r="Q1275" s="948"/>
      <c r="R1275" s="948"/>
      <c r="S1275" s="948"/>
      <c r="T1275" s="948"/>
      <c r="U1275" s="948"/>
      <c r="V1275" s="948"/>
      <c r="W1275" s="948"/>
      <c r="X1275" s="948"/>
      <c r="Y1275" s="948"/>
      <c r="Z1275" s="948"/>
      <c r="CC1275" s="949"/>
    </row>
    <row r="1276" spans="6:81" s="947" customFormat="1">
      <c r="F1276" s="948"/>
      <c r="G1276" s="948"/>
      <c r="H1276" s="948"/>
      <c r="I1276" s="948"/>
      <c r="N1276" s="948"/>
      <c r="O1276" s="948"/>
      <c r="P1276" s="948"/>
      <c r="Q1276" s="948"/>
      <c r="R1276" s="948"/>
      <c r="S1276" s="948"/>
      <c r="T1276" s="948"/>
      <c r="U1276" s="948"/>
      <c r="V1276" s="948"/>
      <c r="W1276" s="948"/>
      <c r="X1276" s="948"/>
      <c r="Y1276" s="948"/>
      <c r="Z1276" s="948"/>
      <c r="CC1276" s="949"/>
    </row>
    <row r="1277" spans="6:81" s="947" customFormat="1">
      <c r="F1277" s="948"/>
      <c r="G1277" s="948"/>
      <c r="H1277" s="948"/>
      <c r="I1277" s="948"/>
      <c r="N1277" s="948"/>
      <c r="O1277" s="948"/>
      <c r="P1277" s="948"/>
      <c r="Q1277" s="948"/>
      <c r="R1277" s="948"/>
      <c r="S1277" s="948"/>
      <c r="T1277" s="948"/>
      <c r="U1277" s="948"/>
      <c r="V1277" s="948"/>
      <c r="W1277" s="948"/>
      <c r="X1277" s="948"/>
      <c r="Y1277" s="948"/>
      <c r="Z1277" s="948"/>
      <c r="CC1277" s="949"/>
    </row>
    <row r="1278" spans="6:81" s="947" customFormat="1">
      <c r="F1278" s="948"/>
      <c r="G1278" s="948"/>
      <c r="H1278" s="948"/>
      <c r="I1278" s="948"/>
      <c r="N1278" s="948"/>
      <c r="O1278" s="948"/>
      <c r="P1278" s="948"/>
      <c r="Q1278" s="948"/>
      <c r="R1278" s="948"/>
      <c r="S1278" s="948"/>
      <c r="T1278" s="948"/>
      <c r="U1278" s="948"/>
      <c r="V1278" s="948"/>
      <c r="W1278" s="948"/>
      <c r="X1278" s="948"/>
      <c r="Y1278" s="948"/>
      <c r="Z1278" s="948"/>
      <c r="CC1278" s="949"/>
    </row>
    <row r="1279" spans="6:81" s="947" customFormat="1">
      <c r="F1279" s="948"/>
      <c r="G1279" s="948"/>
      <c r="H1279" s="948"/>
      <c r="I1279" s="948"/>
      <c r="N1279" s="948"/>
      <c r="O1279" s="948"/>
      <c r="P1279" s="948"/>
      <c r="Q1279" s="948"/>
      <c r="R1279" s="948"/>
      <c r="S1279" s="948"/>
      <c r="T1279" s="948"/>
      <c r="U1279" s="948"/>
      <c r="V1279" s="948"/>
      <c r="W1279" s="948"/>
      <c r="X1279" s="948"/>
      <c r="Y1279" s="948"/>
      <c r="Z1279" s="948"/>
      <c r="CC1279" s="949"/>
    </row>
    <row r="1280" spans="6:81" s="947" customFormat="1">
      <c r="F1280" s="948"/>
      <c r="G1280" s="948"/>
      <c r="H1280" s="948"/>
      <c r="I1280" s="948"/>
      <c r="N1280" s="948"/>
      <c r="O1280" s="948"/>
      <c r="P1280" s="948"/>
      <c r="Q1280" s="948"/>
      <c r="R1280" s="948"/>
      <c r="S1280" s="948"/>
      <c r="T1280" s="948"/>
      <c r="U1280" s="948"/>
      <c r="V1280" s="948"/>
      <c r="W1280" s="948"/>
      <c r="X1280" s="948"/>
      <c r="Y1280" s="948"/>
      <c r="Z1280" s="948"/>
      <c r="CC1280" s="949"/>
    </row>
    <row r="1281" spans="6:81" s="947" customFormat="1">
      <c r="F1281" s="948"/>
      <c r="G1281" s="948"/>
      <c r="H1281" s="948"/>
      <c r="I1281" s="948"/>
      <c r="N1281" s="948"/>
      <c r="O1281" s="948"/>
      <c r="P1281" s="948"/>
      <c r="Q1281" s="948"/>
      <c r="R1281" s="948"/>
      <c r="S1281" s="948"/>
      <c r="T1281" s="948"/>
      <c r="U1281" s="948"/>
      <c r="V1281" s="948"/>
      <c r="W1281" s="948"/>
      <c r="X1281" s="948"/>
      <c r="Y1281" s="948"/>
      <c r="Z1281" s="948"/>
      <c r="CC1281" s="949"/>
    </row>
    <row r="1282" spans="6:81" s="947" customFormat="1">
      <c r="F1282" s="948"/>
      <c r="G1282" s="948"/>
      <c r="H1282" s="948"/>
      <c r="I1282" s="948"/>
      <c r="N1282" s="948"/>
      <c r="O1282" s="948"/>
      <c r="P1282" s="948"/>
      <c r="Q1282" s="948"/>
      <c r="R1282" s="948"/>
      <c r="S1282" s="948"/>
      <c r="T1282" s="948"/>
      <c r="U1282" s="948"/>
      <c r="V1282" s="948"/>
      <c r="W1282" s="948"/>
      <c r="X1282" s="948"/>
      <c r="Y1282" s="948"/>
      <c r="Z1282" s="948"/>
      <c r="CC1282" s="949"/>
    </row>
    <row r="1283" spans="6:81" s="947" customFormat="1">
      <c r="F1283" s="948"/>
      <c r="G1283" s="948"/>
      <c r="H1283" s="948"/>
      <c r="I1283" s="948"/>
      <c r="N1283" s="948"/>
      <c r="O1283" s="948"/>
      <c r="P1283" s="948"/>
      <c r="Q1283" s="948"/>
      <c r="R1283" s="948"/>
      <c r="S1283" s="948"/>
      <c r="T1283" s="948"/>
      <c r="U1283" s="948"/>
      <c r="V1283" s="948"/>
      <c r="W1283" s="948"/>
      <c r="X1283" s="948"/>
      <c r="Y1283" s="948"/>
      <c r="Z1283" s="948"/>
      <c r="CC1283" s="949"/>
    </row>
    <row r="1284" spans="6:81" s="947" customFormat="1">
      <c r="F1284" s="948"/>
      <c r="G1284" s="948"/>
      <c r="H1284" s="948"/>
      <c r="I1284" s="948"/>
      <c r="N1284" s="948"/>
      <c r="O1284" s="948"/>
      <c r="P1284" s="948"/>
      <c r="Q1284" s="948"/>
      <c r="R1284" s="948"/>
      <c r="S1284" s="948"/>
      <c r="T1284" s="948"/>
      <c r="U1284" s="948"/>
      <c r="V1284" s="948"/>
      <c r="W1284" s="948"/>
      <c r="X1284" s="948"/>
      <c r="Y1284" s="948"/>
      <c r="Z1284" s="948"/>
      <c r="CC1284" s="949"/>
    </row>
    <row r="1285" spans="6:81" s="947" customFormat="1">
      <c r="F1285" s="948"/>
      <c r="G1285" s="948"/>
      <c r="H1285" s="948"/>
      <c r="I1285" s="948"/>
      <c r="N1285" s="948"/>
      <c r="O1285" s="948"/>
      <c r="P1285" s="948"/>
      <c r="Q1285" s="948"/>
      <c r="R1285" s="948"/>
      <c r="S1285" s="948"/>
      <c r="T1285" s="948"/>
      <c r="U1285" s="948"/>
      <c r="V1285" s="948"/>
      <c r="W1285" s="948"/>
      <c r="X1285" s="948"/>
      <c r="Y1285" s="948"/>
      <c r="Z1285" s="948"/>
      <c r="CC1285" s="949"/>
    </row>
    <row r="1286" spans="6:81" s="947" customFormat="1">
      <c r="F1286" s="948"/>
      <c r="G1286" s="948"/>
      <c r="H1286" s="948"/>
      <c r="I1286" s="948"/>
      <c r="N1286" s="948"/>
      <c r="O1286" s="948"/>
      <c r="P1286" s="948"/>
      <c r="Q1286" s="948"/>
      <c r="R1286" s="948"/>
      <c r="S1286" s="948"/>
      <c r="T1286" s="948"/>
      <c r="U1286" s="948"/>
      <c r="V1286" s="948"/>
      <c r="W1286" s="948"/>
      <c r="X1286" s="948"/>
      <c r="Y1286" s="948"/>
      <c r="Z1286" s="948"/>
      <c r="CC1286" s="949"/>
    </row>
    <row r="1287" spans="6:81" s="947" customFormat="1">
      <c r="F1287" s="948"/>
      <c r="G1287" s="948"/>
      <c r="H1287" s="948"/>
      <c r="I1287" s="948"/>
      <c r="N1287" s="948"/>
      <c r="O1287" s="948"/>
      <c r="P1287" s="948"/>
      <c r="Q1287" s="948"/>
      <c r="R1287" s="948"/>
      <c r="S1287" s="948"/>
      <c r="T1287" s="948"/>
      <c r="U1287" s="948"/>
      <c r="V1287" s="948"/>
      <c r="W1287" s="948"/>
      <c r="X1287" s="948"/>
      <c r="Y1287" s="948"/>
      <c r="Z1287" s="948"/>
      <c r="CC1287" s="949"/>
    </row>
    <row r="1288" spans="6:81" s="947" customFormat="1">
      <c r="F1288" s="948"/>
      <c r="G1288" s="948"/>
      <c r="H1288" s="948"/>
      <c r="I1288" s="948"/>
      <c r="N1288" s="948"/>
      <c r="O1288" s="948"/>
      <c r="P1288" s="948"/>
      <c r="Q1288" s="948"/>
      <c r="R1288" s="948"/>
      <c r="S1288" s="948"/>
      <c r="T1288" s="948"/>
      <c r="U1288" s="948"/>
      <c r="V1288" s="948"/>
      <c r="W1288" s="948"/>
      <c r="X1288" s="948"/>
      <c r="Y1288" s="948"/>
      <c r="Z1288" s="948"/>
      <c r="CC1288" s="949"/>
    </row>
    <row r="1289" spans="6:81" s="947" customFormat="1">
      <c r="F1289" s="948"/>
      <c r="G1289" s="948"/>
      <c r="H1289" s="948"/>
      <c r="I1289" s="948"/>
      <c r="N1289" s="948"/>
      <c r="O1289" s="948"/>
      <c r="P1289" s="948"/>
      <c r="Q1289" s="948"/>
      <c r="R1289" s="948"/>
      <c r="S1289" s="948"/>
      <c r="T1289" s="948"/>
      <c r="U1289" s="948"/>
      <c r="V1289" s="948"/>
      <c r="W1289" s="948"/>
      <c r="X1289" s="948"/>
      <c r="Y1289" s="948"/>
      <c r="Z1289" s="948"/>
      <c r="CC1289" s="949"/>
    </row>
    <row r="1290" spans="6:81" s="947" customFormat="1">
      <c r="F1290" s="948"/>
      <c r="G1290" s="948"/>
      <c r="H1290" s="948"/>
      <c r="I1290" s="948"/>
      <c r="N1290" s="948"/>
      <c r="O1290" s="948"/>
      <c r="P1290" s="948"/>
      <c r="Q1290" s="948"/>
      <c r="R1290" s="948"/>
      <c r="S1290" s="948"/>
      <c r="T1290" s="948"/>
      <c r="U1290" s="948"/>
      <c r="V1290" s="948"/>
      <c r="W1290" s="948"/>
      <c r="X1290" s="948"/>
      <c r="Y1290" s="948"/>
      <c r="Z1290" s="948"/>
      <c r="CC1290" s="949"/>
    </row>
    <row r="1291" spans="6:81" s="947" customFormat="1">
      <c r="F1291" s="948"/>
      <c r="G1291" s="948"/>
      <c r="H1291" s="948"/>
      <c r="I1291" s="948"/>
      <c r="N1291" s="948"/>
      <c r="O1291" s="948"/>
      <c r="P1291" s="948"/>
      <c r="Q1291" s="948"/>
      <c r="R1291" s="948"/>
      <c r="S1291" s="948"/>
      <c r="T1291" s="948"/>
      <c r="U1291" s="948"/>
      <c r="V1291" s="948"/>
      <c r="W1291" s="948"/>
      <c r="X1291" s="948"/>
      <c r="Y1291" s="948"/>
      <c r="Z1291" s="948"/>
      <c r="CC1291" s="949"/>
    </row>
    <row r="1292" spans="6:81" s="947" customFormat="1">
      <c r="F1292" s="948"/>
      <c r="G1292" s="948"/>
      <c r="H1292" s="948"/>
      <c r="I1292" s="948"/>
      <c r="N1292" s="948"/>
      <c r="O1292" s="948"/>
      <c r="P1292" s="948"/>
      <c r="Q1292" s="948"/>
      <c r="R1292" s="948"/>
      <c r="S1292" s="948"/>
      <c r="T1292" s="948"/>
      <c r="U1292" s="948"/>
      <c r="V1292" s="948"/>
      <c r="W1292" s="948"/>
      <c r="X1292" s="948"/>
      <c r="Y1292" s="948"/>
      <c r="Z1292" s="948"/>
      <c r="CC1292" s="949"/>
    </row>
    <row r="1293" spans="6:81" s="947" customFormat="1">
      <c r="F1293" s="948"/>
      <c r="G1293" s="948"/>
      <c r="H1293" s="948"/>
      <c r="I1293" s="948"/>
      <c r="N1293" s="948"/>
      <c r="O1293" s="948"/>
      <c r="P1293" s="948"/>
      <c r="Q1293" s="948"/>
      <c r="R1293" s="948"/>
      <c r="S1293" s="948"/>
      <c r="T1293" s="948"/>
      <c r="U1293" s="948"/>
      <c r="V1293" s="948"/>
      <c r="W1293" s="948"/>
      <c r="X1293" s="948"/>
      <c r="Y1293" s="948"/>
      <c r="Z1293" s="948"/>
      <c r="CC1293" s="949"/>
    </row>
    <row r="1294" spans="6:81" s="947" customFormat="1">
      <c r="F1294" s="948"/>
      <c r="G1294" s="948"/>
      <c r="H1294" s="948"/>
      <c r="I1294" s="948"/>
      <c r="N1294" s="948"/>
      <c r="O1294" s="948"/>
      <c r="P1294" s="948"/>
      <c r="Q1294" s="948"/>
      <c r="R1294" s="948"/>
      <c r="S1294" s="948"/>
      <c r="T1294" s="948"/>
      <c r="U1294" s="948"/>
      <c r="V1294" s="948"/>
      <c r="W1294" s="948"/>
      <c r="X1294" s="948"/>
      <c r="Y1294" s="948"/>
      <c r="Z1294" s="948"/>
      <c r="CC1294" s="949"/>
    </row>
    <row r="1295" spans="6:81" s="947" customFormat="1">
      <c r="F1295" s="948"/>
      <c r="G1295" s="948"/>
      <c r="H1295" s="948"/>
      <c r="I1295" s="948"/>
      <c r="N1295" s="948"/>
      <c r="O1295" s="948"/>
      <c r="P1295" s="948"/>
      <c r="Q1295" s="948"/>
      <c r="R1295" s="948"/>
      <c r="S1295" s="948"/>
      <c r="T1295" s="948"/>
      <c r="U1295" s="948"/>
      <c r="V1295" s="948"/>
      <c r="W1295" s="948"/>
      <c r="X1295" s="948"/>
      <c r="Y1295" s="948"/>
      <c r="Z1295" s="948"/>
      <c r="CC1295" s="949"/>
    </row>
    <row r="1296" spans="6:81" s="947" customFormat="1">
      <c r="F1296" s="948"/>
      <c r="G1296" s="948"/>
      <c r="H1296" s="948"/>
      <c r="I1296" s="948"/>
      <c r="N1296" s="948"/>
      <c r="O1296" s="948"/>
      <c r="P1296" s="948"/>
      <c r="Q1296" s="948"/>
      <c r="R1296" s="948"/>
      <c r="S1296" s="948"/>
      <c r="T1296" s="948"/>
      <c r="U1296" s="948"/>
      <c r="V1296" s="948"/>
      <c r="W1296" s="948"/>
      <c r="X1296" s="948"/>
      <c r="Y1296" s="948"/>
      <c r="Z1296" s="948"/>
      <c r="CC1296" s="949"/>
    </row>
    <row r="1297" spans="6:81" s="947" customFormat="1">
      <c r="F1297" s="948"/>
      <c r="G1297" s="948"/>
      <c r="H1297" s="948"/>
      <c r="I1297" s="948"/>
      <c r="N1297" s="948"/>
      <c r="O1297" s="948"/>
      <c r="P1297" s="948"/>
      <c r="Q1297" s="948"/>
      <c r="R1297" s="948"/>
      <c r="S1297" s="948"/>
      <c r="T1297" s="948"/>
      <c r="U1297" s="948"/>
      <c r="V1297" s="948"/>
      <c r="W1297" s="948"/>
      <c r="X1297" s="948"/>
      <c r="Y1297" s="948"/>
      <c r="Z1297" s="948"/>
      <c r="CC1297" s="949"/>
    </row>
    <row r="1298" spans="6:81" s="947" customFormat="1">
      <c r="F1298" s="948"/>
      <c r="G1298" s="948"/>
      <c r="H1298" s="948"/>
      <c r="I1298" s="948"/>
      <c r="N1298" s="948"/>
      <c r="O1298" s="948"/>
      <c r="P1298" s="948"/>
      <c r="Q1298" s="948"/>
      <c r="R1298" s="948"/>
      <c r="S1298" s="948"/>
      <c r="T1298" s="948"/>
      <c r="U1298" s="948"/>
      <c r="V1298" s="948"/>
      <c r="W1298" s="948"/>
      <c r="X1298" s="948"/>
      <c r="Y1298" s="948"/>
      <c r="Z1298" s="948"/>
      <c r="CC1298" s="949"/>
    </row>
    <row r="1299" spans="6:81" s="947" customFormat="1">
      <c r="F1299" s="948"/>
      <c r="G1299" s="948"/>
      <c r="H1299" s="948"/>
      <c r="I1299" s="948"/>
      <c r="N1299" s="948"/>
      <c r="O1299" s="948"/>
      <c r="P1299" s="948"/>
      <c r="Q1299" s="948"/>
      <c r="R1299" s="948"/>
      <c r="S1299" s="948"/>
      <c r="T1299" s="948"/>
      <c r="U1299" s="948"/>
      <c r="V1299" s="948"/>
      <c r="W1299" s="948"/>
      <c r="X1299" s="948"/>
      <c r="Y1299" s="948"/>
      <c r="Z1299" s="948"/>
      <c r="CC1299" s="949"/>
    </row>
    <row r="1300" spans="6:81" s="947" customFormat="1">
      <c r="F1300" s="948"/>
      <c r="G1300" s="948"/>
      <c r="H1300" s="948"/>
      <c r="I1300" s="948"/>
      <c r="N1300" s="948"/>
      <c r="O1300" s="948"/>
      <c r="P1300" s="948"/>
      <c r="Q1300" s="948"/>
      <c r="R1300" s="948"/>
      <c r="S1300" s="948"/>
      <c r="T1300" s="948"/>
      <c r="U1300" s="948"/>
      <c r="V1300" s="948"/>
      <c r="W1300" s="948"/>
      <c r="X1300" s="948"/>
      <c r="Y1300" s="948"/>
      <c r="Z1300" s="948"/>
      <c r="CC1300" s="949"/>
    </row>
    <row r="1301" spans="6:81" s="947" customFormat="1">
      <c r="F1301" s="948"/>
      <c r="G1301" s="948"/>
      <c r="H1301" s="948"/>
      <c r="I1301" s="948"/>
      <c r="N1301" s="948"/>
      <c r="O1301" s="948"/>
      <c r="P1301" s="948"/>
      <c r="Q1301" s="948"/>
      <c r="R1301" s="948"/>
      <c r="S1301" s="948"/>
      <c r="T1301" s="948"/>
      <c r="U1301" s="948"/>
      <c r="V1301" s="948"/>
      <c r="W1301" s="948"/>
      <c r="X1301" s="948"/>
      <c r="Y1301" s="948"/>
      <c r="Z1301" s="948"/>
      <c r="CC1301" s="949"/>
    </row>
    <row r="1302" spans="6:81" s="947" customFormat="1">
      <c r="F1302" s="948"/>
      <c r="G1302" s="948"/>
      <c r="H1302" s="948"/>
      <c r="I1302" s="948"/>
      <c r="N1302" s="948"/>
      <c r="O1302" s="948"/>
      <c r="P1302" s="948"/>
      <c r="Q1302" s="948"/>
      <c r="R1302" s="948"/>
      <c r="S1302" s="948"/>
      <c r="T1302" s="948"/>
      <c r="U1302" s="948"/>
      <c r="V1302" s="948"/>
      <c r="W1302" s="948"/>
      <c r="X1302" s="948"/>
      <c r="Y1302" s="948"/>
      <c r="Z1302" s="948"/>
      <c r="CC1302" s="949"/>
    </row>
    <row r="1303" spans="6:81" s="947" customFormat="1">
      <c r="F1303" s="948"/>
      <c r="G1303" s="948"/>
      <c r="H1303" s="948"/>
      <c r="I1303" s="948"/>
      <c r="N1303" s="948"/>
      <c r="O1303" s="948"/>
      <c r="P1303" s="948"/>
      <c r="Q1303" s="948"/>
      <c r="R1303" s="948"/>
      <c r="S1303" s="948"/>
      <c r="T1303" s="948"/>
      <c r="U1303" s="948"/>
      <c r="V1303" s="948"/>
      <c r="W1303" s="948"/>
      <c r="X1303" s="948"/>
      <c r="Y1303" s="948"/>
      <c r="Z1303" s="948"/>
      <c r="CC1303" s="949"/>
    </row>
    <row r="1304" spans="6:81" s="947" customFormat="1">
      <c r="F1304" s="948"/>
      <c r="G1304" s="948"/>
      <c r="H1304" s="948"/>
      <c r="I1304" s="948"/>
      <c r="N1304" s="948"/>
      <c r="O1304" s="948"/>
      <c r="P1304" s="948"/>
      <c r="Q1304" s="948"/>
      <c r="R1304" s="948"/>
      <c r="S1304" s="948"/>
      <c r="T1304" s="948"/>
      <c r="U1304" s="948"/>
      <c r="V1304" s="948"/>
      <c r="W1304" s="948"/>
      <c r="X1304" s="948"/>
      <c r="Y1304" s="948"/>
      <c r="Z1304" s="948"/>
      <c r="CC1304" s="949"/>
    </row>
    <row r="1305" spans="6:81" s="947" customFormat="1">
      <c r="F1305" s="948"/>
      <c r="G1305" s="948"/>
      <c r="H1305" s="948"/>
      <c r="I1305" s="948"/>
      <c r="N1305" s="948"/>
      <c r="O1305" s="948"/>
      <c r="P1305" s="948"/>
      <c r="Q1305" s="948"/>
      <c r="R1305" s="948"/>
      <c r="S1305" s="948"/>
      <c r="T1305" s="948"/>
      <c r="U1305" s="948"/>
      <c r="V1305" s="948"/>
      <c r="W1305" s="948"/>
      <c r="X1305" s="948"/>
      <c r="Y1305" s="948"/>
      <c r="Z1305" s="948"/>
      <c r="CC1305" s="949"/>
    </row>
    <row r="1306" spans="6:81" s="947" customFormat="1">
      <c r="F1306" s="948"/>
      <c r="G1306" s="948"/>
      <c r="H1306" s="948"/>
      <c r="I1306" s="948"/>
      <c r="N1306" s="948"/>
      <c r="O1306" s="948"/>
      <c r="P1306" s="948"/>
      <c r="Q1306" s="948"/>
      <c r="R1306" s="948"/>
      <c r="S1306" s="948"/>
      <c r="T1306" s="948"/>
      <c r="U1306" s="948"/>
      <c r="V1306" s="948"/>
      <c r="W1306" s="948"/>
      <c r="X1306" s="948"/>
      <c r="Y1306" s="948"/>
      <c r="Z1306" s="948"/>
      <c r="CC1306" s="949"/>
    </row>
    <row r="1307" spans="6:81" s="947" customFormat="1">
      <c r="F1307" s="948"/>
      <c r="G1307" s="948"/>
      <c r="H1307" s="948"/>
      <c r="I1307" s="948"/>
      <c r="N1307" s="948"/>
      <c r="O1307" s="948"/>
      <c r="P1307" s="948"/>
      <c r="Q1307" s="948"/>
      <c r="R1307" s="948"/>
      <c r="S1307" s="948"/>
      <c r="T1307" s="948"/>
      <c r="U1307" s="948"/>
      <c r="V1307" s="948"/>
      <c r="W1307" s="948"/>
      <c r="X1307" s="948"/>
      <c r="Y1307" s="948"/>
      <c r="Z1307" s="948"/>
      <c r="CC1307" s="949"/>
    </row>
    <row r="1308" spans="6:81" s="947" customFormat="1">
      <c r="F1308" s="948"/>
      <c r="G1308" s="948"/>
      <c r="H1308" s="948"/>
      <c r="I1308" s="948"/>
      <c r="N1308" s="948"/>
      <c r="O1308" s="948"/>
      <c r="P1308" s="948"/>
      <c r="Q1308" s="948"/>
      <c r="R1308" s="948"/>
      <c r="S1308" s="948"/>
      <c r="T1308" s="948"/>
      <c r="U1308" s="948"/>
      <c r="V1308" s="948"/>
      <c r="W1308" s="948"/>
      <c r="X1308" s="948"/>
      <c r="Y1308" s="948"/>
      <c r="Z1308" s="948"/>
      <c r="CC1308" s="949"/>
    </row>
    <row r="1309" spans="6:81" s="947" customFormat="1">
      <c r="F1309" s="948"/>
      <c r="G1309" s="948"/>
      <c r="H1309" s="948"/>
      <c r="I1309" s="948"/>
      <c r="N1309" s="948"/>
      <c r="O1309" s="948"/>
      <c r="P1309" s="948"/>
      <c r="Q1309" s="948"/>
      <c r="R1309" s="948"/>
      <c r="S1309" s="948"/>
      <c r="T1309" s="948"/>
      <c r="U1309" s="948"/>
      <c r="V1309" s="948"/>
      <c r="W1309" s="948"/>
      <c r="X1309" s="948"/>
      <c r="Y1309" s="948"/>
      <c r="Z1309" s="948"/>
      <c r="CC1309" s="949"/>
    </row>
    <row r="1310" spans="6:81" s="947" customFormat="1">
      <c r="F1310" s="948"/>
      <c r="G1310" s="948"/>
      <c r="H1310" s="948"/>
      <c r="I1310" s="948"/>
      <c r="N1310" s="948"/>
      <c r="O1310" s="948"/>
      <c r="P1310" s="948"/>
      <c r="Q1310" s="948"/>
      <c r="R1310" s="948"/>
      <c r="S1310" s="948"/>
      <c r="T1310" s="948"/>
      <c r="U1310" s="948"/>
      <c r="V1310" s="948"/>
      <c r="W1310" s="948"/>
      <c r="X1310" s="948"/>
      <c r="Y1310" s="948"/>
      <c r="Z1310" s="948"/>
      <c r="CC1310" s="949"/>
    </row>
    <row r="1311" spans="6:81" s="947" customFormat="1">
      <c r="F1311" s="948"/>
      <c r="G1311" s="948"/>
      <c r="H1311" s="948"/>
      <c r="I1311" s="948"/>
      <c r="N1311" s="948"/>
      <c r="O1311" s="948"/>
      <c r="P1311" s="948"/>
      <c r="Q1311" s="948"/>
      <c r="R1311" s="948"/>
      <c r="S1311" s="948"/>
      <c r="T1311" s="948"/>
      <c r="U1311" s="948"/>
      <c r="V1311" s="948"/>
      <c r="W1311" s="948"/>
      <c r="X1311" s="948"/>
      <c r="Y1311" s="948"/>
      <c r="Z1311" s="948"/>
      <c r="CC1311" s="949"/>
    </row>
    <row r="1312" spans="6:81" s="947" customFormat="1">
      <c r="F1312" s="948"/>
      <c r="G1312" s="948"/>
      <c r="H1312" s="948"/>
      <c r="I1312" s="948"/>
      <c r="N1312" s="948"/>
      <c r="O1312" s="948"/>
      <c r="P1312" s="948"/>
      <c r="Q1312" s="948"/>
      <c r="R1312" s="948"/>
      <c r="S1312" s="948"/>
      <c r="T1312" s="948"/>
      <c r="U1312" s="948"/>
      <c r="V1312" s="948"/>
      <c r="W1312" s="948"/>
      <c r="X1312" s="948"/>
      <c r="Y1312" s="948"/>
      <c r="Z1312" s="948"/>
      <c r="CC1312" s="949"/>
    </row>
    <row r="1313" spans="6:81" s="947" customFormat="1">
      <c r="F1313" s="948"/>
      <c r="G1313" s="948"/>
      <c r="H1313" s="948"/>
      <c r="I1313" s="948"/>
      <c r="N1313" s="948"/>
      <c r="O1313" s="948"/>
      <c r="P1313" s="948"/>
      <c r="Q1313" s="948"/>
      <c r="R1313" s="948"/>
      <c r="S1313" s="948"/>
      <c r="T1313" s="948"/>
      <c r="U1313" s="948"/>
      <c r="V1313" s="948"/>
      <c r="W1313" s="948"/>
      <c r="X1313" s="948"/>
      <c r="Y1313" s="948"/>
      <c r="Z1313" s="948"/>
      <c r="CC1313" s="949"/>
    </row>
    <row r="1314" spans="6:81" s="947" customFormat="1">
      <c r="F1314" s="948"/>
      <c r="G1314" s="948"/>
      <c r="H1314" s="948"/>
      <c r="I1314" s="948"/>
      <c r="N1314" s="948"/>
      <c r="O1314" s="948"/>
      <c r="P1314" s="948"/>
      <c r="Q1314" s="948"/>
      <c r="R1314" s="948"/>
      <c r="S1314" s="948"/>
      <c r="T1314" s="948"/>
      <c r="U1314" s="948"/>
      <c r="V1314" s="948"/>
      <c r="W1314" s="948"/>
      <c r="X1314" s="948"/>
      <c r="Y1314" s="948"/>
      <c r="Z1314" s="948"/>
      <c r="CC1314" s="949"/>
    </row>
    <row r="1315" spans="6:81" s="947" customFormat="1">
      <c r="F1315" s="948"/>
      <c r="G1315" s="948"/>
      <c r="H1315" s="948"/>
      <c r="I1315" s="948"/>
      <c r="N1315" s="948"/>
      <c r="O1315" s="948"/>
      <c r="P1315" s="948"/>
      <c r="Q1315" s="948"/>
      <c r="R1315" s="948"/>
      <c r="S1315" s="948"/>
      <c r="T1315" s="948"/>
      <c r="U1315" s="948"/>
      <c r="V1315" s="948"/>
      <c r="W1315" s="948"/>
      <c r="X1315" s="948"/>
      <c r="Y1315" s="948"/>
      <c r="Z1315" s="948"/>
      <c r="CC1315" s="949"/>
    </row>
    <row r="1316" spans="6:81" s="947" customFormat="1">
      <c r="F1316" s="948"/>
      <c r="G1316" s="948"/>
      <c r="H1316" s="948"/>
      <c r="I1316" s="948"/>
      <c r="N1316" s="948"/>
      <c r="O1316" s="948"/>
      <c r="P1316" s="948"/>
      <c r="Q1316" s="948"/>
      <c r="R1316" s="948"/>
      <c r="S1316" s="948"/>
      <c r="T1316" s="948"/>
      <c r="U1316" s="948"/>
      <c r="V1316" s="948"/>
      <c r="W1316" s="948"/>
      <c r="X1316" s="948"/>
      <c r="Y1316" s="948"/>
      <c r="Z1316" s="948"/>
      <c r="CC1316" s="949"/>
    </row>
    <row r="1317" spans="6:81" s="947" customFormat="1">
      <c r="F1317" s="948"/>
      <c r="G1317" s="948"/>
      <c r="H1317" s="948"/>
      <c r="I1317" s="948"/>
      <c r="N1317" s="948"/>
      <c r="O1317" s="948"/>
      <c r="P1317" s="948"/>
      <c r="Q1317" s="948"/>
      <c r="R1317" s="948"/>
      <c r="S1317" s="948"/>
      <c r="T1317" s="948"/>
      <c r="U1317" s="948"/>
      <c r="V1317" s="948"/>
      <c r="W1317" s="948"/>
      <c r="X1317" s="948"/>
      <c r="Y1317" s="948"/>
      <c r="Z1317" s="948"/>
      <c r="CC1317" s="949"/>
    </row>
    <row r="1318" spans="6:81" s="947" customFormat="1">
      <c r="F1318" s="948"/>
      <c r="G1318" s="948"/>
      <c r="H1318" s="948"/>
      <c r="I1318" s="948"/>
      <c r="N1318" s="948"/>
      <c r="O1318" s="948"/>
      <c r="P1318" s="948"/>
      <c r="Q1318" s="948"/>
      <c r="R1318" s="948"/>
      <c r="S1318" s="948"/>
      <c r="T1318" s="948"/>
      <c r="U1318" s="948"/>
      <c r="V1318" s="948"/>
      <c r="W1318" s="948"/>
      <c r="X1318" s="948"/>
      <c r="Y1318" s="948"/>
      <c r="Z1318" s="948"/>
      <c r="CC1318" s="949"/>
    </row>
    <row r="1319" spans="6:81" s="947" customFormat="1">
      <c r="F1319" s="948"/>
      <c r="G1319" s="948"/>
      <c r="H1319" s="948"/>
      <c r="I1319" s="948"/>
      <c r="N1319" s="948"/>
      <c r="O1319" s="948"/>
      <c r="P1319" s="948"/>
      <c r="Q1319" s="948"/>
      <c r="R1319" s="948"/>
      <c r="S1319" s="948"/>
      <c r="T1319" s="948"/>
      <c r="U1319" s="948"/>
      <c r="V1319" s="948"/>
      <c r="W1319" s="948"/>
      <c r="X1319" s="948"/>
      <c r="Y1319" s="948"/>
      <c r="Z1319" s="948"/>
      <c r="CC1319" s="949"/>
    </row>
    <row r="1320" spans="6:81" s="947" customFormat="1">
      <c r="F1320" s="948"/>
      <c r="G1320" s="948"/>
      <c r="H1320" s="948"/>
      <c r="I1320" s="948"/>
      <c r="N1320" s="948"/>
      <c r="O1320" s="948"/>
      <c r="P1320" s="948"/>
      <c r="Q1320" s="948"/>
      <c r="R1320" s="948"/>
      <c r="S1320" s="948"/>
      <c r="T1320" s="948"/>
      <c r="U1320" s="948"/>
      <c r="V1320" s="948"/>
      <c r="W1320" s="948"/>
      <c r="X1320" s="948"/>
      <c r="Y1320" s="948"/>
      <c r="Z1320" s="948"/>
      <c r="CC1320" s="949"/>
    </row>
    <row r="1321" spans="6:81" s="947" customFormat="1">
      <c r="F1321" s="948"/>
      <c r="G1321" s="948"/>
      <c r="H1321" s="948"/>
      <c r="I1321" s="948"/>
      <c r="N1321" s="948"/>
      <c r="O1321" s="948"/>
      <c r="P1321" s="948"/>
      <c r="Q1321" s="948"/>
      <c r="R1321" s="948"/>
      <c r="S1321" s="948"/>
      <c r="T1321" s="948"/>
      <c r="U1321" s="948"/>
      <c r="V1321" s="948"/>
      <c r="W1321" s="948"/>
      <c r="X1321" s="948"/>
      <c r="Y1321" s="948"/>
      <c r="Z1321" s="948"/>
      <c r="CC1321" s="949"/>
    </row>
    <row r="1322" spans="6:81" s="947" customFormat="1">
      <c r="F1322" s="948"/>
      <c r="G1322" s="948"/>
      <c r="H1322" s="948"/>
      <c r="I1322" s="948"/>
      <c r="N1322" s="948"/>
      <c r="O1322" s="948"/>
      <c r="P1322" s="948"/>
      <c r="Q1322" s="948"/>
      <c r="R1322" s="948"/>
      <c r="S1322" s="948"/>
      <c r="T1322" s="948"/>
      <c r="U1322" s="948"/>
      <c r="V1322" s="948"/>
      <c r="W1322" s="948"/>
      <c r="X1322" s="948"/>
      <c r="Y1322" s="948"/>
      <c r="Z1322" s="948"/>
      <c r="CC1322" s="949"/>
    </row>
    <row r="1323" spans="6:81" s="947" customFormat="1">
      <c r="F1323" s="948"/>
      <c r="G1323" s="948"/>
      <c r="H1323" s="948"/>
      <c r="I1323" s="948"/>
      <c r="N1323" s="948"/>
      <c r="O1323" s="948"/>
      <c r="P1323" s="948"/>
      <c r="Q1323" s="948"/>
      <c r="R1323" s="948"/>
      <c r="S1323" s="948"/>
      <c r="T1323" s="948"/>
      <c r="U1323" s="948"/>
      <c r="V1323" s="948"/>
      <c r="W1323" s="948"/>
      <c r="X1323" s="948"/>
      <c r="Y1323" s="948"/>
      <c r="Z1323" s="948"/>
      <c r="CC1323" s="949"/>
    </row>
    <row r="1324" spans="6:81" s="947" customFormat="1">
      <c r="F1324" s="948"/>
      <c r="G1324" s="948"/>
      <c r="H1324" s="948"/>
      <c r="I1324" s="948"/>
      <c r="N1324" s="948"/>
      <c r="O1324" s="948"/>
      <c r="P1324" s="948"/>
      <c r="Q1324" s="948"/>
      <c r="R1324" s="948"/>
      <c r="S1324" s="948"/>
      <c r="T1324" s="948"/>
      <c r="U1324" s="948"/>
      <c r="V1324" s="948"/>
      <c r="W1324" s="948"/>
      <c r="X1324" s="948"/>
      <c r="Y1324" s="948"/>
      <c r="Z1324" s="948"/>
      <c r="CC1324" s="949"/>
    </row>
    <row r="1325" spans="6:81" s="947" customFormat="1">
      <c r="F1325" s="948"/>
      <c r="G1325" s="948"/>
      <c r="H1325" s="948"/>
      <c r="I1325" s="948"/>
      <c r="N1325" s="948"/>
      <c r="O1325" s="948"/>
      <c r="P1325" s="948"/>
      <c r="Q1325" s="948"/>
      <c r="R1325" s="948"/>
      <c r="S1325" s="948"/>
      <c r="T1325" s="948"/>
      <c r="U1325" s="948"/>
      <c r="V1325" s="948"/>
      <c r="W1325" s="948"/>
      <c r="X1325" s="948"/>
      <c r="Y1325" s="948"/>
      <c r="Z1325" s="948"/>
      <c r="CC1325" s="949"/>
    </row>
    <row r="1326" spans="6:81" s="947" customFormat="1">
      <c r="F1326" s="948"/>
      <c r="G1326" s="948"/>
      <c r="H1326" s="948"/>
      <c r="I1326" s="948"/>
      <c r="N1326" s="948"/>
      <c r="O1326" s="948"/>
      <c r="P1326" s="948"/>
      <c r="Q1326" s="948"/>
      <c r="R1326" s="948"/>
      <c r="S1326" s="948"/>
      <c r="T1326" s="948"/>
      <c r="U1326" s="948"/>
      <c r="V1326" s="948"/>
      <c r="W1326" s="948"/>
      <c r="X1326" s="948"/>
      <c r="Y1326" s="948"/>
      <c r="Z1326" s="948"/>
      <c r="CC1326" s="949"/>
    </row>
    <row r="1327" spans="6:81" s="947" customFormat="1">
      <c r="F1327" s="948"/>
      <c r="G1327" s="948"/>
      <c r="H1327" s="948"/>
      <c r="I1327" s="948"/>
      <c r="N1327" s="948"/>
      <c r="O1327" s="948"/>
      <c r="P1327" s="948"/>
      <c r="Q1327" s="948"/>
      <c r="R1327" s="948"/>
      <c r="S1327" s="948"/>
      <c r="T1327" s="948"/>
      <c r="U1327" s="948"/>
      <c r="V1327" s="948"/>
      <c r="W1327" s="948"/>
      <c r="X1327" s="948"/>
      <c r="Y1327" s="948"/>
      <c r="Z1327" s="948"/>
      <c r="CC1327" s="949"/>
    </row>
    <row r="1328" spans="6:81" s="947" customFormat="1">
      <c r="F1328" s="948"/>
      <c r="G1328" s="948"/>
      <c r="H1328" s="948"/>
      <c r="I1328" s="948"/>
      <c r="N1328" s="948"/>
      <c r="O1328" s="948"/>
      <c r="P1328" s="948"/>
      <c r="Q1328" s="948"/>
      <c r="R1328" s="948"/>
      <c r="S1328" s="948"/>
      <c r="T1328" s="948"/>
      <c r="U1328" s="948"/>
      <c r="V1328" s="948"/>
      <c r="W1328" s="948"/>
      <c r="X1328" s="948"/>
      <c r="Y1328" s="948"/>
      <c r="Z1328" s="948"/>
      <c r="CC1328" s="949"/>
    </row>
    <row r="1329" spans="6:81" s="947" customFormat="1">
      <c r="F1329" s="948"/>
      <c r="G1329" s="948"/>
      <c r="H1329" s="948"/>
      <c r="I1329" s="948"/>
      <c r="N1329" s="948"/>
      <c r="O1329" s="948"/>
      <c r="P1329" s="948"/>
      <c r="Q1329" s="948"/>
      <c r="R1329" s="948"/>
      <c r="S1329" s="948"/>
      <c r="T1329" s="948"/>
      <c r="U1329" s="948"/>
      <c r="V1329" s="948"/>
      <c r="W1329" s="948"/>
      <c r="X1329" s="948"/>
      <c r="Y1329" s="948"/>
      <c r="Z1329" s="948"/>
      <c r="CC1329" s="949"/>
    </row>
    <row r="1330" spans="6:81" s="947" customFormat="1">
      <c r="F1330" s="948"/>
      <c r="G1330" s="948"/>
      <c r="H1330" s="948"/>
      <c r="I1330" s="948"/>
      <c r="N1330" s="948"/>
      <c r="O1330" s="948"/>
      <c r="P1330" s="948"/>
      <c r="Q1330" s="948"/>
      <c r="R1330" s="948"/>
      <c r="S1330" s="948"/>
      <c r="T1330" s="948"/>
      <c r="U1330" s="948"/>
      <c r="V1330" s="948"/>
      <c r="W1330" s="948"/>
      <c r="X1330" s="948"/>
      <c r="Y1330" s="948"/>
      <c r="Z1330" s="948"/>
      <c r="CC1330" s="949"/>
    </row>
    <row r="1331" spans="6:81" s="947" customFormat="1">
      <c r="F1331" s="948"/>
      <c r="G1331" s="948"/>
      <c r="H1331" s="948"/>
      <c r="I1331" s="948"/>
      <c r="N1331" s="948"/>
      <c r="O1331" s="948"/>
      <c r="P1331" s="948"/>
      <c r="Q1331" s="948"/>
      <c r="R1331" s="948"/>
      <c r="S1331" s="948"/>
      <c r="T1331" s="948"/>
      <c r="U1331" s="948"/>
      <c r="V1331" s="948"/>
      <c r="W1331" s="948"/>
      <c r="X1331" s="948"/>
      <c r="Y1331" s="948"/>
      <c r="Z1331" s="948"/>
      <c r="CC1331" s="949"/>
    </row>
    <row r="1332" spans="6:81" s="947" customFormat="1">
      <c r="F1332" s="948"/>
      <c r="G1332" s="948"/>
      <c r="H1332" s="948"/>
      <c r="I1332" s="948"/>
      <c r="N1332" s="948"/>
      <c r="O1332" s="948"/>
      <c r="P1332" s="948"/>
      <c r="Q1332" s="948"/>
      <c r="R1332" s="948"/>
      <c r="S1332" s="948"/>
      <c r="T1332" s="948"/>
      <c r="U1332" s="948"/>
      <c r="V1332" s="948"/>
      <c r="W1332" s="948"/>
      <c r="X1332" s="948"/>
      <c r="Y1332" s="948"/>
      <c r="Z1332" s="948"/>
      <c r="CC1332" s="949"/>
    </row>
    <row r="1333" spans="6:81" s="947" customFormat="1">
      <c r="F1333" s="948"/>
      <c r="G1333" s="948"/>
      <c r="H1333" s="948"/>
      <c r="I1333" s="948"/>
      <c r="N1333" s="948"/>
      <c r="O1333" s="948"/>
      <c r="P1333" s="948"/>
      <c r="Q1333" s="948"/>
      <c r="R1333" s="948"/>
      <c r="S1333" s="948"/>
      <c r="T1333" s="948"/>
      <c r="U1333" s="948"/>
      <c r="V1333" s="948"/>
      <c r="W1333" s="948"/>
      <c r="X1333" s="948"/>
      <c r="Y1333" s="948"/>
      <c r="Z1333" s="948"/>
      <c r="CC1333" s="949"/>
    </row>
    <row r="1334" spans="6:81" s="947" customFormat="1">
      <c r="F1334" s="948"/>
      <c r="G1334" s="948"/>
      <c r="H1334" s="948"/>
      <c r="I1334" s="948"/>
      <c r="N1334" s="948"/>
      <c r="O1334" s="948"/>
      <c r="P1334" s="948"/>
      <c r="Q1334" s="948"/>
      <c r="R1334" s="948"/>
      <c r="S1334" s="948"/>
      <c r="T1334" s="948"/>
      <c r="U1334" s="948"/>
      <c r="V1334" s="948"/>
      <c r="W1334" s="948"/>
      <c r="X1334" s="948"/>
      <c r="Y1334" s="948"/>
      <c r="Z1334" s="948"/>
      <c r="CC1334" s="949"/>
    </row>
    <row r="1335" spans="6:81" s="947" customFormat="1">
      <c r="F1335" s="948"/>
      <c r="G1335" s="948"/>
      <c r="H1335" s="948"/>
      <c r="I1335" s="948"/>
      <c r="N1335" s="948"/>
      <c r="O1335" s="948"/>
      <c r="P1335" s="948"/>
      <c r="Q1335" s="948"/>
      <c r="R1335" s="948"/>
      <c r="S1335" s="948"/>
      <c r="T1335" s="948"/>
      <c r="U1335" s="948"/>
      <c r="V1335" s="948"/>
      <c r="W1335" s="948"/>
      <c r="X1335" s="948"/>
      <c r="Y1335" s="948"/>
      <c r="Z1335" s="948"/>
      <c r="CC1335" s="949"/>
    </row>
    <row r="1336" spans="6:81" s="947" customFormat="1">
      <c r="F1336" s="948"/>
      <c r="G1336" s="948"/>
      <c r="H1336" s="948"/>
      <c r="I1336" s="948"/>
      <c r="N1336" s="948"/>
      <c r="O1336" s="948"/>
      <c r="P1336" s="948"/>
      <c r="Q1336" s="948"/>
      <c r="R1336" s="948"/>
      <c r="S1336" s="948"/>
      <c r="T1336" s="948"/>
      <c r="U1336" s="948"/>
      <c r="V1336" s="948"/>
      <c r="W1336" s="948"/>
      <c r="X1336" s="948"/>
      <c r="Y1336" s="948"/>
      <c r="Z1336" s="948"/>
      <c r="CC1336" s="949"/>
    </row>
    <row r="1337" spans="6:81" s="947" customFormat="1">
      <c r="F1337" s="948"/>
      <c r="G1337" s="948"/>
      <c r="H1337" s="948"/>
      <c r="I1337" s="948"/>
      <c r="N1337" s="948"/>
      <c r="O1337" s="948"/>
      <c r="P1337" s="948"/>
      <c r="Q1337" s="948"/>
      <c r="R1337" s="948"/>
      <c r="S1337" s="948"/>
      <c r="T1337" s="948"/>
      <c r="U1337" s="948"/>
      <c r="V1337" s="948"/>
      <c r="W1337" s="948"/>
      <c r="X1337" s="948"/>
      <c r="Y1337" s="948"/>
      <c r="Z1337" s="948"/>
      <c r="CC1337" s="949"/>
    </row>
    <row r="1338" spans="6:81" s="947" customFormat="1">
      <c r="F1338" s="948"/>
      <c r="G1338" s="948"/>
      <c r="H1338" s="948"/>
      <c r="I1338" s="948"/>
      <c r="N1338" s="948"/>
      <c r="O1338" s="948"/>
      <c r="P1338" s="948"/>
      <c r="Q1338" s="948"/>
      <c r="R1338" s="948"/>
      <c r="S1338" s="948"/>
      <c r="T1338" s="948"/>
      <c r="U1338" s="948"/>
      <c r="V1338" s="948"/>
      <c r="W1338" s="948"/>
      <c r="X1338" s="948"/>
      <c r="Y1338" s="948"/>
      <c r="Z1338" s="948"/>
      <c r="CC1338" s="949"/>
    </row>
    <row r="1339" spans="6:81" s="947" customFormat="1">
      <c r="F1339" s="948"/>
      <c r="G1339" s="948"/>
      <c r="H1339" s="948"/>
      <c r="I1339" s="948"/>
      <c r="N1339" s="948"/>
      <c r="O1339" s="948"/>
      <c r="P1339" s="948"/>
      <c r="Q1339" s="948"/>
      <c r="R1339" s="948"/>
      <c r="S1339" s="948"/>
      <c r="T1339" s="948"/>
      <c r="U1339" s="948"/>
      <c r="V1339" s="948"/>
      <c r="W1339" s="948"/>
      <c r="X1339" s="948"/>
      <c r="Y1339" s="948"/>
      <c r="Z1339" s="948"/>
      <c r="CC1339" s="949"/>
    </row>
    <row r="1340" spans="6:81" s="947" customFormat="1">
      <c r="F1340" s="948"/>
      <c r="G1340" s="948"/>
      <c r="H1340" s="948"/>
      <c r="I1340" s="948"/>
      <c r="N1340" s="948"/>
      <c r="O1340" s="948"/>
      <c r="P1340" s="948"/>
      <c r="Q1340" s="948"/>
      <c r="R1340" s="948"/>
      <c r="S1340" s="948"/>
      <c r="T1340" s="948"/>
      <c r="U1340" s="948"/>
      <c r="V1340" s="948"/>
      <c r="W1340" s="948"/>
      <c r="X1340" s="948"/>
      <c r="Y1340" s="948"/>
      <c r="Z1340" s="948"/>
      <c r="CC1340" s="949"/>
    </row>
    <row r="1341" spans="6:81" s="947" customFormat="1">
      <c r="F1341" s="948"/>
      <c r="G1341" s="948"/>
      <c r="H1341" s="948"/>
      <c r="I1341" s="948"/>
      <c r="N1341" s="948"/>
      <c r="O1341" s="948"/>
      <c r="P1341" s="948"/>
      <c r="Q1341" s="948"/>
      <c r="R1341" s="948"/>
      <c r="S1341" s="948"/>
      <c r="T1341" s="948"/>
      <c r="U1341" s="948"/>
      <c r="V1341" s="948"/>
      <c r="W1341" s="948"/>
      <c r="X1341" s="948"/>
      <c r="Y1341" s="948"/>
      <c r="Z1341" s="948"/>
      <c r="CC1341" s="949"/>
    </row>
    <row r="1342" spans="6:81" s="947" customFormat="1">
      <c r="F1342" s="948"/>
      <c r="G1342" s="948"/>
      <c r="H1342" s="948"/>
      <c r="I1342" s="948"/>
      <c r="N1342" s="948"/>
      <c r="O1342" s="948"/>
      <c r="P1342" s="948"/>
      <c r="Q1342" s="948"/>
      <c r="R1342" s="948"/>
      <c r="S1342" s="948"/>
      <c r="T1342" s="948"/>
      <c r="U1342" s="948"/>
      <c r="V1342" s="948"/>
      <c r="W1342" s="948"/>
      <c r="X1342" s="948"/>
      <c r="Y1342" s="948"/>
      <c r="Z1342" s="948"/>
      <c r="CC1342" s="949"/>
    </row>
    <row r="1343" spans="6:81" s="947" customFormat="1">
      <c r="F1343" s="948"/>
      <c r="G1343" s="948"/>
      <c r="H1343" s="948"/>
      <c r="I1343" s="948"/>
      <c r="N1343" s="948"/>
      <c r="O1343" s="948"/>
      <c r="P1343" s="948"/>
      <c r="Q1343" s="948"/>
      <c r="R1343" s="948"/>
      <c r="S1343" s="948"/>
      <c r="T1343" s="948"/>
      <c r="U1343" s="948"/>
      <c r="V1343" s="948"/>
      <c r="W1343" s="948"/>
      <c r="X1343" s="948"/>
      <c r="Y1343" s="948"/>
      <c r="Z1343" s="948"/>
      <c r="CC1343" s="949"/>
    </row>
    <row r="1344" spans="6:81" s="947" customFormat="1">
      <c r="F1344" s="948"/>
      <c r="G1344" s="948"/>
      <c r="H1344" s="948"/>
      <c r="I1344" s="948"/>
      <c r="N1344" s="948"/>
      <c r="O1344" s="948"/>
      <c r="P1344" s="948"/>
      <c r="Q1344" s="948"/>
      <c r="R1344" s="948"/>
      <c r="S1344" s="948"/>
      <c r="T1344" s="948"/>
      <c r="U1344" s="948"/>
      <c r="V1344" s="948"/>
      <c r="W1344" s="948"/>
      <c r="X1344" s="948"/>
      <c r="Y1344" s="948"/>
      <c r="Z1344" s="948"/>
      <c r="CC1344" s="949"/>
    </row>
    <row r="1345" spans="6:81" s="947" customFormat="1">
      <c r="F1345" s="948"/>
      <c r="G1345" s="948"/>
      <c r="H1345" s="948"/>
      <c r="I1345" s="948"/>
      <c r="N1345" s="948"/>
      <c r="O1345" s="948"/>
      <c r="P1345" s="948"/>
      <c r="Q1345" s="948"/>
      <c r="R1345" s="948"/>
      <c r="S1345" s="948"/>
      <c r="T1345" s="948"/>
      <c r="U1345" s="948"/>
      <c r="V1345" s="948"/>
      <c r="W1345" s="948"/>
      <c r="X1345" s="948"/>
      <c r="Y1345" s="948"/>
      <c r="Z1345" s="948"/>
      <c r="CC1345" s="949"/>
    </row>
    <row r="1346" spans="6:81" s="947" customFormat="1">
      <c r="F1346" s="948"/>
      <c r="G1346" s="948"/>
      <c r="H1346" s="948"/>
      <c r="I1346" s="948"/>
      <c r="N1346" s="948"/>
      <c r="O1346" s="948"/>
      <c r="P1346" s="948"/>
      <c r="Q1346" s="948"/>
      <c r="R1346" s="948"/>
      <c r="S1346" s="948"/>
      <c r="T1346" s="948"/>
      <c r="U1346" s="948"/>
      <c r="V1346" s="948"/>
      <c r="W1346" s="948"/>
      <c r="X1346" s="948"/>
      <c r="Y1346" s="948"/>
      <c r="Z1346" s="948"/>
      <c r="CC1346" s="949"/>
    </row>
    <row r="1347" spans="6:81" s="947" customFormat="1">
      <c r="F1347" s="948"/>
      <c r="G1347" s="948"/>
      <c r="H1347" s="948"/>
      <c r="I1347" s="948"/>
      <c r="N1347" s="948"/>
      <c r="O1347" s="948"/>
      <c r="P1347" s="948"/>
      <c r="Q1347" s="948"/>
      <c r="R1347" s="948"/>
      <c r="S1347" s="948"/>
      <c r="T1347" s="948"/>
      <c r="U1347" s="948"/>
      <c r="V1347" s="948"/>
      <c r="W1347" s="948"/>
      <c r="X1347" s="948"/>
      <c r="Y1347" s="948"/>
      <c r="Z1347" s="948"/>
      <c r="CC1347" s="949"/>
    </row>
    <row r="1348" spans="6:81" s="947" customFormat="1">
      <c r="F1348" s="948"/>
      <c r="G1348" s="948"/>
      <c r="H1348" s="948"/>
      <c r="I1348" s="948"/>
      <c r="N1348" s="948"/>
      <c r="O1348" s="948"/>
      <c r="P1348" s="948"/>
      <c r="Q1348" s="948"/>
      <c r="R1348" s="948"/>
      <c r="S1348" s="948"/>
      <c r="T1348" s="948"/>
      <c r="U1348" s="948"/>
      <c r="V1348" s="948"/>
      <c r="W1348" s="948"/>
      <c r="X1348" s="948"/>
      <c r="Y1348" s="948"/>
      <c r="Z1348" s="948"/>
      <c r="CC1348" s="949"/>
    </row>
    <row r="1349" spans="6:81" s="947" customFormat="1">
      <c r="F1349" s="948"/>
      <c r="G1349" s="948"/>
      <c r="H1349" s="948"/>
      <c r="I1349" s="948"/>
      <c r="N1349" s="948"/>
      <c r="O1349" s="948"/>
      <c r="P1349" s="948"/>
      <c r="Q1349" s="948"/>
      <c r="R1349" s="948"/>
      <c r="S1349" s="948"/>
      <c r="T1349" s="948"/>
      <c r="U1349" s="948"/>
      <c r="V1349" s="948"/>
      <c r="W1349" s="948"/>
      <c r="X1349" s="948"/>
      <c r="Y1349" s="948"/>
      <c r="Z1349" s="948"/>
      <c r="CC1349" s="949"/>
    </row>
    <row r="1350" spans="6:81" s="947" customFormat="1">
      <c r="F1350" s="948"/>
      <c r="G1350" s="948"/>
      <c r="H1350" s="948"/>
      <c r="I1350" s="948"/>
      <c r="N1350" s="948"/>
      <c r="O1350" s="948"/>
      <c r="P1350" s="948"/>
      <c r="Q1350" s="948"/>
      <c r="R1350" s="948"/>
      <c r="S1350" s="948"/>
      <c r="T1350" s="948"/>
      <c r="U1350" s="948"/>
      <c r="V1350" s="948"/>
      <c r="W1350" s="948"/>
      <c r="X1350" s="948"/>
      <c r="Y1350" s="948"/>
      <c r="Z1350" s="948"/>
      <c r="CC1350" s="949"/>
    </row>
    <row r="1351" spans="6:81" s="947" customFormat="1">
      <c r="F1351" s="948"/>
      <c r="G1351" s="948"/>
      <c r="H1351" s="948"/>
      <c r="I1351" s="948"/>
      <c r="N1351" s="948"/>
      <c r="O1351" s="948"/>
      <c r="P1351" s="948"/>
      <c r="Q1351" s="948"/>
      <c r="R1351" s="948"/>
      <c r="S1351" s="948"/>
      <c r="T1351" s="948"/>
      <c r="U1351" s="948"/>
      <c r="V1351" s="948"/>
      <c r="W1351" s="948"/>
      <c r="X1351" s="948"/>
      <c r="Y1351" s="948"/>
      <c r="Z1351" s="948"/>
      <c r="CC1351" s="949"/>
    </row>
    <row r="1352" spans="6:81" s="947" customFormat="1">
      <c r="F1352" s="948"/>
      <c r="G1352" s="948"/>
      <c r="H1352" s="948"/>
      <c r="I1352" s="948"/>
      <c r="N1352" s="948"/>
      <c r="O1352" s="948"/>
      <c r="P1352" s="948"/>
      <c r="Q1352" s="948"/>
      <c r="R1352" s="948"/>
      <c r="S1352" s="948"/>
      <c r="T1352" s="948"/>
      <c r="U1352" s="948"/>
      <c r="V1352" s="948"/>
      <c r="W1352" s="948"/>
      <c r="X1352" s="948"/>
      <c r="Y1352" s="948"/>
      <c r="Z1352" s="948"/>
      <c r="CC1352" s="949"/>
    </row>
    <row r="1353" spans="6:81" s="947" customFormat="1">
      <c r="F1353" s="948"/>
      <c r="G1353" s="948"/>
      <c r="H1353" s="948"/>
      <c r="I1353" s="948"/>
      <c r="N1353" s="948"/>
      <c r="O1353" s="948"/>
      <c r="P1353" s="948"/>
      <c r="Q1353" s="948"/>
      <c r="R1353" s="948"/>
      <c r="S1353" s="948"/>
      <c r="T1353" s="948"/>
      <c r="U1353" s="948"/>
      <c r="V1353" s="948"/>
      <c r="W1353" s="948"/>
      <c r="X1353" s="948"/>
      <c r="Y1353" s="948"/>
      <c r="Z1353" s="948"/>
      <c r="CC1353" s="949"/>
    </row>
    <row r="1354" spans="6:81" s="947" customFormat="1">
      <c r="F1354" s="948"/>
      <c r="G1354" s="948"/>
      <c r="H1354" s="948"/>
      <c r="I1354" s="948"/>
      <c r="N1354" s="948"/>
      <c r="O1354" s="948"/>
      <c r="P1354" s="948"/>
      <c r="Q1354" s="948"/>
      <c r="R1354" s="948"/>
      <c r="S1354" s="948"/>
      <c r="T1354" s="948"/>
      <c r="U1354" s="948"/>
      <c r="V1354" s="948"/>
      <c r="W1354" s="948"/>
      <c r="X1354" s="948"/>
      <c r="Y1354" s="948"/>
      <c r="Z1354" s="948"/>
      <c r="CC1354" s="949"/>
    </row>
    <row r="1355" spans="6:81" s="947" customFormat="1">
      <c r="F1355" s="948"/>
      <c r="G1355" s="948"/>
      <c r="H1355" s="948"/>
      <c r="I1355" s="948"/>
      <c r="N1355" s="948"/>
      <c r="O1355" s="948"/>
      <c r="P1355" s="948"/>
      <c r="Q1355" s="948"/>
      <c r="R1355" s="948"/>
      <c r="S1355" s="948"/>
      <c r="T1355" s="948"/>
      <c r="U1355" s="948"/>
      <c r="V1355" s="948"/>
      <c r="W1355" s="948"/>
      <c r="X1355" s="948"/>
      <c r="Y1355" s="948"/>
      <c r="Z1355" s="948"/>
      <c r="CC1355" s="949"/>
    </row>
    <row r="1356" spans="6:81" s="947" customFormat="1">
      <c r="F1356" s="948"/>
      <c r="G1356" s="948"/>
      <c r="H1356" s="948"/>
      <c r="I1356" s="948"/>
      <c r="N1356" s="948"/>
      <c r="O1356" s="948"/>
      <c r="P1356" s="948"/>
      <c r="Q1356" s="948"/>
      <c r="R1356" s="948"/>
      <c r="S1356" s="948"/>
      <c r="T1356" s="948"/>
      <c r="U1356" s="948"/>
      <c r="V1356" s="948"/>
      <c r="W1356" s="948"/>
      <c r="X1356" s="948"/>
      <c r="Y1356" s="948"/>
      <c r="Z1356" s="948"/>
      <c r="CC1356" s="949"/>
    </row>
    <row r="1357" spans="6:81" s="947" customFormat="1">
      <c r="F1357" s="948"/>
      <c r="G1357" s="948"/>
      <c r="H1357" s="948"/>
      <c r="I1357" s="948"/>
      <c r="N1357" s="948"/>
      <c r="O1357" s="948"/>
      <c r="P1357" s="948"/>
      <c r="Q1357" s="948"/>
      <c r="R1357" s="948"/>
      <c r="S1357" s="948"/>
      <c r="T1357" s="948"/>
      <c r="U1357" s="948"/>
      <c r="V1357" s="948"/>
      <c r="W1357" s="948"/>
      <c r="X1357" s="948"/>
      <c r="Y1357" s="948"/>
      <c r="Z1357" s="948"/>
      <c r="CC1357" s="949"/>
    </row>
    <row r="1358" spans="6:81" s="947" customFormat="1">
      <c r="F1358" s="948"/>
      <c r="G1358" s="948"/>
      <c r="H1358" s="948"/>
      <c r="I1358" s="948"/>
      <c r="N1358" s="948"/>
      <c r="O1358" s="948"/>
      <c r="P1358" s="948"/>
      <c r="Q1358" s="948"/>
      <c r="R1358" s="948"/>
      <c r="S1358" s="948"/>
      <c r="T1358" s="948"/>
      <c r="U1358" s="948"/>
      <c r="V1358" s="948"/>
      <c r="W1358" s="948"/>
      <c r="X1358" s="948"/>
      <c r="Y1358" s="948"/>
      <c r="Z1358" s="948"/>
      <c r="CC1358" s="949"/>
    </row>
    <row r="1359" spans="6:81" s="947" customFormat="1">
      <c r="F1359" s="948"/>
      <c r="G1359" s="948"/>
      <c r="H1359" s="948"/>
      <c r="I1359" s="948"/>
      <c r="N1359" s="948"/>
      <c r="O1359" s="948"/>
      <c r="P1359" s="948"/>
      <c r="Q1359" s="948"/>
      <c r="R1359" s="948"/>
      <c r="S1359" s="948"/>
      <c r="T1359" s="948"/>
      <c r="U1359" s="948"/>
      <c r="V1359" s="948"/>
      <c r="W1359" s="948"/>
      <c r="X1359" s="948"/>
      <c r="Y1359" s="948"/>
      <c r="Z1359" s="948"/>
      <c r="CC1359" s="949"/>
    </row>
    <row r="1360" spans="6:81" s="947" customFormat="1">
      <c r="F1360" s="948"/>
      <c r="G1360" s="948"/>
      <c r="H1360" s="948"/>
      <c r="I1360" s="948"/>
      <c r="N1360" s="948"/>
      <c r="O1360" s="948"/>
      <c r="P1360" s="948"/>
      <c r="Q1360" s="948"/>
      <c r="R1360" s="948"/>
      <c r="S1360" s="948"/>
      <c r="T1360" s="948"/>
      <c r="U1360" s="948"/>
      <c r="V1360" s="948"/>
      <c r="W1360" s="948"/>
      <c r="X1360" s="948"/>
      <c r="Y1360" s="948"/>
      <c r="Z1360" s="948"/>
      <c r="CC1360" s="949"/>
    </row>
    <row r="1361" spans="6:81" s="947" customFormat="1">
      <c r="F1361" s="948"/>
      <c r="G1361" s="948"/>
      <c r="H1361" s="948"/>
      <c r="I1361" s="948"/>
      <c r="N1361" s="948"/>
      <c r="O1361" s="948"/>
      <c r="P1361" s="948"/>
      <c r="Q1361" s="948"/>
      <c r="R1361" s="948"/>
      <c r="S1361" s="948"/>
      <c r="T1361" s="948"/>
      <c r="U1361" s="948"/>
      <c r="V1361" s="948"/>
      <c r="W1361" s="948"/>
      <c r="X1361" s="948"/>
      <c r="Y1361" s="948"/>
      <c r="Z1361" s="948"/>
      <c r="CC1361" s="949"/>
    </row>
    <row r="1362" spans="6:81" s="947" customFormat="1">
      <c r="F1362" s="948"/>
      <c r="G1362" s="948"/>
      <c r="H1362" s="948"/>
      <c r="I1362" s="948"/>
      <c r="N1362" s="948"/>
      <c r="O1362" s="948"/>
      <c r="P1362" s="948"/>
      <c r="Q1362" s="948"/>
      <c r="R1362" s="948"/>
      <c r="S1362" s="948"/>
      <c r="T1362" s="948"/>
      <c r="U1362" s="948"/>
      <c r="V1362" s="948"/>
      <c r="W1362" s="948"/>
      <c r="X1362" s="948"/>
      <c r="Y1362" s="948"/>
      <c r="Z1362" s="948"/>
      <c r="CC1362" s="949"/>
    </row>
    <row r="1363" spans="6:81" s="947" customFormat="1">
      <c r="F1363" s="948"/>
      <c r="G1363" s="948"/>
      <c r="H1363" s="948"/>
      <c r="I1363" s="948"/>
      <c r="N1363" s="948"/>
      <c r="O1363" s="948"/>
      <c r="P1363" s="948"/>
      <c r="Q1363" s="948"/>
      <c r="R1363" s="948"/>
      <c r="S1363" s="948"/>
      <c r="T1363" s="948"/>
      <c r="U1363" s="948"/>
      <c r="V1363" s="948"/>
      <c r="W1363" s="948"/>
      <c r="X1363" s="948"/>
      <c r="Y1363" s="948"/>
      <c r="Z1363" s="948"/>
      <c r="CC1363" s="949"/>
    </row>
    <row r="1364" spans="6:81" s="947" customFormat="1">
      <c r="F1364" s="948"/>
      <c r="G1364" s="948"/>
      <c r="H1364" s="948"/>
      <c r="I1364" s="948"/>
      <c r="N1364" s="948"/>
      <c r="O1364" s="948"/>
      <c r="P1364" s="948"/>
      <c r="Q1364" s="948"/>
      <c r="R1364" s="948"/>
      <c r="S1364" s="948"/>
      <c r="T1364" s="948"/>
      <c r="U1364" s="948"/>
      <c r="V1364" s="948"/>
      <c r="W1364" s="948"/>
      <c r="X1364" s="948"/>
      <c r="Y1364" s="948"/>
      <c r="Z1364" s="948"/>
      <c r="CC1364" s="949"/>
    </row>
    <row r="1365" spans="6:81" s="947" customFormat="1">
      <c r="F1365" s="948"/>
      <c r="G1365" s="948"/>
      <c r="H1365" s="948"/>
      <c r="I1365" s="948"/>
      <c r="N1365" s="948"/>
      <c r="O1365" s="948"/>
      <c r="P1365" s="948"/>
      <c r="Q1365" s="948"/>
      <c r="R1365" s="948"/>
      <c r="S1365" s="948"/>
      <c r="T1365" s="948"/>
      <c r="U1365" s="948"/>
      <c r="V1365" s="948"/>
      <c r="W1365" s="948"/>
      <c r="X1365" s="948"/>
      <c r="Y1365" s="948"/>
      <c r="Z1365" s="948"/>
      <c r="CC1365" s="949"/>
    </row>
    <row r="1366" spans="6:81" s="947" customFormat="1">
      <c r="F1366" s="948"/>
      <c r="G1366" s="948"/>
      <c r="H1366" s="948"/>
      <c r="I1366" s="948"/>
      <c r="N1366" s="948"/>
      <c r="O1366" s="948"/>
      <c r="P1366" s="948"/>
      <c r="Q1366" s="948"/>
      <c r="R1366" s="948"/>
      <c r="S1366" s="948"/>
      <c r="T1366" s="948"/>
      <c r="U1366" s="948"/>
      <c r="V1366" s="948"/>
      <c r="W1366" s="948"/>
      <c r="X1366" s="948"/>
      <c r="Y1366" s="948"/>
      <c r="Z1366" s="948"/>
      <c r="CC1366" s="949"/>
    </row>
    <row r="1367" spans="6:81" s="947" customFormat="1">
      <c r="F1367" s="948"/>
      <c r="G1367" s="948"/>
      <c r="H1367" s="948"/>
      <c r="I1367" s="948"/>
      <c r="N1367" s="948"/>
      <c r="O1367" s="948"/>
      <c r="P1367" s="948"/>
      <c r="Q1367" s="948"/>
      <c r="R1367" s="948"/>
      <c r="S1367" s="948"/>
      <c r="T1367" s="948"/>
      <c r="U1367" s="948"/>
      <c r="V1367" s="948"/>
      <c r="W1367" s="948"/>
      <c r="X1367" s="948"/>
      <c r="Y1367" s="948"/>
      <c r="Z1367" s="948"/>
      <c r="CC1367" s="949"/>
    </row>
    <row r="1368" spans="6:81" s="947" customFormat="1">
      <c r="F1368" s="948"/>
      <c r="G1368" s="948"/>
      <c r="H1368" s="948"/>
      <c r="I1368" s="948"/>
      <c r="N1368" s="948"/>
      <c r="O1368" s="948"/>
      <c r="P1368" s="948"/>
      <c r="Q1368" s="948"/>
      <c r="R1368" s="948"/>
      <c r="S1368" s="948"/>
      <c r="T1368" s="948"/>
      <c r="U1368" s="948"/>
      <c r="V1368" s="948"/>
      <c r="W1368" s="948"/>
      <c r="X1368" s="948"/>
      <c r="Y1368" s="948"/>
      <c r="Z1368" s="948"/>
      <c r="CC1368" s="949"/>
    </row>
    <row r="1369" spans="6:81" s="947" customFormat="1">
      <c r="F1369" s="948"/>
      <c r="G1369" s="948"/>
      <c r="H1369" s="948"/>
      <c r="I1369" s="948"/>
      <c r="N1369" s="948"/>
      <c r="O1369" s="948"/>
      <c r="P1369" s="948"/>
      <c r="Q1369" s="948"/>
      <c r="R1369" s="948"/>
      <c r="S1369" s="948"/>
      <c r="T1369" s="948"/>
      <c r="U1369" s="948"/>
      <c r="V1369" s="948"/>
      <c r="W1369" s="948"/>
      <c r="X1369" s="948"/>
      <c r="Y1369" s="948"/>
      <c r="Z1369" s="948"/>
      <c r="CC1369" s="949"/>
    </row>
    <row r="1370" spans="6:81" s="947" customFormat="1">
      <c r="F1370" s="948"/>
      <c r="G1370" s="948"/>
      <c r="H1370" s="948"/>
      <c r="I1370" s="948"/>
      <c r="N1370" s="948"/>
      <c r="O1370" s="948"/>
      <c r="P1370" s="948"/>
      <c r="Q1370" s="948"/>
      <c r="R1370" s="948"/>
      <c r="S1370" s="948"/>
      <c r="T1370" s="948"/>
      <c r="U1370" s="948"/>
      <c r="V1370" s="948"/>
      <c r="W1370" s="948"/>
      <c r="X1370" s="948"/>
      <c r="Y1370" s="948"/>
      <c r="Z1370" s="948"/>
      <c r="CC1370" s="949"/>
    </row>
    <row r="1371" spans="6:81" s="947" customFormat="1">
      <c r="F1371" s="948"/>
      <c r="G1371" s="948"/>
      <c r="H1371" s="948"/>
      <c r="I1371" s="948"/>
      <c r="N1371" s="948"/>
      <c r="O1371" s="948"/>
      <c r="P1371" s="948"/>
      <c r="Q1371" s="948"/>
      <c r="R1371" s="948"/>
      <c r="S1371" s="948"/>
      <c r="T1371" s="948"/>
      <c r="U1371" s="948"/>
      <c r="V1371" s="948"/>
      <c r="W1371" s="948"/>
      <c r="X1371" s="948"/>
      <c r="Y1371" s="948"/>
      <c r="Z1371" s="948"/>
      <c r="CC1371" s="949"/>
    </row>
    <row r="1372" spans="6:81" s="947" customFormat="1">
      <c r="F1372" s="948"/>
      <c r="G1372" s="948"/>
      <c r="H1372" s="948"/>
      <c r="I1372" s="948"/>
      <c r="N1372" s="948"/>
      <c r="O1372" s="948"/>
      <c r="P1372" s="948"/>
      <c r="Q1372" s="948"/>
      <c r="R1372" s="948"/>
      <c r="S1372" s="948"/>
      <c r="T1372" s="948"/>
      <c r="U1372" s="948"/>
      <c r="V1372" s="948"/>
      <c r="W1372" s="948"/>
      <c r="X1372" s="948"/>
      <c r="Y1372" s="948"/>
      <c r="Z1372" s="948"/>
      <c r="CC1372" s="949"/>
    </row>
    <row r="1373" spans="6:81" s="947" customFormat="1">
      <c r="F1373" s="948"/>
      <c r="G1373" s="948"/>
      <c r="H1373" s="948"/>
      <c r="I1373" s="948"/>
      <c r="N1373" s="948"/>
      <c r="O1373" s="948"/>
      <c r="P1373" s="948"/>
      <c r="Q1373" s="948"/>
      <c r="R1373" s="948"/>
      <c r="S1373" s="948"/>
      <c r="T1373" s="948"/>
      <c r="U1373" s="948"/>
      <c r="V1373" s="948"/>
      <c r="W1373" s="948"/>
      <c r="X1373" s="948"/>
      <c r="Y1373" s="948"/>
      <c r="Z1373" s="948"/>
      <c r="CC1373" s="949"/>
    </row>
    <row r="1374" spans="6:81" s="947" customFormat="1">
      <c r="F1374" s="948"/>
      <c r="G1374" s="948"/>
      <c r="H1374" s="948"/>
      <c r="I1374" s="948"/>
      <c r="N1374" s="948"/>
      <c r="O1374" s="948"/>
      <c r="P1374" s="948"/>
      <c r="Q1374" s="948"/>
      <c r="R1374" s="948"/>
      <c r="S1374" s="948"/>
      <c r="T1374" s="948"/>
      <c r="U1374" s="948"/>
      <c r="V1374" s="948"/>
      <c r="W1374" s="948"/>
      <c r="X1374" s="948"/>
      <c r="Y1374" s="948"/>
      <c r="Z1374" s="948"/>
      <c r="CC1374" s="949"/>
    </row>
    <row r="1375" spans="6:81" s="947" customFormat="1">
      <c r="F1375" s="948"/>
      <c r="G1375" s="948"/>
      <c r="H1375" s="948"/>
      <c r="I1375" s="948"/>
      <c r="N1375" s="948"/>
      <c r="O1375" s="948"/>
      <c r="P1375" s="948"/>
      <c r="Q1375" s="948"/>
      <c r="R1375" s="948"/>
      <c r="S1375" s="948"/>
      <c r="T1375" s="948"/>
      <c r="U1375" s="948"/>
      <c r="V1375" s="948"/>
      <c r="W1375" s="948"/>
      <c r="X1375" s="948"/>
      <c r="Y1375" s="948"/>
      <c r="Z1375" s="948"/>
      <c r="CC1375" s="949"/>
    </row>
    <row r="1376" spans="6:81" s="947" customFormat="1">
      <c r="F1376" s="948"/>
      <c r="G1376" s="948"/>
      <c r="H1376" s="948"/>
      <c r="I1376" s="948"/>
      <c r="N1376" s="948"/>
      <c r="O1376" s="948"/>
      <c r="P1376" s="948"/>
      <c r="Q1376" s="948"/>
      <c r="R1376" s="948"/>
      <c r="S1376" s="948"/>
      <c r="T1376" s="948"/>
      <c r="U1376" s="948"/>
      <c r="V1376" s="948"/>
      <c r="W1376" s="948"/>
      <c r="X1376" s="948"/>
      <c r="Y1376" s="948"/>
      <c r="Z1376" s="948"/>
      <c r="CC1376" s="949"/>
    </row>
    <row r="1377" spans="6:81" s="947" customFormat="1">
      <c r="F1377" s="948"/>
      <c r="G1377" s="948"/>
      <c r="H1377" s="948"/>
      <c r="I1377" s="948"/>
      <c r="N1377" s="948"/>
      <c r="O1377" s="948"/>
      <c r="P1377" s="948"/>
      <c r="Q1377" s="948"/>
      <c r="R1377" s="948"/>
      <c r="S1377" s="948"/>
      <c r="T1377" s="948"/>
      <c r="U1377" s="948"/>
      <c r="V1377" s="948"/>
      <c r="W1377" s="948"/>
      <c r="X1377" s="948"/>
      <c r="Y1377" s="948"/>
      <c r="Z1377" s="948"/>
      <c r="CC1377" s="949"/>
    </row>
    <row r="1378" spans="6:81" s="947" customFormat="1">
      <c r="F1378" s="948"/>
      <c r="G1378" s="948"/>
      <c r="H1378" s="948"/>
      <c r="I1378" s="948"/>
      <c r="N1378" s="948"/>
      <c r="O1378" s="948"/>
      <c r="P1378" s="948"/>
      <c r="Q1378" s="948"/>
      <c r="R1378" s="948"/>
      <c r="S1378" s="948"/>
      <c r="T1378" s="948"/>
      <c r="U1378" s="948"/>
      <c r="V1378" s="948"/>
      <c r="W1378" s="948"/>
      <c r="X1378" s="948"/>
      <c r="Y1378" s="948"/>
      <c r="Z1378" s="948"/>
      <c r="CC1378" s="949"/>
    </row>
    <row r="1379" spans="6:81" s="947" customFormat="1">
      <c r="F1379" s="948"/>
      <c r="G1379" s="948"/>
      <c r="H1379" s="948"/>
      <c r="I1379" s="948"/>
      <c r="N1379" s="948"/>
      <c r="O1379" s="948"/>
      <c r="P1379" s="948"/>
      <c r="Q1379" s="948"/>
      <c r="R1379" s="948"/>
      <c r="S1379" s="948"/>
      <c r="T1379" s="948"/>
      <c r="U1379" s="948"/>
      <c r="V1379" s="948"/>
      <c r="W1379" s="948"/>
      <c r="X1379" s="948"/>
      <c r="Y1379" s="948"/>
      <c r="Z1379" s="948"/>
      <c r="CC1379" s="949"/>
    </row>
    <row r="1380" spans="6:81" s="947" customFormat="1">
      <c r="F1380" s="948"/>
      <c r="G1380" s="948"/>
      <c r="H1380" s="948"/>
      <c r="I1380" s="948"/>
      <c r="N1380" s="948"/>
      <c r="O1380" s="948"/>
      <c r="P1380" s="948"/>
      <c r="Q1380" s="948"/>
      <c r="R1380" s="948"/>
      <c r="S1380" s="948"/>
      <c r="T1380" s="948"/>
      <c r="U1380" s="948"/>
      <c r="V1380" s="948"/>
      <c r="W1380" s="948"/>
      <c r="X1380" s="948"/>
      <c r="Y1380" s="948"/>
      <c r="Z1380" s="948"/>
      <c r="CC1380" s="949"/>
    </row>
    <row r="1381" spans="6:81" s="947" customFormat="1">
      <c r="F1381" s="948"/>
      <c r="G1381" s="948"/>
      <c r="H1381" s="948"/>
      <c r="I1381" s="948"/>
      <c r="N1381" s="948"/>
      <c r="O1381" s="948"/>
      <c r="P1381" s="948"/>
      <c r="Q1381" s="948"/>
      <c r="R1381" s="948"/>
      <c r="S1381" s="948"/>
      <c r="T1381" s="948"/>
      <c r="U1381" s="948"/>
      <c r="V1381" s="948"/>
      <c r="W1381" s="948"/>
      <c r="X1381" s="948"/>
      <c r="Y1381" s="948"/>
      <c r="Z1381" s="948"/>
      <c r="CC1381" s="949"/>
    </row>
    <row r="1382" spans="6:81" s="947" customFormat="1">
      <c r="F1382" s="948"/>
      <c r="G1382" s="948"/>
      <c r="H1382" s="948"/>
      <c r="I1382" s="948"/>
      <c r="N1382" s="948"/>
      <c r="O1382" s="948"/>
      <c r="P1382" s="948"/>
      <c r="Q1382" s="948"/>
      <c r="R1382" s="948"/>
      <c r="S1382" s="948"/>
      <c r="T1382" s="948"/>
      <c r="U1382" s="948"/>
      <c r="V1382" s="948"/>
      <c r="W1382" s="948"/>
      <c r="X1382" s="948"/>
      <c r="Y1382" s="948"/>
      <c r="Z1382" s="948"/>
      <c r="CC1382" s="949"/>
    </row>
    <row r="1383" spans="6:81" s="947" customFormat="1">
      <c r="F1383" s="948"/>
      <c r="G1383" s="948"/>
      <c r="H1383" s="948"/>
      <c r="I1383" s="948"/>
      <c r="N1383" s="948"/>
      <c r="O1383" s="948"/>
      <c r="P1383" s="948"/>
      <c r="Q1383" s="948"/>
      <c r="R1383" s="948"/>
      <c r="S1383" s="948"/>
      <c r="T1383" s="948"/>
      <c r="U1383" s="948"/>
      <c r="V1383" s="948"/>
      <c r="W1383" s="948"/>
      <c r="X1383" s="948"/>
      <c r="Y1383" s="948"/>
      <c r="Z1383" s="948"/>
      <c r="CC1383" s="949"/>
    </row>
    <row r="1384" spans="6:81" s="947" customFormat="1">
      <c r="F1384" s="948"/>
      <c r="G1384" s="948"/>
      <c r="H1384" s="948"/>
      <c r="I1384" s="948"/>
      <c r="N1384" s="948"/>
      <c r="O1384" s="948"/>
      <c r="P1384" s="948"/>
      <c r="Q1384" s="948"/>
      <c r="R1384" s="948"/>
      <c r="S1384" s="948"/>
      <c r="T1384" s="948"/>
      <c r="U1384" s="948"/>
      <c r="V1384" s="948"/>
      <c r="W1384" s="948"/>
      <c r="X1384" s="948"/>
      <c r="Y1384" s="948"/>
      <c r="Z1384" s="948"/>
      <c r="CC1384" s="949"/>
    </row>
    <row r="1385" spans="6:81" s="947" customFormat="1">
      <c r="F1385" s="948"/>
      <c r="G1385" s="948"/>
      <c r="H1385" s="948"/>
      <c r="I1385" s="948"/>
      <c r="N1385" s="948"/>
      <c r="O1385" s="948"/>
      <c r="P1385" s="948"/>
      <c r="Q1385" s="948"/>
      <c r="R1385" s="948"/>
      <c r="S1385" s="948"/>
      <c r="T1385" s="948"/>
      <c r="U1385" s="948"/>
      <c r="V1385" s="948"/>
      <c r="W1385" s="948"/>
      <c r="X1385" s="948"/>
      <c r="Y1385" s="948"/>
      <c r="Z1385" s="948"/>
      <c r="CC1385" s="949"/>
    </row>
    <row r="1386" spans="6:81" s="947" customFormat="1">
      <c r="F1386" s="948"/>
      <c r="G1386" s="948"/>
      <c r="H1386" s="948"/>
      <c r="I1386" s="948"/>
      <c r="N1386" s="948"/>
      <c r="O1386" s="948"/>
      <c r="P1386" s="948"/>
      <c r="Q1386" s="948"/>
      <c r="R1386" s="948"/>
      <c r="S1386" s="948"/>
      <c r="T1386" s="948"/>
      <c r="U1386" s="948"/>
      <c r="V1386" s="948"/>
      <c r="W1386" s="948"/>
      <c r="X1386" s="948"/>
      <c r="Y1386" s="948"/>
      <c r="Z1386" s="948"/>
      <c r="CC1386" s="949"/>
    </row>
    <row r="1387" spans="6:81" s="947" customFormat="1">
      <c r="F1387" s="948"/>
      <c r="G1387" s="948"/>
      <c r="H1387" s="948"/>
      <c r="I1387" s="948"/>
      <c r="N1387" s="948"/>
      <c r="O1387" s="948"/>
      <c r="P1387" s="948"/>
      <c r="Q1387" s="948"/>
      <c r="R1387" s="948"/>
      <c r="S1387" s="948"/>
      <c r="T1387" s="948"/>
      <c r="U1387" s="948"/>
      <c r="V1387" s="948"/>
      <c r="W1387" s="948"/>
      <c r="X1387" s="948"/>
      <c r="Y1387" s="948"/>
      <c r="Z1387" s="948"/>
      <c r="CC1387" s="949"/>
    </row>
    <row r="1388" spans="6:81" s="947" customFormat="1">
      <c r="F1388" s="948"/>
      <c r="G1388" s="948"/>
      <c r="H1388" s="948"/>
      <c r="I1388" s="948"/>
      <c r="N1388" s="948"/>
      <c r="O1388" s="948"/>
      <c r="P1388" s="948"/>
      <c r="Q1388" s="948"/>
      <c r="R1388" s="948"/>
      <c r="S1388" s="948"/>
      <c r="T1388" s="948"/>
      <c r="U1388" s="948"/>
      <c r="V1388" s="948"/>
      <c r="W1388" s="948"/>
      <c r="X1388" s="948"/>
      <c r="Y1388" s="948"/>
      <c r="Z1388" s="948"/>
      <c r="CC1388" s="949"/>
    </row>
    <row r="1389" spans="6:81" s="947" customFormat="1">
      <c r="F1389" s="948"/>
      <c r="G1389" s="948"/>
      <c r="H1389" s="948"/>
      <c r="I1389" s="948"/>
      <c r="N1389" s="948"/>
      <c r="O1389" s="948"/>
      <c r="P1389" s="948"/>
      <c r="Q1389" s="948"/>
      <c r="R1389" s="948"/>
      <c r="S1389" s="948"/>
      <c r="T1389" s="948"/>
      <c r="U1389" s="948"/>
      <c r="V1389" s="948"/>
      <c r="W1389" s="948"/>
      <c r="X1389" s="948"/>
      <c r="Y1389" s="948"/>
      <c r="Z1389" s="948"/>
      <c r="CC1389" s="949"/>
    </row>
    <row r="1390" spans="6:81" s="947" customFormat="1">
      <c r="F1390" s="948"/>
      <c r="G1390" s="948"/>
      <c r="H1390" s="948"/>
      <c r="I1390" s="948"/>
      <c r="N1390" s="948"/>
      <c r="O1390" s="948"/>
      <c r="P1390" s="948"/>
      <c r="Q1390" s="948"/>
      <c r="R1390" s="948"/>
      <c r="S1390" s="948"/>
      <c r="T1390" s="948"/>
      <c r="U1390" s="948"/>
      <c r="V1390" s="948"/>
      <c r="W1390" s="948"/>
      <c r="X1390" s="948"/>
      <c r="Y1390" s="948"/>
      <c r="Z1390" s="948"/>
      <c r="CC1390" s="949"/>
    </row>
    <row r="1391" spans="6:81" s="947" customFormat="1">
      <c r="F1391" s="948"/>
      <c r="G1391" s="948"/>
      <c r="H1391" s="948"/>
      <c r="I1391" s="948"/>
      <c r="N1391" s="948"/>
      <c r="O1391" s="948"/>
      <c r="P1391" s="948"/>
      <c r="Q1391" s="948"/>
      <c r="R1391" s="948"/>
      <c r="S1391" s="948"/>
      <c r="T1391" s="948"/>
      <c r="U1391" s="948"/>
      <c r="V1391" s="948"/>
      <c r="W1391" s="948"/>
      <c r="X1391" s="948"/>
      <c r="Y1391" s="948"/>
      <c r="Z1391" s="948"/>
      <c r="CC1391" s="949"/>
    </row>
    <row r="1392" spans="6:81" s="947" customFormat="1">
      <c r="F1392" s="948"/>
      <c r="G1392" s="948"/>
      <c r="H1392" s="948"/>
      <c r="I1392" s="948"/>
      <c r="N1392" s="948"/>
      <c r="O1392" s="948"/>
      <c r="P1392" s="948"/>
      <c r="Q1392" s="948"/>
      <c r="R1392" s="948"/>
      <c r="S1392" s="948"/>
      <c r="T1392" s="948"/>
      <c r="U1392" s="948"/>
      <c r="V1392" s="948"/>
      <c r="W1392" s="948"/>
      <c r="X1392" s="948"/>
      <c r="Y1392" s="948"/>
      <c r="Z1392" s="948"/>
      <c r="CC1392" s="949"/>
    </row>
    <row r="1393" spans="6:81" s="947" customFormat="1">
      <c r="F1393" s="948"/>
      <c r="G1393" s="948"/>
      <c r="H1393" s="948"/>
      <c r="I1393" s="948"/>
      <c r="N1393" s="948"/>
      <c r="O1393" s="948"/>
      <c r="P1393" s="948"/>
      <c r="Q1393" s="948"/>
      <c r="R1393" s="948"/>
      <c r="S1393" s="948"/>
      <c r="T1393" s="948"/>
      <c r="U1393" s="948"/>
      <c r="V1393" s="948"/>
      <c r="W1393" s="948"/>
      <c r="X1393" s="948"/>
      <c r="Y1393" s="948"/>
      <c r="Z1393" s="948"/>
      <c r="CC1393" s="949"/>
    </row>
    <row r="1394" spans="6:81" s="947" customFormat="1">
      <c r="F1394" s="948"/>
      <c r="G1394" s="948"/>
      <c r="H1394" s="948"/>
      <c r="I1394" s="948"/>
      <c r="N1394" s="948"/>
      <c r="O1394" s="948"/>
      <c r="P1394" s="948"/>
      <c r="Q1394" s="948"/>
      <c r="R1394" s="948"/>
      <c r="S1394" s="948"/>
      <c r="T1394" s="948"/>
      <c r="U1394" s="948"/>
      <c r="V1394" s="948"/>
      <c r="W1394" s="948"/>
      <c r="X1394" s="948"/>
      <c r="Y1394" s="948"/>
      <c r="Z1394" s="948"/>
      <c r="CC1394" s="949"/>
    </row>
    <row r="1395" spans="6:81" s="947" customFormat="1">
      <c r="F1395" s="948"/>
      <c r="G1395" s="948"/>
      <c r="H1395" s="948"/>
      <c r="I1395" s="948"/>
      <c r="N1395" s="948"/>
      <c r="O1395" s="948"/>
      <c r="P1395" s="948"/>
      <c r="Q1395" s="948"/>
      <c r="R1395" s="948"/>
      <c r="S1395" s="948"/>
      <c r="T1395" s="948"/>
      <c r="U1395" s="948"/>
      <c r="V1395" s="948"/>
      <c r="W1395" s="948"/>
      <c r="X1395" s="948"/>
      <c r="Y1395" s="948"/>
      <c r="Z1395" s="948"/>
      <c r="CC1395" s="949"/>
    </row>
    <row r="1396" spans="6:81" s="947" customFormat="1">
      <c r="F1396" s="948"/>
      <c r="G1396" s="948"/>
      <c r="H1396" s="948"/>
      <c r="I1396" s="948"/>
      <c r="N1396" s="948"/>
      <c r="O1396" s="948"/>
      <c r="P1396" s="948"/>
      <c r="Q1396" s="948"/>
      <c r="R1396" s="948"/>
      <c r="S1396" s="948"/>
      <c r="T1396" s="948"/>
      <c r="U1396" s="948"/>
      <c r="V1396" s="948"/>
      <c r="W1396" s="948"/>
      <c r="X1396" s="948"/>
      <c r="Y1396" s="948"/>
      <c r="Z1396" s="948"/>
      <c r="CC1396" s="949"/>
    </row>
    <row r="1397" spans="6:81" s="947" customFormat="1">
      <c r="F1397" s="948"/>
      <c r="G1397" s="948"/>
      <c r="H1397" s="948"/>
      <c r="I1397" s="948"/>
      <c r="N1397" s="948"/>
      <c r="O1397" s="948"/>
      <c r="P1397" s="948"/>
      <c r="Q1397" s="948"/>
      <c r="R1397" s="948"/>
      <c r="S1397" s="948"/>
      <c r="T1397" s="948"/>
      <c r="U1397" s="948"/>
      <c r="V1397" s="948"/>
      <c r="W1397" s="948"/>
      <c r="X1397" s="948"/>
      <c r="Y1397" s="948"/>
      <c r="Z1397" s="948"/>
      <c r="CC1397" s="949"/>
    </row>
    <row r="1398" spans="6:81" s="947" customFormat="1">
      <c r="F1398" s="948"/>
      <c r="G1398" s="948"/>
      <c r="H1398" s="948"/>
      <c r="I1398" s="948"/>
      <c r="N1398" s="948"/>
      <c r="O1398" s="948"/>
      <c r="P1398" s="948"/>
      <c r="Q1398" s="948"/>
      <c r="R1398" s="948"/>
      <c r="S1398" s="948"/>
      <c r="T1398" s="948"/>
      <c r="U1398" s="948"/>
      <c r="V1398" s="948"/>
      <c r="W1398" s="948"/>
      <c r="X1398" s="948"/>
      <c r="Y1398" s="948"/>
      <c r="Z1398" s="948"/>
      <c r="CC1398" s="949"/>
    </row>
    <row r="1399" spans="6:81" s="947" customFormat="1">
      <c r="F1399" s="948"/>
      <c r="G1399" s="948"/>
      <c r="H1399" s="948"/>
      <c r="I1399" s="948"/>
      <c r="N1399" s="948"/>
      <c r="O1399" s="948"/>
      <c r="P1399" s="948"/>
      <c r="Q1399" s="948"/>
      <c r="R1399" s="948"/>
      <c r="S1399" s="948"/>
      <c r="T1399" s="948"/>
      <c r="U1399" s="948"/>
      <c r="V1399" s="948"/>
      <c r="W1399" s="948"/>
      <c r="X1399" s="948"/>
      <c r="Y1399" s="948"/>
      <c r="Z1399" s="948"/>
      <c r="CC1399" s="949"/>
    </row>
    <row r="1400" spans="6:81" s="947" customFormat="1">
      <c r="F1400" s="948"/>
      <c r="G1400" s="948"/>
      <c r="H1400" s="948"/>
      <c r="I1400" s="948"/>
      <c r="N1400" s="948"/>
      <c r="O1400" s="948"/>
      <c r="P1400" s="948"/>
      <c r="Q1400" s="948"/>
      <c r="R1400" s="948"/>
      <c r="S1400" s="948"/>
      <c r="T1400" s="948"/>
      <c r="U1400" s="948"/>
      <c r="V1400" s="948"/>
      <c r="W1400" s="948"/>
      <c r="X1400" s="948"/>
      <c r="Y1400" s="948"/>
      <c r="Z1400" s="948"/>
      <c r="CC1400" s="949"/>
    </row>
    <row r="1401" spans="6:81" s="947" customFormat="1">
      <c r="F1401" s="948"/>
      <c r="G1401" s="948"/>
      <c r="H1401" s="948"/>
      <c r="I1401" s="948"/>
      <c r="N1401" s="948"/>
      <c r="O1401" s="948"/>
      <c r="P1401" s="948"/>
      <c r="Q1401" s="948"/>
      <c r="R1401" s="948"/>
      <c r="S1401" s="948"/>
      <c r="T1401" s="948"/>
      <c r="U1401" s="948"/>
      <c r="V1401" s="948"/>
      <c r="W1401" s="948"/>
      <c r="X1401" s="948"/>
      <c r="Y1401" s="948"/>
      <c r="Z1401" s="948"/>
      <c r="CC1401" s="949"/>
    </row>
    <row r="1402" spans="6:81" s="947" customFormat="1">
      <c r="F1402" s="948"/>
      <c r="G1402" s="948"/>
      <c r="H1402" s="948"/>
      <c r="I1402" s="948"/>
      <c r="N1402" s="948"/>
      <c r="O1402" s="948"/>
      <c r="P1402" s="948"/>
      <c r="Q1402" s="948"/>
      <c r="R1402" s="948"/>
      <c r="S1402" s="948"/>
      <c r="T1402" s="948"/>
      <c r="U1402" s="948"/>
      <c r="V1402" s="948"/>
      <c r="W1402" s="948"/>
      <c r="X1402" s="948"/>
      <c r="Y1402" s="948"/>
      <c r="Z1402" s="948"/>
      <c r="CC1402" s="949"/>
    </row>
    <row r="1403" spans="6:81" s="947" customFormat="1">
      <c r="F1403" s="948"/>
      <c r="G1403" s="948"/>
      <c r="H1403" s="948"/>
      <c r="I1403" s="948"/>
      <c r="N1403" s="948"/>
      <c r="O1403" s="948"/>
      <c r="P1403" s="948"/>
      <c r="Q1403" s="948"/>
      <c r="R1403" s="948"/>
      <c r="S1403" s="948"/>
      <c r="T1403" s="948"/>
      <c r="U1403" s="948"/>
      <c r="V1403" s="948"/>
      <c r="W1403" s="948"/>
      <c r="X1403" s="948"/>
      <c r="Y1403" s="948"/>
      <c r="Z1403" s="948"/>
      <c r="CC1403" s="949"/>
    </row>
    <row r="1404" spans="6:81" s="947" customFormat="1">
      <c r="F1404" s="948"/>
      <c r="G1404" s="948"/>
      <c r="H1404" s="948"/>
      <c r="I1404" s="948"/>
      <c r="N1404" s="948"/>
      <c r="O1404" s="948"/>
      <c r="P1404" s="948"/>
      <c r="Q1404" s="948"/>
      <c r="R1404" s="948"/>
      <c r="S1404" s="948"/>
      <c r="T1404" s="948"/>
      <c r="U1404" s="948"/>
      <c r="V1404" s="948"/>
      <c r="W1404" s="948"/>
      <c r="X1404" s="948"/>
      <c r="Y1404" s="948"/>
      <c r="Z1404" s="948"/>
      <c r="CC1404" s="949"/>
    </row>
    <row r="1405" spans="6:81" s="947" customFormat="1">
      <c r="F1405" s="948"/>
      <c r="G1405" s="948"/>
      <c r="H1405" s="948"/>
      <c r="I1405" s="948"/>
      <c r="N1405" s="948"/>
      <c r="O1405" s="948"/>
      <c r="P1405" s="948"/>
      <c r="Q1405" s="948"/>
      <c r="R1405" s="948"/>
      <c r="S1405" s="948"/>
      <c r="T1405" s="948"/>
      <c r="U1405" s="948"/>
      <c r="V1405" s="948"/>
      <c r="W1405" s="948"/>
      <c r="X1405" s="948"/>
      <c r="Y1405" s="948"/>
      <c r="Z1405" s="948"/>
      <c r="CC1405" s="949"/>
    </row>
    <row r="1406" spans="6:81" s="947" customFormat="1">
      <c r="F1406" s="948"/>
      <c r="G1406" s="948"/>
      <c r="H1406" s="948"/>
      <c r="I1406" s="948"/>
      <c r="N1406" s="948"/>
      <c r="O1406" s="948"/>
      <c r="P1406" s="948"/>
      <c r="Q1406" s="948"/>
      <c r="R1406" s="948"/>
      <c r="S1406" s="948"/>
      <c r="T1406" s="948"/>
      <c r="U1406" s="948"/>
      <c r="V1406" s="948"/>
      <c r="W1406" s="948"/>
      <c r="X1406" s="948"/>
      <c r="Y1406" s="948"/>
      <c r="Z1406" s="948"/>
      <c r="CC1406" s="949"/>
    </row>
    <row r="1407" spans="6:81" s="947" customFormat="1">
      <c r="F1407" s="948"/>
      <c r="G1407" s="948"/>
      <c r="H1407" s="948"/>
      <c r="I1407" s="948"/>
      <c r="N1407" s="948"/>
      <c r="O1407" s="948"/>
      <c r="P1407" s="948"/>
      <c r="Q1407" s="948"/>
      <c r="R1407" s="948"/>
      <c r="S1407" s="948"/>
      <c r="T1407" s="948"/>
      <c r="U1407" s="948"/>
      <c r="V1407" s="948"/>
      <c r="W1407" s="948"/>
      <c r="X1407" s="948"/>
      <c r="Y1407" s="948"/>
      <c r="Z1407" s="948"/>
      <c r="CC1407" s="949"/>
    </row>
    <row r="1408" spans="6:81" s="947" customFormat="1">
      <c r="F1408" s="948"/>
      <c r="G1408" s="948"/>
      <c r="H1408" s="948"/>
      <c r="I1408" s="948"/>
      <c r="N1408" s="948"/>
      <c r="O1408" s="948"/>
      <c r="P1408" s="948"/>
      <c r="Q1408" s="948"/>
      <c r="R1408" s="948"/>
      <c r="S1408" s="948"/>
      <c r="T1408" s="948"/>
      <c r="U1408" s="948"/>
      <c r="V1408" s="948"/>
      <c r="W1408" s="948"/>
      <c r="X1408" s="948"/>
      <c r="Y1408" s="948"/>
      <c r="Z1408" s="948"/>
      <c r="CC1408" s="949"/>
    </row>
    <row r="1409" spans="6:81" s="947" customFormat="1">
      <c r="F1409" s="948"/>
      <c r="G1409" s="948"/>
      <c r="H1409" s="948"/>
      <c r="I1409" s="948"/>
      <c r="N1409" s="948"/>
      <c r="O1409" s="948"/>
      <c r="P1409" s="948"/>
      <c r="Q1409" s="948"/>
      <c r="R1409" s="948"/>
      <c r="S1409" s="948"/>
      <c r="T1409" s="948"/>
      <c r="U1409" s="948"/>
      <c r="V1409" s="948"/>
      <c r="W1409" s="948"/>
      <c r="X1409" s="948"/>
      <c r="Y1409" s="948"/>
      <c r="Z1409" s="948"/>
      <c r="CC1409" s="949"/>
    </row>
    <row r="1410" spans="6:81" s="947" customFormat="1">
      <c r="F1410" s="948"/>
      <c r="G1410" s="948"/>
      <c r="H1410" s="948"/>
      <c r="I1410" s="948"/>
      <c r="N1410" s="948"/>
      <c r="O1410" s="948"/>
      <c r="P1410" s="948"/>
      <c r="Q1410" s="948"/>
      <c r="R1410" s="948"/>
      <c r="S1410" s="948"/>
      <c r="T1410" s="948"/>
      <c r="U1410" s="948"/>
      <c r="V1410" s="948"/>
      <c r="W1410" s="948"/>
      <c r="X1410" s="948"/>
      <c r="Y1410" s="948"/>
      <c r="Z1410" s="948"/>
      <c r="CC1410" s="949"/>
    </row>
    <row r="1411" spans="6:81" s="947" customFormat="1">
      <c r="F1411" s="948"/>
      <c r="G1411" s="948"/>
      <c r="H1411" s="948"/>
      <c r="I1411" s="948"/>
      <c r="N1411" s="948"/>
      <c r="O1411" s="948"/>
      <c r="P1411" s="948"/>
      <c r="Q1411" s="948"/>
      <c r="R1411" s="948"/>
      <c r="S1411" s="948"/>
      <c r="T1411" s="948"/>
      <c r="U1411" s="948"/>
      <c r="V1411" s="948"/>
      <c r="W1411" s="948"/>
      <c r="X1411" s="948"/>
      <c r="Y1411" s="948"/>
      <c r="Z1411" s="948"/>
      <c r="CC1411" s="949"/>
    </row>
    <row r="1412" spans="6:81" s="947" customFormat="1">
      <c r="F1412" s="948"/>
      <c r="G1412" s="948"/>
      <c r="H1412" s="948"/>
      <c r="I1412" s="948"/>
      <c r="N1412" s="948"/>
      <c r="O1412" s="948"/>
      <c r="P1412" s="948"/>
      <c r="Q1412" s="948"/>
      <c r="R1412" s="948"/>
      <c r="S1412" s="948"/>
      <c r="T1412" s="948"/>
      <c r="U1412" s="948"/>
      <c r="V1412" s="948"/>
      <c r="W1412" s="948"/>
      <c r="X1412" s="948"/>
      <c r="Y1412" s="948"/>
      <c r="Z1412" s="948"/>
      <c r="CC1412" s="949"/>
    </row>
    <row r="1413" spans="6:81" s="947" customFormat="1">
      <c r="F1413" s="948"/>
      <c r="G1413" s="948"/>
      <c r="H1413" s="948"/>
      <c r="I1413" s="948"/>
      <c r="N1413" s="948"/>
      <c r="O1413" s="948"/>
      <c r="P1413" s="948"/>
      <c r="Q1413" s="948"/>
      <c r="R1413" s="948"/>
      <c r="S1413" s="948"/>
      <c r="T1413" s="948"/>
      <c r="U1413" s="948"/>
      <c r="V1413" s="948"/>
      <c r="W1413" s="948"/>
      <c r="X1413" s="948"/>
      <c r="Y1413" s="948"/>
      <c r="Z1413" s="948"/>
      <c r="CC1413" s="949"/>
    </row>
    <row r="1414" spans="6:81" s="947" customFormat="1">
      <c r="F1414" s="948"/>
      <c r="G1414" s="948"/>
      <c r="H1414" s="948"/>
      <c r="I1414" s="948"/>
      <c r="N1414" s="948"/>
      <c r="O1414" s="948"/>
      <c r="P1414" s="948"/>
      <c r="Q1414" s="948"/>
      <c r="R1414" s="948"/>
      <c r="S1414" s="948"/>
      <c r="T1414" s="948"/>
      <c r="U1414" s="948"/>
      <c r="V1414" s="948"/>
      <c r="W1414" s="948"/>
      <c r="X1414" s="948"/>
      <c r="Y1414" s="948"/>
      <c r="Z1414" s="948"/>
      <c r="CC1414" s="949"/>
    </row>
    <row r="1415" spans="6:81" s="947" customFormat="1">
      <c r="F1415" s="948"/>
      <c r="G1415" s="948"/>
      <c r="H1415" s="948"/>
      <c r="I1415" s="948"/>
      <c r="N1415" s="948"/>
      <c r="O1415" s="948"/>
      <c r="P1415" s="948"/>
      <c r="Q1415" s="948"/>
      <c r="R1415" s="948"/>
      <c r="S1415" s="948"/>
      <c r="T1415" s="948"/>
      <c r="U1415" s="948"/>
      <c r="V1415" s="948"/>
      <c r="W1415" s="948"/>
      <c r="X1415" s="948"/>
      <c r="Y1415" s="948"/>
      <c r="Z1415" s="948"/>
      <c r="CC1415" s="949"/>
    </row>
    <row r="1416" spans="6:81" s="947" customFormat="1">
      <c r="F1416" s="948"/>
      <c r="G1416" s="948"/>
      <c r="H1416" s="948"/>
      <c r="I1416" s="948"/>
      <c r="N1416" s="948"/>
      <c r="O1416" s="948"/>
      <c r="P1416" s="948"/>
      <c r="Q1416" s="948"/>
      <c r="R1416" s="948"/>
      <c r="S1416" s="948"/>
      <c r="T1416" s="948"/>
      <c r="U1416" s="948"/>
      <c r="V1416" s="948"/>
      <c r="W1416" s="948"/>
      <c r="X1416" s="948"/>
      <c r="Y1416" s="948"/>
      <c r="Z1416" s="948"/>
      <c r="CC1416" s="949"/>
    </row>
    <row r="1417" spans="6:81" s="947" customFormat="1">
      <c r="F1417" s="948"/>
      <c r="G1417" s="948"/>
      <c r="H1417" s="948"/>
      <c r="I1417" s="948"/>
      <c r="N1417" s="948"/>
      <c r="O1417" s="948"/>
      <c r="P1417" s="948"/>
      <c r="Q1417" s="948"/>
      <c r="R1417" s="948"/>
      <c r="S1417" s="948"/>
      <c r="T1417" s="948"/>
      <c r="U1417" s="948"/>
      <c r="V1417" s="948"/>
      <c r="W1417" s="948"/>
      <c r="X1417" s="948"/>
      <c r="Y1417" s="948"/>
      <c r="Z1417" s="948"/>
      <c r="CC1417" s="949"/>
    </row>
    <row r="1418" spans="6:81" s="947" customFormat="1">
      <c r="F1418" s="948"/>
      <c r="G1418" s="948"/>
      <c r="H1418" s="948"/>
      <c r="I1418" s="948"/>
      <c r="N1418" s="948"/>
      <c r="O1418" s="948"/>
      <c r="P1418" s="948"/>
      <c r="Q1418" s="948"/>
      <c r="R1418" s="948"/>
      <c r="S1418" s="948"/>
      <c r="T1418" s="948"/>
      <c r="U1418" s="948"/>
      <c r="V1418" s="948"/>
      <c r="W1418" s="948"/>
      <c r="X1418" s="948"/>
      <c r="Y1418" s="948"/>
      <c r="Z1418" s="948"/>
      <c r="CC1418" s="949"/>
    </row>
    <row r="1419" spans="6:81" s="947" customFormat="1">
      <c r="F1419" s="948"/>
      <c r="G1419" s="948"/>
      <c r="H1419" s="948"/>
      <c r="I1419" s="948"/>
      <c r="N1419" s="948"/>
      <c r="O1419" s="948"/>
      <c r="P1419" s="948"/>
      <c r="Q1419" s="948"/>
      <c r="R1419" s="948"/>
      <c r="S1419" s="948"/>
      <c r="T1419" s="948"/>
      <c r="U1419" s="948"/>
      <c r="V1419" s="948"/>
      <c r="W1419" s="948"/>
      <c r="X1419" s="948"/>
      <c r="Y1419" s="948"/>
      <c r="Z1419" s="948"/>
      <c r="CC1419" s="949"/>
    </row>
    <row r="1420" spans="6:81" s="947" customFormat="1">
      <c r="F1420" s="948"/>
      <c r="G1420" s="948"/>
      <c r="H1420" s="948"/>
      <c r="I1420" s="948"/>
      <c r="N1420" s="948"/>
      <c r="O1420" s="948"/>
      <c r="P1420" s="948"/>
      <c r="Q1420" s="948"/>
      <c r="R1420" s="948"/>
      <c r="S1420" s="948"/>
      <c r="T1420" s="948"/>
      <c r="U1420" s="948"/>
      <c r="V1420" s="948"/>
      <c r="W1420" s="948"/>
      <c r="X1420" s="948"/>
      <c r="Y1420" s="948"/>
      <c r="Z1420" s="948"/>
      <c r="CC1420" s="949"/>
    </row>
    <row r="1421" spans="6:81" s="947" customFormat="1">
      <c r="F1421" s="948"/>
      <c r="G1421" s="948"/>
      <c r="H1421" s="948"/>
      <c r="I1421" s="948"/>
      <c r="N1421" s="948"/>
      <c r="O1421" s="948"/>
      <c r="P1421" s="948"/>
      <c r="Q1421" s="948"/>
      <c r="R1421" s="948"/>
      <c r="S1421" s="948"/>
      <c r="T1421" s="948"/>
      <c r="U1421" s="948"/>
      <c r="V1421" s="948"/>
      <c r="W1421" s="948"/>
      <c r="X1421" s="948"/>
      <c r="Y1421" s="948"/>
      <c r="Z1421" s="948"/>
      <c r="CC1421" s="949"/>
    </row>
    <row r="1422" spans="6:81" s="947" customFormat="1">
      <c r="F1422" s="948"/>
      <c r="G1422" s="948"/>
      <c r="H1422" s="948"/>
      <c r="I1422" s="948"/>
      <c r="N1422" s="948"/>
      <c r="O1422" s="948"/>
      <c r="P1422" s="948"/>
      <c r="Q1422" s="948"/>
      <c r="R1422" s="948"/>
      <c r="S1422" s="948"/>
      <c r="T1422" s="948"/>
      <c r="U1422" s="948"/>
      <c r="V1422" s="948"/>
      <c r="W1422" s="948"/>
      <c r="X1422" s="948"/>
      <c r="Y1422" s="948"/>
      <c r="Z1422" s="948"/>
      <c r="CC1422" s="949"/>
    </row>
    <row r="1423" spans="6:81" s="947" customFormat="1">
      <c r="F1423" s="948"/>
      <c r="G1423" s="948"/>
      <c r="H1423" s="948"/>
      <c r="I1423" s="948"/>
      <c r="N1423" s="948"/>
      <c r="O1423" s="948"/>
      <c r="P1423" s="948"/>
      <c r="Q1423" s="948"/>
      <c r="R1423" s="948"/>
      <c r="S1423" s="948"/>
      <c r="T1423" s="948"/>
      <c r="U1423" s="948"/>
      <c r="V1423" s="948"/>
      <c r="W1423" s="948"/>
      <c r="X1423" s="948"/>
      <c r="Y1423" s="948"/>
      <c r="Z1423" s="948"/>
      <c r="CC1423" s="949"/>
    </row>
    <row r="1424" spans="6:81" s="947" customFormat="1">
      <c r="F1424" s="948"/>
      <c r="G1424" s="948"/>
      <c r="H1424" s="948"/>
      <c r="I1424" s="948"/>
      <c r="N1424" s="948"/>
      <c r="O1424" s="948"/>
      <c r="P1424" s="948"/>
      <c r="Q1424" s="948"/>
      <c r="R1424" s="948"/>
      <c r="S1424" s="948"/>
      <c r="T1424" s="948"/>
      <c r="U1424" s="948"/>
      <c r="V1424" s="948"/>
      <c r="W1424" s="948"/>
      <c r="X1424" s="948"/>
      <c r="Y1424" s="948"/>
      <c r="Z1424" s="948"/>
      <c r="CC1424" s="949"/>
    </row>
    <row r="1425" spans="6:81" s="947" customFormat="1">
      <c r="F1425" s="948"/>
      <c r="G1425" s="948"/>
      <c r="H1425" s="948"/>
      <c r="I1425" s="948"/>
      <c r="N1425" s="948"/>
      <c r="O1425" s="948"/>
      <c r="P1425" s="948"/>
      <c r="Q1425" s="948"/>
      <c r="R1425" s="948"/>
      <c r="S1425" s="948"/>
      <c r="T1425" s="948"/>
      <c r="U1425" s="948"/>
      <c r="V1425" s="948"/>
      <c r="W1425" s="948"/>
      <c r="X1425" s="948"/>
      <c r="Y1425" s="948"/>
      <c r="Z1425" s="948"/>
      <c r="CC1425" s="949"/>
    </row>
    <row r="1426" spans="6:81" s="947" customFormat="1">
      <c r="F1426" s="948"/>
      <c r="G1426" s="948"/>
      <c r="H1426" s="948"/>
      <c r="I1426" s="948"/>
      <c r="N1426" s="948"/>
      <c r="O1426" s="948"/>
      <c r="P1426" s="948"/>
      <c r="Q1426" s="948"/>
      <c r="R1426" s="948"/>
      <c r="S1426" s="948"/>
      <c r="T1426" s="948"/>
      <c r="U1426" s="948"/>
      <c r="V1426" s="948"/>
      <c r="W1426" s="948"/>
      <c r="X1426" s="948"/>
      <c r="Y1426" s="948"/>
      <c r="Z1426" s="948"/>
      <c r="CC1426" s="949"/>
    </row>
    <row r="1427" spans="6:81" s="947" customFormat="1">
      <c r="F1427" s="948"/>
      <c r="G1427" s="948"/>
      <c r="H1427" s="948"/>
      <c r="I1427" s="948"/>
      <c r="N1427" s="948"/>
      <c r="O1427" s="948"/>
      <c r="P1427" s="948"/>
      <c r="Q1427" s="948"/>
      <c r="R1427" s="948"/>
      <c r="S1427" s="948"/>
      <c r="T1427" s="948"/>
      <c r="U1427" s="948"/>
      <c r="V1427" s="948"/>
      <c r="W1427" s="948"/>
      <c r="X1427" s="948"/>
      <c r="Y1427" s="948"/>
      <c r="Z1427" s="948"/>
      <c r="CC1427" s="949"/>
    </row>
    <row r="1428" spans="6:81" s="947" customFormat="1">
      <c r="F1428" s="948"/>
      <c r="G1428" s="948"/>
      <c r="H1428" s="948"/>
      <c r="I1428" s="948"/>
      <c r="N1428" s="948"/>
      <c r="O1428" s="948"/>
      <c r="P1428" s="948"/>
      <c r="Q1428" s="948"/>
      <c r="R1428" s="948"/>
      <c r="S1428" s="948"/>
      <c r="T1428" s="948"/>
      <c r="U1428" s="948"/>
      <c r="V1428" s="948"/>
      <c r="W1428" s="948"/>
      <c r="X1428" s="948"/>
      <c r="Y1428" s="948"/>
      <c r="Z1428" s="948"/>
      <c r="CC1428" s="949"/>
    </row>
    <row r="1429" spans="6:81" s="947" customFormat="1">
      <c r="F1429" s="948"/>
      <c r="G1429" s="948"/>
      <c r="H1429" s="948"/>
      <c r="I1429" s="948"/>
      <c r="N1429" s="948"/>
      <c r="O1429" s="948"/>
      <c r="P1429" s="948"/>
      <c r="Q1429" s="948"/>
      <c r="R1429" s="948"/>
      <c r="S1429" s="948"/>
      <c r="T1429" s="948"/>
      <c r="U1429" s="948"/>
      <c r="V1429" s="948"/>
      <c r="W1429" s="948"/>
      <c r="X1429" s="948"/>
      <c r="Y1429" s="948"/>
      <c r="Z1429" s="948"/>
      <c r="CC1429" s="949"/>
    </row>
    <row r="1430" spans="6:81" s="947" customFormat="1">
      <c r="F1430" s="948"/>
      <c r="G1430" s="948"/>
      <c r="H1430" s="948"/>
      <c r="I1430" s="948"/>
      <c r="N1430" s="948"/>
      <c r="O1430" s="948"/>
      <c r="P1430" s="948"/>
      <c r="Q1430" s="948"/>
      <c r="R1430" s="948"/>
      <c r="S1430" s="948"/>
      <c r="T1430" s="948"/>
      <c r="U1430" s="948"/>
      <c r="V1430" s="948"/>
      <c r="W1430" s="948"/>
      <c r="X1430" s="948"/>
      <c r="Y1430" s="948"/>
      <c r="Z1430" s="948"/>
      <c r="CC1430" s="949"/>
    </row>
    <row r="1431" spans="6:81" s="947" customFormat="1">
      <c r="F1431" s="948"/>
      <c r="G1431" s="948"/>
      <c r="H1431" s="948"/>
      <c r="I1431" s="948"/>
      <c r="N1431" s="948"/>
      <c r="O1431" s="948"/>
      <c r="P1431" s="948"/>
      <c r="Q1431" s="948"/>
      <c r="R1431" s="948"/>
      <c r="S1431" s="948"/>
      <c r="T1431" s="948"/>
      <c r="U1431" s="948"/>
      <c r="V1431" s="948"/>
      <c r="W1431" s="948"/>
      <c r="X1431" s="948"/>
      <c r="Y1431" s="948"/>
      <c r="Z1431" s="948"/>
      <c r="CC1431" s="949"/>
    </row>
    <row r="1432" spans="6:81" s="947" customFormat="1">
      <c r="F1432" s="948"/>
      <c r="G1432" s="948"/>
      <c r="H1432" s="948"/>
      <c r="I1432" s="948"/>
      <c r="N1432" s="948"/>
      <c r="O1432" s="948"/>
      <c r="P1432" s="948"/>
      <c r="Q1432" s="948"/>
      <c r="R1432" s="948"/>
      <c r="S1432" s="948"/>
      <c r="T1432" s="948"/>
      <c r="U1432" s="948"/>
      <c r="V1432" s="948"/>
      <c r="W1432" s="948"/>
      <c r="X1432" s="948"/>
      <c r="Y1432" s="948"/>
      <c r="Z1432" s="948"/>
      <c r="CC1432" s="949"/>
    </row>
    <row r="1433" spans="6:81" s="947" customFormat="1">
      <c r="F1433" s="948"/>
      <c r="G1433" s="948"/>
      <c r="H1433" s="948"/>
      <c r="I1433" s="948"/>
      <c r="N1433" s="948"/>
      <c r="O1433" s="948"/>
      <c r="P1433" s="948"/>
      <c r="Q1433" s="948"/>
      <c r="R1433" s="948"/>
      <c r="S1433" s="948"/>
      <c r="T1433" s="948"/>
      <c r="U1433" s="948"/>
      <c r="V1433" s="948"/>
      <c r="W1433" s="948"/>
      <c r="X1433" s="948"/>
      <c r="Y1433" s="948"/>
      <c r="Z1433" s="948"/>
      <c r="CC1433" s="949"/>
    </row>
    <row r="1434" spans="6:81" s="947" customFormat="1">
      <c r="F1434" s="948"/>
      <c r="G1434" s="948"/>
      <c r="H1434" s="948"/>
      <c r="I1434" s="948"/>
      <c r="N1434" s="948"/>
      <c r="O1434" s="948"/>
      <c r="P1434" s="948"/>
      <c r="Q1434" s="948"/>
      <c r="R1434" s="948"/>
      <c r="S1434" s="948"/>
      <c r="T1434" s="948"/>
      <c r="U1434" s="948"/>
      <c r="V1434" s="948"/>
      <c r="W1434" s="948"/>
      <c r="X1434" s="948"/>
      <c r="Y1434" s="948"/>
      <c r="Z1434" s="948"/>
      <c r="CC1434" s="949"/>
    </row>
    <row r="1435" spans="6:81" s="947" customFormat="1">
      <c r="F1435" s="948"/>
      <c r="G1435" s="948"/>
      <c r="H1435" s="948"/>
      <c r="I1435" s="948"/>
      <c r="N1435" s="948"/>
      <c r="O1435" s="948"/>
      <c r="P1435" s="948"/>
      <c r="Q1435" s="948"/>
      <c r="R1435" s="948"/>
      <c r="S1435" s="948"/>
      <c r="T1435" s="948"/>
      <c r="U1435" s="948"/>
      <c r="V1435" s="948"/>
      <c r="W1435" s="948"/>
      <c r="X1435" s="948"/>
      <c r="Y1435" s="948"/>
      <c r="Z1435" s="948"/>
      <c r="CC1435" s="949"/>
    </row>
    <row r="1436" spans="6:81" s="947" customFormat="1">
      <c r="F1436" s="948"/>
      <c r="G1436" s="948"/>
      <c r="H1436" s="948"/>
      <c r="I1436" s="948"/>
      <c r="N1436" s="948"/>
      <c r="O1436" s="948"/>
      <c r="P1436" s="948"/>
      <c r="Q1436" s="948"/>
      <c r="R1436" s="948"/>
      <c r="S1436" s="948"/>
      <c r="T1436" s="948"/>
      <c r="U1436" s="948"/>
      <c r="V1436" s="948"/>
      <c r="W1436" s="948"/>
      <c r="X1436" s="948"/>
      <c r="Y1436" s="948"/>
      <c r="Z1436" s="948"/>
      <c r="CC1436" s="949"/>
    </row>
    <row r="1437" spans="6:81" s="947" customFormat="1">
      <c r="F1437" s="948"/>
      <c r="G1437" s="948"/>
      <c r="H1437" s="948"/>
      <c r="I1437" s="948"/>
      <c r="N1437" s="948"/>
      <c r="O1437" s="948"/>
      <c r="P1437" s="948"/>
      <c r="Q1437" s="948"/>
      <c r="R1437" s="948"/>
      <c r="S1437" s="948"/>
      <c r="T1437" s="948"/>
      <c r="U1437" s="948"/>
      <c r="V1437" s="948"/>
      <c r="W1437" s="948"/>
      <c r="X1437" s="948"/>
      <c r="Y1437" s="948"/>
      <c r="Z1437" s="948"/>
      <c r="CC1437" s="949"/>
    </row>
    <row r="1438" spans="6:81" s="947" customFormat="1">
      <c r="F1438" s="948"/>
      <c r="G1438" s="948"/>
      <c r="H1438" s="948"/>
      <c r="I1438" s="948"/>
      <c r="N1438" s="948"/>
      <c r="O1438" s="948"/>
      <c r="P1438" s="948"/>
      <c r="Q1438" s="948"/>
      <c r="R1438" s="948"/>
      <c r="S1438" s="948"/>
      <c r="T1438" s="948"/>
      <c r="U1438" s="948"/>
      <c r="V1438" s="948"/>
      <c r="W1438" s="948"/>
      <c r="X1438" s="948"/>
      <c r="Y1438" s="948"/>
      <c r="Z1438" s="948"/>
      <c r="CC1438" s="949"/>
    </row>
    <row r="1439" spans="6:81" s="947" customFormat="1">
      <c r="F1439" s="948"/>
      <c r="G1439" s="948"/>
      <c r="H1439" s="948"/>
      <c r="I1439" s="948"/>
      <c r="N1439" s="948"/>
      <c r="O1439" s="948"/>
      <c r="P1439" s="948"/>
      <c r="Q1439" s="948"/>
      <c r="R1439" s="948"/>
      <c r="S1439" s="948"/>
      <c r="T1439" s="948"/>
      <c r="U1439" s="948"/>
      <c r="V1439" s="948"/>
      <c r="W1439" s="948"/>
      <c r="X1439" s="948"/>
      <c r="Y1439" s="948"/>
      <c r="Z1439" s="948"/>
      <c r="CC1439" s="949"/>
    </row>
    <row r="1440" spans="6:81" s="947" customFormat="1">
      <c r="F1440" s="948"/>
      <c r="G1440" s="948"/>
      <c r="H1440" s="948"/>
      <c r="I1440" s="948"/>
      <c r="N1440" s="948"/>
      <c r="O1440" s="948"/>
      <c r="P1440" s="948"/>
      <c r="Q1440" s="948"/>
      <c r="R1440" s="948"/>
      <c r="S1440" s="948"/>
      <c r="T1440" s="948"/>
      <c r="U1440" s="948"/>
      <c r="V1440" s="948"/>
      <c r="W1440" s="948"/>
      <c r="X1440" s="948"/>
      <c r="Y1440" s="948"/>
      <c r="Z1440" s="948"/>
      <c r="CC1440" s="949"/>
    </row>
    <row r="1441" spans="6:81" s="947" customFormat="1">
      <c r="F1441" s="948"/>
      <c r="G1441" s="948"/>
      <c r="H1441" s="948"/>
      <c r="I1441" s="948"/>
      <c r="N1441" s="948"/>
      <c r="O1441" s="948"/>
      <c r="P1441" s="948"/>
      <c r="Q1441" s="948"/>
      <c r="R1441" s="948"/>
      <c r="S1441" s="948"/>
      <c r="T1441" s="948"/>
      <c r="U1441" s="948"/>
      <c r="V1441" s="948"/>
      <c r="W1441" s="948"/>
      <c r="X1441" s="948"/>
      <c r="Y1441" s="948"/>
      <c r="Z1441" s="948"/>
      <c r="CC1441" s="949"/>
    </row>
    <row r="1442" spans="6:81" s="947" customFormat="1">
      <c r="F1442" s="948"/>
      <c r="G1442" s="948"/>
      <c r="H1442" s="948"/>
      <c r="I1442" s="948"/>
      <c r="N1442" s="948"/>
      <c r="O1442" s="948"/>
      <c r="P1442" s="948"/>
      <c r="Q1442" s="948"/>
      <c r="R1442" s="948"/>
      <c r="S1442" s="948"/>
      <c r="T1442" s="948"/>
      <c r="U1442" s="948"/>
      <c r="V1442" s="948"/>
      <c r="W1442" s="948"/>
      <c r="X1442" s="948"/>
      <c r="Y1442" s="948"/>
      <c r="Z1442" s="948"/>
      <c r="CC1442" s="949"/>
    </row>
    <row r="1443" spans="6:81" s="947" customFormat="1">
      <c r="F1443" s="948"/>
      <c r="G1443" s="948"/>
      <c r="H1443" s="948"/>
      <c r="I1443" s="948"/>
      <c r="N1443" s="948"/>
      <c r="O1443" s="948"/>
      <c r="P1443" s="948"/>
      <c r="Q1443" s="948"/>
      <c r="R1443" s="948"/>
      <c r="S1443" s="948"/>
      <c r="T1443" s="948"/>
      <c r="U1443" s="948"/>
      <c r="V1443" s="948"/>
      <c r="W1443" s="948"/>
      <c r="X1443" s="948"/>
      <c r="Y1443" s="948"/>
      <c r="Z1443" s="948"/>
      <c r="CC1443" s="949"/>
    </row>
    <row r="1444" spans="6:81" s="947" customFormat="1">
      <c r="F1444" s="948"/>
      <c r="G1444" s="948"/>
      <c r="H1444" s="948"/>
      <c r="I1444" s="948"/>
      <c r="N1444" s="948"/>
      <c r="O1444" s="948"/>
      <c r="P1444" s="948"/>
      <c r="Q1444" s="948"/>
      <c r="R1444" s="948"/>
      <c r="S1444" s="948"/>
      <c r="T1444" s="948"/>
      <c r="U1444" s="948"/>
      <c r="V1444" s="948"/>
      <c r="W1444" s="948"/>
      <c r="X1444" s="948"/>
      <c r="Y1444" s="948"/>
      <c r="Z1444" s="948"/>
      <c r="CC1444" s="949"/>
    </row>
    <row r="1445" spans="6:81" s="947" customFormat="1">
      <c r="F1445" s="948"/>
      <c r="G1445" s="948"/>
      <c r="H1445" s="948"/>
      <c r="I1445" s="948"/>
      <c r="N1445" s="948"/>
      <c r="O1445" s="948"/>
      <c r="P1445" s="948"/>
      <c r="Q1445" s="948"/>
      <c r="R1445" s="948"/>
      <c r="S1445" s="948"/>
      <c r="T1445" s="948"/>
      <c r="U1445" s="948"/>
      <c r="V1445" s="948"/>
      <c r="W1445" s="948"/>
      <c r="X1445" s="948"/>
      <c r="Y1445" s="948"/>
      <c r="Z1445" s="948"/>
      <c r="CC1445" s="949"/>
    </row>
    <row r="1446" spans="6:81" s="947" customFormat="1">
      <c r="F1446" s="948"/>
      <c r="G1446" s="948"/>
      <c r="H1446" s="948"/>
      <c r="I1446" s="948"/>
      <c r="N1446" s="948"/>
      <c r="O1446" s="948"/>
      <c r="P1446" s="948"/>
      <c r="Q1446" s="948"/>
      <c r="R1446" s="948"/>
      <c r="S1446" s="948"/>
      <c r="T1446" s="948"/>
      <c r="U1446" s="948"/>
      <c r="V1446" s="948"/>
      <c r="W1446" s="948"/>
      <c r="X1446" s="948"/>
      <c r="Y1446" s="948"/>
      <c r="Z1446" s="948"/>
      <c r="CC1446" s="949"/>
    </row>
    <row r="1447" spans="6:81" s="947" customFormat="1">
      <c r="F1447" s="948"/>
      <c r="G1447" s="948"/>
      <c r="H1447" s="948"/>
      <c r="I1447" s="948"/>
      <c r="N1447" s="948"/>
      <c r="O1447" s="948"/>
      <c r="P1447" s="948"/>
      <c r="Q1447" s="948"/>
      <c r="R1447" s="948"/>
      <c r="S1447" s="948"/>
      <c r="T1447" s="948"/>
      <c r="U1447" s="948"/>
      <c r="V1447" s="948"/>
      <c r="W1447" s="948"/>
      <c r="X1447" s="948"/>
      <c r="Y1447" s="948"/>
      <c r="Z1447" s="948"/>
      <c r="CC1447" s="949"/>
    </row>
    <row r="1448" spans="6:81" s="947" customFormat="1">
      <c r="F1448" s="948"/>
      <c r="G1448" s="948"/>
      <c r="H1448" s="948"/>
      <c r="I1448" s="948"/>
      <c r="N1448" s="948"/>
      <c r="O1448" s="948"/>
      <c r="P1448" s="948"/>
      <c r="Q1448" s="948"/>
      <c r="R1448" s="948"/>
      <c r="S1448" s="948"/>
      <c r="T1448" s="948"/>
      <c r="U1448" s="948"/>
      <c r="V1448" s="948"/>
      <c r="W1448" s="948"/>
      <c r="X1448" s="948"/>
      <c r="Y1448" s="948"/>
      <c r="Z1448" s="948"/>
      <c r="CC1448" s="949"/>
    </row>
    <row r="1449" spans="6:81" s="947" customFormat="1">
      <c r="F1449" s="948"/>
      <c r="G1449" s="948"/>
      <c r="H1449" s="948"/>
      <c r="I1449" s="948"/>
      <c r="N1449" s="948"/>
      <c r="O1449" s="948"/>
      <c r="P1449" s="948"/>
      <c r="Q1449" s="948"/>
      <c r="R1449" s="948"/>
      <c r="S1449" s="948"/>
      <c r="T1449" s="948"/>
      <c r="U1449" s="948"/>
      <c r="V1449" s="948"/>
      <c r="W1449" s="948"/>
      <c r="X1449" s="948"/>
      <c r="Y1449" s="948"/>
      <c r="Z1449" s="948"/>
      <c r="CC1449" s="949"/>
    </row>
    <row r="1450" spans="6:81" s="947" customFormat="1">
      <c r="F1450" s="948"/>
      <c r="G1450" s="948"/>
      <c r="H1450" s="948"/>
      <c r="I1450" s="948"/>
      <c r="N1450" s="948"/>
      <c r="O1450" s="948"/>
      <c r="P1450" s="948"/>
      <c r="Q1450" s="948"/>
      <c r="R1450" s="948"/>
      <c r="S1450" s="948"/>
      <c r="T1450" s="948"/>
      <c r="U1450" s="948"/>
      <c r="V1450" s="948"/>
      <c r="W1450" s="948"/>
      <c r="X1450" s="948"/>
      <c r="Y1450" s="948"/>
      <c r="Z1450" s="948"/>
      <c r="CC1450" s="949"/>
    </row>
    <row r="1451" spans="6:81" s="947" customFormat="1">
      <c r="F1451" s="948"/>
      <c r="G1451" s="948"/>
      <c r="H1451" s="948"/>
      <c r="I1451" s="948"/>
      <c r="N1451" s="948"/>
      <c r="O1451" s="948"/>
      <c r="P1451" s="948"/>
      <c r="Q1451" s="948"/>
      <c r="R1451" s="948"/>
      <c r="S1451" s="948"/>
      <c r="T1451" s="948"/>
      <c r="U1451" s="948"/>
      <c r="V1451" s="948"/>
      <c r="W1451" s="948"/>
      <c r="X1451" s="948"/>
      <c r="Y1451" s="948"/>
      <c r="Z1451" s="948"/>
      <c r="CC1451" s="949"/>
    </row>
    <row r="1452" spans="6:81" s="947" customFormat="1">
      <c r="F1452" s="948"/>
      <c r="G1452" s="948"/>
      <c r="H1452" s="948"/>
      <c r="I1452" s="948"/>
      <c r="N1452" s="948"/>
      <c r="O1452" s="948"/>
      <c r="P1452" s="948"/>
      <c r="Q1452" s="948"/>
      <c r="R1452" s="948"/>
      <c r="S1452" s="948"/>
      <c r="T1452" s="948"/>
      <c r="U1452" s="948"/>
      <c r="V1452" s="948"/>
      <c r="W1452" s="948"/>
      <c r="X1452" s="948"/>
      <c r="Y1452" s="948"/>
      <c r="Z1452" s="948"/>
      <c r="CC1452" s="949"/>
    </row>
    <row r="1453" spans="6:81" s="947" customFormat="1">
      <c r="F1453" s="948"/>
      <c r="G1453" s="948"/>
      <c r="H1453" s="948"/>
      <c r="I1453" s="948"/>
      <c r="N1453" s="948"/>
      <c r="O1453" s="948"/>
      <c r="P1453" s="948"/>
      <c r="Q1453" s="948"/>
      <c r="R1453" s="948"/>
      <c r="S1453" s="948"/>
      <c r="T1453" s="948"/>
      <c r="U1453" s="948"/>
      <c r="V1453" s="948"/>
      <c r="W1453" s="948"/>
      <c r="X1453" s="948"/>
      <c r="Y1453" s="948"/>
      <c r="Z1453" s="948"/>
      <c r="CC1453" s="949"/>
    </row>
    <row r="1454" spans="6:81" s="947" customFormat="1">
      <c r="F1454" s="948"/>
      <c r="G1454" s="948"/>
      <c r="H1454" s="948"/>
      <c r="I1454" s="948"/>
      <c r="N1454" s="948"/>
      <c r="O1454" s="948"/>
      <c r="P1454" s="948"/>
      <c r="Q1454" s="948"/>
      <c r="R1454" s="948"/>
      <c r="S1454" s="948"/>
      <c r="T1454" s="948"/>
      <c r="U1454" s="948"/>
      <c r="V1454" s="948"/>
      <c r="W1454" s="948"/>
      <c r="X1454" s="948"/>
      <c r="Y1454" s="948"/>
      <c r="Z1454" s="948"/>
      <c r="CC1454" s="949"/>
    </row>
    <row r="1455" spans="6:81" s="947" customFormat="1">
      <c r="F1455" s="948"/>
      <c r="G1455" s="948"/>
      <c r="H1455" s="948"/>
      <c r="I1455" s="948"/>
      <c r="N1455" s="948"/>
      <c r="O1455" s="948"/>
      <c r="P1455" s="948"/>
      <c r="Q1455" s="948"/>
      <c r="R1455" s="948"/>
      <c r="S1455" s="948"/>
      <c r="T1455" s="948"/>
      <c r="U1455" s="948"/>
      <c r="V1455" s="948"/>
      <c r="W1455" s="948"/>
      <c r="X1455" s="948"/>
      <c r="Y1455" s="948"/>
      <c r="Z1455" s="948"/>
      <c r="CC1455" s="949"/>
    </row>
    <row r="1456" spans="6:81" s="947" customFormat="1">
      <c r="F1456" s="948"/>
      <c r="G1456" s="948"/>
      <c r="H1456" s="948"/>
      <c r="I1456" s="948"/>
      <c r="N1456" s="948"/>
      <c r="O1456" s="948"/>
      <c r="P1456" s="948"/>
      <c r="Q1456" s="948"/>
      <c r="R1456" s="948"/>
      <c r="S1456" s="948"/>
      <c r="T1456" s="948"/>
      <c r="U1456" s="948"/>
      <c r="V1456" s="948"/>
      <c r="W1456" s="948"/>
      <c r="X1456" s="948"/>
      <c r="Y1456" s="948"/>
      <c r="Z1456" s="948"/>
      <c r="CC1456" s="949"/>
    </row>
    <row r="1457" spans="6:81" s="947" customFormat="1">
      <c r="F1457" s="948"/>
      <c r="G1457" s="948"/>
      <c r="H1457" s="948"/>
      <c r="I1457" s="948"/>
      <c r="N1457" s="948"/>
      <c r="O1457" s="948"/>
      <c r="P1457" s="948"/>
      <c r="Q1457" s="948"/>
      <c r="R1457" s="948"/>
      <c r="S1457" s="948"/>
      <c r="T1457" s="948"/>
      <c r="U1457" s="948"/>
      <c r="V1457" s="948"/>
      <c r="W1457" s="948"/>
      <c r="X1457" s="948"/>
      <c r="Y1457" s="948"/>
      <c r="Z1457" s="948"/>
      <c r="CC1457" s="949"/>
    </row>
    <row r="1458" spans="6:81" s="947" customFormat="1">
      <c r="F1458" s="948"/>
      <c r="G1458" s="948"/>
      <c r="H1458" s="948"/>
      <c r="I1458" s="948"/>
      <c r="N1458" s="948"/>
      <c r="O1458" s="948"/>
      <c r="P1458" s="948"/>
      <c r="Q1458" s="948"/>
      <c r="R1458" s="948"/>
      <c r="S1458" s="948"/>
      <c r="T1458" s="948"/>
      <c r="U1458" s="948"/>
      <c r="V1458" s="948"/>
      <c r="W1458" s="948"/>
      <c r="X1458" s="948"/>
      <c r="Y1458" s="948"/>
      <c r="Z1458" s="948"/>
      <c r="CC1458" s="949"/>
    </row>
    <row r="1459" spans="6:81" s="947" customFormat="1">
      <c r="F1459" s="948"/>
      <c r="G1459" s="948"/>
      <c r="H1459" s="948"/>
      <c r="I1459" s="948"/>
      <c r="N1459" s="948"/>
      <c r="O1459" s="948"/>
      <c r="P1459" s="948"/>
      <c r="Q1459" s="948"/>
      <c r="R1459" s="948"/>
      <c r="S1459" s="948"/>
      <c r="T1459" s="948"/>
      <c r="U1459" s="948"/>
      <c r="V1459" s="948"/>
      <c r="W1459" s="948"/>
      <c r="X1459" s="948"/>
      <c r="Y1459" s="948"/>
      <c r="Z1459" s="948"/>
      <c r="CC1459" s="949"/>
    </row>
    <row r="1460" spans="6:81" s="947" customFormat="1">
      <c r="F1460" s="948"/>
      <c r="G1460" s="948"/>
      <c r="H1460" s="948"/>
      <c r="I1460" s="948"/>
      <c r="N1460" s="948"/>
      <c r="O1460" s="948"/>
      <c r="P1460" s="948"/>
      <c r="Q1460" s="948"/>
      <c r="R1460" s="948"/>
      <c r="S1460" s="948"/>
      <c r="T1460" s="948"/>
      <c r="U1460" s="948"/>
      <c r="V1460" s="948"/>
      <c r="W1460" s="948"/>
      <c r="X1460" s="948"/>
      <c r="Y1460" s="948"/>
      <c r="Z1460" s="948"/>
      <c r="CC1460" s="949"/>
    </row>
    <row r="1461" spans="6:81" s="947" customFormat="1">
      <c r="F1461" s="948"/>
      <c r="G1461" s="948"/>
      <c r="H1461" s="948"/>
      <c r="I1461" s="948"/>
      <c r="N1461" s="948"/>
      <c r="O1461" s="948"/>
      <c r="P1461" s="948"/>
      <c r="Q1461" s="948"/>
      <c r="R1461" s="948"/>
      <c r="S1461" s="948"/>
      <c r="T1461" s="948"/>
      <c r="U1461" s="948"/>
      <c r="V1461" s="948"/>
      <c r="W1461" s="948"/>
      <c r="X1461" s="948"/>
      <c r="Y1461" s="948"/>
      <c r="Z1461" s="948"/>
      <c r="CC1461" s="949"/>
    </row>
    <row r="1462" spans="6:81" s="947" customFormat="1">
      <c r="F1462" s="948"/>
      <c r="G1462" s="948"/>
      <c r="H1462" s="948"/>
      <c r="I1462" s="948"/>
      <c r="N1462" s="948"/>
      <c r="O1462" s="948"/>
      <c r="P1462" s="948"/>
      <c r="Q1462" s="948"/>
      <c r="R1462" s="948"/>
      <c r="S1462" s="948"/>
      <c r="T1462" s="948"/>
      <c r="U1462" s="948"/>
      <c r="V1462" s="948"/>
      <c r="W1462" s="948"/>
      <c r="X1462" s="948"/>
      <c r="Y1462" s="948"/>
      <c r="Z1462" s="948"/>
      <c r="CC1462" s="949"/>
    </row>
    <row r="1463" spans="6:81" s="947" customFormat="1">
      <c r="F1463" s="948"/>
      <c r="G1463" s="948"/>
      <c r="H1463" s="948"/>
      <c r="I1463" s="948"/>
      <c r="N1463" s="948"/>
      <c r="O1463" s="948"/>
      <c r="P1463" s="948"/>
      <c r="Q1463" s="948"/>
      <c r="R1463" s="948"/>
      <c r="S1463" s="948"/>
      <c r="T1463" s="948"/>
      <c r="U1463" s="948"/>
      <c r="V1463" s="948"/>
      <c r="W1463" s="948"/>
      <c r="X1463" s="948"/>
      <c r="Y1463" s="948"/>
      <c r="Z1463" s="948"/>
      <c r="CC1463" s="949"/>
    </row>
    <row r="1464" spans="6:81" s="947" customFormat="1">
      <c r="F1464" s="948"/>
      <c r="G1464" s="948"/>
      <c r="H1464" s="948"/>
      <c r="I1464" s="948"/>
      <c r="N1464" s="948"/>
      <c r="O1464" s="948"/>
      <c r="P1464" s="948"/>
      <c r="Q1464" s="948"/>
      <c r="R1464" s="948"/>
      <c r="S1464" s="948"/>
      <c r="T1464" s="948"/>
      <c r="U1464" s="948"/>
      <c r="V1464" s="948"/>
      <c r="W1464" s="948"/>
      <c r="X1464" s="948"/>
      <c r="Y1464" s="948"/>
      <c r="Z1464" s="948"/>
      <c r="CC1464" s="949"/>
    </row>
    <row r="1465" spans="6:81" s="947" customFormat="1">
      <c r="F1465" s="948"/>
      <c r="G1465" s="948"/>
      <c r="H1465" s="948"/>
      <c r="I1465" s="948"/>
      <c r="N1465" s="948"/>
      <c r="O1465" s="948"/>
      <c r="P1465" s="948"/>
      <c r="Q1465" s="948"/>
      <c r="R1465" s="948"/>
      <c r="S1465" s="948"/>
      <c r="T1465" s="948"/>
      <c r="U1465" s="948"/>
      <c r="V1465" s="948"/>
      <c r="W1465" s="948"/>
      <c r="X1465" s="948"/>
      <c r="Y1465" s="948"/>
      <c r="Z1465" s="948"/>
      <c r="CC1465" s="949"/>
    </row>
    <row r="1466" spans="6:81" s="947" customFormat="1">
      <c r="F1466" s="948"/>
      <c r="G1466" s="948"/>
      <c r="H1466" s="948"/>
      <c r="I1466" s="948"/>
      <c r="N1466" s="948"/>
      <c r="O1466" s="948"/>
      <c r="P1466" s="948"/>
      <c r="Q1466" s="948"/>
      <c r="R1466" s="948"/>
      <c r="S1466" s="948"/>
      <c r="T1466" s="948"/>
      <c r="U1466" s="948"/>
      <c r="V1466" s="948"/>
      <c r="W1466" s="948"/>
      <c r="X1466" s="948"/>
      <c r="Y1466" s="948"/>
      <c r="Z1466" s="948"/>
      <c r="CC1466" s="949"/>
    </row>
    <row r="1467" spans="6:81" s="947" customFormat="1">
      <c r="F1467" s="948"/>
      <c r="G1467" s="948"/>
      <c r="H1467" s="948"/>
      <c r="I1467" s="948"/>
      <c r="N1467" s="948"/>
      <c r="O1467" s="948"/>
      <c r="P1467" s="948"/>
      <c r="Q1467" s="948"/>
      <c r="R1467" s="948"/>
      <c r="S1467" s="948"/>
      <c r="T1467" s="948"/>
      <c r="U1467" s="948"/>
      <c r="V1467" s="948"/>
      <c r="W1467" s="948"/>
      <c r="X1467" s="948"/>
      <c r="Y1467" s="948"/>
      <c r="Z1467" s="948"/>
      <c r="CC1467" s="949"/>
    </row>
    <row r="1468" spans="6:81" s="947" customFormat="1">
      <c r="F1468" s="948"/>
      <c r="G1468" s="948"/>
      <c r="H1468" s="948"/>
      <c r="I1468" s="948"/>
      <c r="N1468" s="948"/>
      <c r="O1468" s="948"/>
      <c r="P1468" s="948"/>
      <c r="Q1468" s="948"/>
      <c r="R1468" s="948"/>
      <c r="S1468" s="948"/>
      <c r="T1468" s="948"/>
      <c r="U1468" s="948"/>
      <c r="V1468" s="948"/>
      <c r="W1468" s="948"/>
      <c r="X1468" s="948"/>
      <c r="Y1468" s="948"/>
      <c r="Z1468" s="948"/>
      <c r="CC1468" s="949"/>
    </row>
    <row r="1469" spans="6:81" s="947" customFormat="1">
      <c r="F1469" s="948"/>
      <c r="G1469" s="948"/>
      <c r="H1469" s="948"/>
      <c r="I1469" s="948"/>
      <c r="N1469" s="948"/>
      <c r="O1469" s="948"/>
      <c r="P1469" s="948"/>
      <c r="Q1469" s="948"/>
      <c r="R1469" s="948"/>
      <c r="S1469" s="948"/>
      <c r="T1469" s="948"/>
      <c r="U1469" s="948"/>
      <c r="V1469" s="948"/>
      <c r="W1469" s="948"/>
      <c r="X1469" s="948"/>
      <c r="Y1469" s="948"/>
      <c r="Z1469" s="948"/>
      <c r="CC1469" s="949"/>
    </row>
    <row r="1470" spans="6:81" s="947" customFormat="1">
      <c r="F1470" s="948"/>
      <c r="G1470" s="948"/>
      <c r="H1470" s="948"/>
      <c r="I1470" s="948"/>
      <c r="N1470" s="948"/>
      <c r="O1470" s="948"/>
      <c r="P1470" s="948"/>
      <c r="Q1470" s="948"/>
      <c r="R1470" s="948"/>
      <c r="S1470" s="948"/>
      <c r="T1470" s="948"/>
      <c r="U1470" s="948"/>
      <c r="V1470" s="948"/>
      <c r="W1470" s="948"/>
      <c r="X1470" s="948"/>
      <c r="Y1470" s="948"/>
      <c r="Z1470" s="948"/>
      <c r="CC1470" s="949"/>
    </row>
    <row r="1471" spans="6:81" s="947" customFormat="1">
      <c r="F1471" s="948"/>
      <c r="G1471" s="948"/>
      <c r="H1471" s="948"/>
      <c r="I1471" s="948"/>
      <c r="N1471" s="948"/>
      <c r="O1471" s="948"/>
      <c r="P1471" s="948"/>
      <c r="Q1471" s="948"/>
      <c r="R1471" s="948"/>
      <c r="S1471" s="948"/>
      <c r="T1471" s="948"/>
      <c r="U1471" s="948"/>
      <c r="V1471" s="948"/>
      <c r="W1471" s="948"/>
      <c r="X1471" s="948"/>
      <c r="Y1471" s="948"/>
      <c r="Z1471" s="948"/>
      <c r="CC1471" s="949"/>
    </row>
    <row r="1472" spans="6:81" s="947" customFormat="1">
      <c r="F1472" s="948"/>
      <c r="G1472" s="948"/>
      <c r="H1472" s="948"/>
      <c r="I1472" s="948"/>
      <c r="N1472" s="948"/>
      <c r="O1472" s="948"/>
      <c r="P1472" s="948"/>
      <c r="Q1472" s="948"/>
      <c r="R1472" s="948"/>
      <c r="S1472" s="948"/>
      <c r="T1472" s="948"/>
      <c r="U1472" s="948"/>
      <c r="V1472" s="948"/>
      <c r="W1472" s="948"/>
      <c r="X1472" s="948"/>
      <c r="Y1472" s="948"/>
      <c r="Z1472" s="948"/>
      <c r="CC1472" s="949"/>
    </row>
    <row r="1473" spans="6:81" s="947" customFormat="1">
      <c r="F1473" s="948"/>
      <c r="G1473" s="948"/>
      <c r="H1473" s="948"/>
      <c r="I1473" s="948"/>
      <c r="N1473" s="948"/>
      <c r="O1473" s="948"/>
      <c r="P1473" s="948"/>
      <c r="Q1473" s="948"/>
      <c r="R1473" s="948"/>
      <c r="S1473" s="948"/>
      <c r="T1473" s="948"/>
      <c r="U1473" s="948"/>
      <c r="V1473" s="948"/>
      <c r="W1473" s="948"/>
      <c r="X1473" s="948"/>
      <c r="Y1473" s="948"/>
      <c r="Z1473" s="948"/>
      <c r="CC1473" s="949"/>
    </row>
    <row r="1474" spans="6:81" s="947" customFormat="1">
      <c r="F1474" s="948"/>
      <c r="G1474" s="948"/>
      <c r="H1474" s="948"/>
      <c r="I1474" s="948"/>
      <c r="N1474" s="948"/>
      <c r="O1474" s="948"/>
      <c r="P1474" s="948"/>
      <c r="Q1474" s="948"/>
      <c r="R1474" s="948"/>
      <c r="S1474" s="948"/>
      <c r="T1474" s="948"/>
      <c r="U1474" s="948"/>
      <c r="V1474" s="948"/>
      <c r="W1474" s="948"/>
      <c r="X1474" s="948"/>
      <c r="Y1474" s="948"/>
      <c r="Z1474" s="948"/>
      <c r="CC1474" s="949"/>
    </row>
    <row r="1475" spans="6:81" s="947" customFormat="1">
      <c r="F1475" s="948"/>
      <c r="G1475" s="948"/>
      <c r="H1475" s="948"/>
      <c r="I1475" s="948"/>
      <c r="N1475" s="948"/>
      <c r="O1475" s="948"/>
      <c r="P1475" s="948"/>
      <c r="Q1475" s="948"/>
      <c r="R1475" s="948"/>
      <c r="S1475" s="948"/>
      <c r="T1475" s="948"/>
      <c r="U1475" s="948"/>
      <c r="V1475" s="948"/>
      <c r="W1475" s="948"/>
      <c r="X1475" s="948"/>
      <c r="Y1475" s="948"/>
      <c r="Z1475" s="948"/>
      <c r="CC1475" s="949"/>
    </row>
    <row r="1476" spans="6:81" s="947" customFormat="1">
      <c r="F1476" s="948"/>
      <c r="G1476" s="948"/>
      <c r="H1476" s="948"/>
      <c r="I1476" s="948"/>
      <c r="N1476" s="948"/>
      <c r="O1476" s="948"/>
      <c r="P1476" s="948"/>
      <c r="Q1476" s="948"/>
      <c r="R1476" s="948"/>
      <c r="S1476" s="948"/>
      <c r="T1476" s="948"/>
      <c r="U1476" s="948"/>
      <c r="V1476" s="948"/>
      <c r="W1476" s="948"/>
      <c r="X1476" s="948"/>
      <c r="Y1476" s="948"/>
      <c r="Z1476" s="948"/>
      <c r="CC1476" s="949"/>
    </row>
    <row r="1477" spans="6:81" s="947" customFormat="1">
      <c r="F1477" s="948"/>
      <c r="G1477" s="948"/>
      <c r="H1477" s="948"/>
      <c r="I1477" s="948"/>
      <c r="N1477" s="948"/>
      <c r="O1477" s="948"/>
      <c r="P1477" s="948"/>
      <c r="Q1477" s="948"/>
      <c r="R1477" s="948"/>
      <c r="S1477" s="948"/>
      <c r="T1477" s="948"/>
      <c r="U1477" s="948"/>
      <c r="V1477" s="948"/>
      <c r="W1477" s="948"/>
      <c r="X1477" s="948"/>
      <c r="Y1477" s="948"/>
      <c r="Z1477" s="948"/>
      <c r="CC1477" s="949"/>
    </row>
    <row r="1478" spans="6:81" s="947" customFormat="1">
      <c r="F1478" s="948"/>
      <c r="G1478" s="948"/>
      <c r="H1478" s="948"/>
      <c r="I1478" s="948"/>
      <c r="N1478" s="948"/>
      <c r="O1478" s="948"/>
      <c r="P1478" s="948"/>
      <c r="Q1478" s="948"/>
      <c r="R1478" s="948"/>
      <c r="S1478" s="948"/>
      <c r="T1478" s="948"/>
      <c r="U1478" s="948"/>
      <c r="V1478" s="948"/>
      <c r="W1478" s="948"/>
      <c r="X1478" s="948"/>
      <c r="Y1478" s="948"/>
      <c r="Z1478" s="948"/>
      <c r="CC1478" s="949"/>
    </row>
    <row r="1479" spans="6:81" s="947" customFormat="1">
      <c r="F1479" s="948"/>
      <c r="G1479" s="948"/>
      <c r="H1479" s="948"/>
      <c r="I1479" s="948"/>
      <c r="N1479" s="948"/>
      <c r="O1479" s="948"/>
      <c r="P1479" s="948"/>
      <c r="Q1479" s="948"/>
      <c r="R1479" s="948"/>
      <c r="S1479" s="948"/>
      <c r="T1479" s="948"/>
      <c r="U1479" s="948"/>
      <c r="V1479" s="948"/>
      <c r="W1479" s="948"/>
      <c r="X1479" s="948"/>
      <c r="Y1479" s="948"/>
      <c r="Z1479" s="948"/>
      <c r="CC1479" s="949"/>
    </row>
    <row r="1480" spans="6:81" s="947" customFormat="1">
      <c r="F1480" s="948"/>
      <c r="G1480" s="948"/>
      <c r="H1480" s="948"/>
      <c r="I1480" s="948"/>
      <c r="N1480" s="948"/>
      <c r="O1480" s="948"/>
      <c r="P1480" s="948"/>
      <c r="Q1480" s="948"/>
      <c r="R1480" s="948"/>
      <c r="S1480" s="948"/>
      <c r="T1480" s="948"/>
      <c r="U1480" s="948"/>
      <c r="V1480" s="948"/>
      <c r="W1480" s="948"/>
      <c r="X1480" s="948"/>
      <c r="Y1480" s="948"/>
      <c r="Z1480" s="948"/>
      <c r="CC1480" s="949"/>
    </row>
    <row r="1481" spans="6:81" s="947" customFormat="1">
      <c r="F1481" s="948"/>
      <c r="G1481" s="948"/>
      <c r="H1481" s="948"/>
      <c r="I1481" s="948"/>
      <c r="N1481" s="948"/>
      <c r="O1481" s="948"/>
      <c r="P1481" s="948"/>
      <c r="Q1481" s="948"/>
      <c r="R1481" s="948"/>
      <c r="S1481" s="948"/>
      <c r="T1481" s="948"/>
      <c r="U1481" s="948"/>
      <c r="V1481" s="948"/>
      <c r="W1481" s="948"/>
      <c r="X1481" s="948"/>
      <c r="Y1481" s="948"/>
      <c r="Z1481" s="948"/>
      <c r="CC1481" s="949"/>
    </row>
    <row r="1482" spans="6:81" s="947" customFormat="1">
      <c r="F1482" s="948"/>
      <c r="G1482" s="948"/>
      <c r="H1482" s="948"/>
      <c r="I1482" s="948"/>
      <c r="N1482" s="948"/>
      <c r="O1482" s="948"/>
      <c r="P1482" s="948"/>
      <c r="Q1482" s="948"/>
      <c r="R1482" s="948"/>
      <c r="S1482" s="948"/>
      <c r="T1482" s="948"/>
      <c r="U1482" s="948"/>
      <c r="V1482" s="948"/>
      <c r="W1482" s="948"/>
      <c r="X1482" s="948"/>
      <c r="Y1482" s="948"/>
      <c r="Z1482" s="948"/>
      <c r="CC1482" s="949"/>
    </row>
    <row r="1483" spans="6:81" s="947" customFormat="1">
      <c r="F1483" s="948"/>
      <c r="G1483" s="948"/>
      <c r="H1483" s="948"/>
      <c r="I1483" s="948"/>
      <c r="N1483" s="948"/>
      <c r="O1483" s="948"/>
      <c r="P1483" s="948"/>
      <c r="Q1483" s="948"/>
      <c r="R1483" s="948"/>
      <c r="S1483" s="948"/>
      <c r="T1483" s="948"/>
      <c r="U1483" s="948"/>
      <c r="V1483" s="948"/>
      <c r="W1483" s="948"/>
      <c r="X1483" s="948"/>
      <c r="Y1483" s="948"/>
      <c r="Z1483" s="948"/>
      <c r="CC1483" s="949"/>
    </row>
    <row r="1484" spans="6:81" s="947" customFormat="1">
      <c r="F1484" s="948"/>
      <c r="G1484" s="948"/>
      <c r="H1484" s="948"/>
      <c r="I1484" s="948"/>
      <c r="N1484" s="948"/>
      <c r="O1484" s="948"/>
      <c r="P1484" s="948"/>
      <c r="Q1484" s="948"/>
      <c r="R1484" s="948"/>
      <c r="S1484" s="948"/>
      <c r="T1484" s="948"/>
      <c r="U1484" s="948"/>
      <c r="V1484" s="948"/>
      <c r="W1484" s="948"/>
      <c r="X1484" s="948"/>
      <c r="Y1484" s="948"/>
      <c r="Z1484" s="948"/>
      <c r="CC1484" s="949"/>
    </row>
    <row r="1485" spans="6:81" s="947" customFormat="1">
      <c r="F1485" s="948"/>
      <c r="G1485" s="948"/>
      <c r="H1485" s="948"/>
      <c r="I1485" s="948"/>
      <c r="N1485" s="948"/>
      <c r="O1485" s="948"/>
      <c r="P1485" s="948"/>
      <c r="Q1485" s="948"/>
      <c r="R1485" s="948"/>
      <c r="S1485" s="948"/>
      <c r="T1485" s="948"/>
      <c r="U1485" s="948"/>
      <c r="V1485" s="948"/>
      <c r="W1485" s="948"/>
      <c r="X1485" s="948"/>
      <c r="Y1485" s="948"/>
      <c r="Z1485" s="948"/>
      <c r="CC1485" s="949"/>
    </row>
    <row r="1486" spans="6:81" s="947" customFormat="1">
      <c r="F1486" s="948"/>
      <c r="G1486" s="948"/>
      <c r="H1486" s="948"/>
      <c r="I1486" s="948"/>
      <c r="N1486" s="948"/>
      <c r="O1486" s="948"/>
      <c r="P1486" s="948"/>
      <c r="Q1486" s="948"/>
      <c r="R1486" s="948"/>
      <c r="S1486" s="948"/>
      <c r="T1486" s="948"/>
      <c r="U1486" s="948"/>
      <c r="V1486" s="948"/>
      <c r="W1486" s="948"/>
      <c r="X1486" s="948"/>
      <c r="Y1486" s="948"/>
      <c r="Z1486" s="948"/>
      <c r="CC1486" s="949"/>
    </row>
    <row r="1487" spans="6:81" s="947" customFormat="1">
      <c r="F1487" s="948"/>
      <c r="G1487" s="948"/>
      <c r="H1487" s="948"/>
      <c r="I1487" s="948"/>
      <c r="N1487" s="948"/>
      <c r="O1487" s="948"/>
      <c r="P1487" s="948"/>
      <c r="Q1487" s="948"/>
      <c r="R1487" s="948"/>
      <c r="S1487" s="948"/>
      <c r="T1487" s="948"/>
      <c r="U1487" s="948"/>
      <c r="V1487" s="948"/>
      <c r="W1487" s="948"/>
      <c r="X1487" s="948"/>
      <c r="Y1487" s="948"/>
      <c r="Z1487" s="948"/>
      <c r="CC1487" s="949"/>
    </row>
    <row r="1488" spans="6:81" s="947" customFormat="1">
      <c r="F1488" s="948"/>
      <c r="G1488" s="948"/>
      <c r="H1488" s="948"/>
      <c r="I1488" s="948"/>
      <c r="N1488" s="948"/>
      <c r="O1488" s="948"/>
      <c r="P1488" s="948"/>
      <c r="Q1488" s="948"/>
      <c r="R1488" s="948"/>
      <c r="S1488" s="948"/>
      <c r="T1488" s="948"/>
      <c r="U1488" s="948"/>
      <c r="V1488" s="948"/>
      <c r="W1488" s="948"/>
      <c r="X1488" s="948"/>
      <c r="Y1488" s="948"/>
      <c r="Z1488" s="948"/>
      <c r="CC1488" s="949"/>
    </row>
    <row r="1489" spans="6:81" s="947" customFormat="1">
      <c r="F1489" s="948"/>
      <c r="G1489" s="948"/>
      <c r="H1489" s="948"/>
      <c r="I1489" s="948"/>
      <c r="N1489" s="948"/>
      <c r="O1489" s="948"/>
      <c r="P1489" s="948"/>
      <c r="Q1489" s="948"/>
      <c r="R1489" s="948"/>
      <c r="S1489" s="948"/>
      <c r="T1489" s="948"/>
      <c r="U1489" s="948"/>
      <c r="V1489" s="948"/>
      <c r="W1489" s="948"/>
      <c r="X1489" s="948"/>
      <c r="Y1489" s="948"/>
      <c r="Z1489" s="948"/>
      <c r="CC1489" s="949"/>
    </row>
    <row r="1490" spans="6:81" s="947" customFormat="1">
      <c r="F1490" s="948"/>
      <c r="G1490" s="948"/>
      <c r="H1490" s="948"/>
      <c r="I1490" s="948"/>
      <c r="N1490" s="948"/>
      <c r="O1490" s="948"/>
      <c r="P1490" s="948"/>
      <c r="Q1490" s="948"/>
      <c r="R1490" s="948"/>
      <c r="S1490" s="948"/>
      <c r="T1490" s="948"/>
      <c r="U1490" s="948"/>
      <c r="V1490" s="948"/>
      <c r="W1490" s="948"/>
      <c r="X1490" s="948"/>
      <c r="Y1490" s="948"/>
      <c r="Z1490" s="948"/>
      <c r="CC1490" s="949"/>
    </row>
    <row r="1491" spans="6:81" s="947" customFormat="1">
      <c r="F1491" s="948"/>
      <c r="G1491" s="948"/>
      <c r="H1491" s="948"/>
      <c r="I1491" s="948"/>
      <c r="N1491" s="948"/>
      <c r="O1491" s="948"/>
      <c r="P1491" s="948"/>
      <c r="Q1491" s="948"/>
      <c r="R1491" s="948"/>
      <c r="S1491" s="948"/>
      <c r="T1491" s="948"/>
      <c r="U1491" s="948"/>
      <c r="V1491" s="948"/>
      <c r="W1491" s="948"/>
      <c r="X1491" s="948"/>
      <c r="Y1491" s="948"/>
      <c r="Z1491" s="948"/>
      <c r="CC1491" s="949"/>
    </row>
    <row r="1492" spans="6:81" s="947" customFormat="1">
      <c r="F1492" s="948"/>
      <c r="G1492" s="948"/>
      <c r="H1492" s="948"/>
      <c r="I1492" s="948"/>
      <c r="N1492" s="948"/>
      <c r="O1492" s="948"/>
      <c r="P1492" s="948"/>
      <c r="Q1492" s="948"/>
      <c r="R1492" s="948"/>
      <c r="S1492" s="948"/>
      <c r="T1492" s="948"/>
      <c r="U1492" s="948"/>
      <c r="V1492" s="948"/>
      <c r="W1492" s="948"/>
      <c r="X1492" s="948"/>
      <c r="Y1492" s="948"/>
      <c r="Z1492" s="948"/>
      <c r="CC1492" s="949"/>
    </row>
    <row r="1493" spans="6:81" s="947" customFormat="1">
      <c r="F1493" s="948"/>
      <c r="G1493" s="948"/>
      <c r="H1493" s="948"/>
      <c r="I1493" s="948"/>
      <c r="N1493" s="948"/>
      <c r="O1493" s="948"/>
      <c r="P1493" s="948"/>
      <c r="Q1493" s="948"/>
      <c r="R1493" s="948"/>
      <c r="S1493" s="948"/>
      <c r="T1493" s="948"/>
      <c r="U1493" s="948"/>
      <c r="V1493" s="948"/>
      <c r="W1493" s="948"/>
      <c r="X1493" s="948"/>
      <c r="Y1493" s="948"/>
      <c r="Z1493" s="948"/>
      <c r="CC1493" s="949"/>
    </row>
    <row r="1494" spans="6:81" s="947" customFormat="1">
      <c r="F1494" s="948"/>
      <c r="G1494" s="948"/>
      <c r="H1494" s="948"/>
      <c r="I1494" s="948"/>
      <c r="N1494" s="948"/>
      <c r="O1494" s="948"/>
      <c r="P1494" s="948"/>
      <c r="Q1494" s="948"/>
      <c r="R1494" s="948"/>
      <c r="S1494" s="948"/>
      <c r="T1494" s="948"/>
      <c r="U1494" s="948"/>
      <c r="V1494" s="948"/>
      <c r="W1494" s="948"/>
      <c r="X1494" s="948"/>
      <c r="Y1494" s="948"/>
      <c r="Z1494" s="948"/>
      <c r="CC1494" s="949"/>
    </row>
    <row r="1495" spans="6:81" s="947" customFormat="1">
      <c r="F1495" s="948"/>
      <c r="G1495" s="948"/>
      <c r="H1495" s="948"/>
      <c r="I1495" s="948"/>
      <c r="N1495" s="948"/>
      <c r="O1495" s="948"/>
      <c r="P1495" s="948"/>
      <c r="Q1495" s="948"/>
      <c r="R1495" s="948"/>
      <c r="S1495" s="948"/>
      <c r="T1495" s="948"/>
      <c r="U1495" s="948"/>
      <c r="V1495" s="948"/>
      <c r="W1495" s="948"/>
      <c r="X1495" s="948"/>
      <c r="Y1495" s="948"/>
      <c r="Z1495" s="948"/>
      <c r="CC1495" s="949"/>
    </row>
    <row r="1496" spans="6:81" s="947" customFormat="1">
      <c r="F1496" s="948"/>
      <c r="G1496" s="948"/>
      <c r="H1496" s="948"/>
      <c r="I1496" s="948"/>
      <c r="N1496" s="948"/>
      <c r="O1496" s="948"/>
      <c r="P1496" s="948"/>
      <c r="Q1496" s="948"/>
      <c r="R1496" s="948"/>
      <c r="S1496" s="948"/>
      <c r="T1496" s="948"/>
      <c r="U1496" s="948"/>
      <c r="V1496" s="948"/>
      <c r="W1496" s="948"/>
      <c r="X1496" s="948"/>
      <c r="Y1496" s="948"/>
      <c r="Z1496" s="948"/>
      <c r="CC1496" s="949"/>
    </row>
    <row r="1497" spans="6:81" s="947" customFormat="1">
      <c r="F1497" s="948"/>
      <c r="G1497" s="948"/>
      <c r="H1497" s="948"/>
      <c r="I1497" s="948"/>
      <c r="N1497" s="948"/>
      <c r="O1497" s="948"/>
      <c r="P1497" s="948"/>
      <c r="Q1497" s="948"/>
      <c r="R1497" s="948"/>
      <c r="S1497" s="948"/>
      <c r="T1497" s="948"/>
      <c r="U1497" s="948"/>
      <c r="V1497" s="948"/>
      <c r="W1497" s="948"/>
      <c r="X1497" s="948"/>
      <c r="Y1497" s="948"/>
      <c r="Z1497" s="948"/>
      <c r="CC1497" s="949"/>
    </row>
    <row r="1498" spans="6:81" s="947" customFormat="1">
      <c r="F1498" s="948"/>
      <c r="G1498" s="948"/>
      <c r="H1498" s="948"/>
      <c r="I1498" s="948"/>
      <c r="N1498" s="948"/>
      <c r="O1498" s="948"/>
      <c r="P1498" s="948"/>
      <c r="Q1498" s="948"/>
      <c r="R1498" s="948"/>
      <c r="S1498" s="948"/>
      <c r="T1498" s="948"/>
      <c r="U1498" s="948"/>
      <c r="V1498" s="948"/>
      <c r="W1498" s="948"/>
      <c r="X1498" s="948"/>
      <c r="Y1498" s="948"/>
      <c r="Z1498" s="948"/>
      <c r="CC1498" s="949"/>
    </row>
    <row r="1499" spans="6:81" s="947" customFormat="1">
      <c r="F1499" s="948"/>
      <c r="G1499" s="948"/>
      <c r="H1499" s="948"/>
      <c r="I1499" s="948"/>
      <c r="N1499" s="948"/>
      <c r="O1499" s="948"/>
      <c r="P1499" s="948"/>
      <c r="Q1499" s="948"/>
      <c r="R1499" s="948"/>
      <c r="S1499" s="948"/>
      <c r="T1499" s="948"/>
      <c r="U1499" s="948"/>
      <c r="V1499" s="948"/>
      <c r="W1499" s="948"/>
      <c r="X1499" s="948"/>
      <c r="Y1499" s="948"/>
      <c r="Z1499" s="948"/>
      <c r="CC1499" s="949"/>
    </row>
    <row r="1500" spans="6:81" s="947" customFormat="1">
      <c r="F1500" s="948"/>
      <c r="G1500" s="948"/>
      <c r="H1500" s="948"/>
      <c r="I1500" s="948"/>
      <c r="N1500" s="948"/>
      <c r="O1500" s="948"/>
      <c r="P1500" s="948"/>
      <c r="Q1500" s="948"/>
      <c r="R1500" s="948"/>
      <c r="S1500" s="948"/>
      <c r="T1500" s="948"/>
      <c r="U1500" s="948"/>
      <c r="V1500" s="948"/>
      <c r="W1500" s="948"/>
      <c r="X1500" s="948"/>
      <c r="Y1500" s="948"/>
      <c r="Z1500" s="948"/>
      <c r="CC1500" s="949"/>
    </row>
    <row r="1501" spans="6:81" s="947" customFormat="1">
      <c r="F1501" s="948"/>
      <c r="G1501" s="948"/>
      <c r="H1501" s="948"/>
      <c r="I1501" s="948"/>
      <c r="N1501" s="948"/>
      <c r="O1501" s="948"/>
      <c r="P1501" s="948"/>
      <c r="Q1501" s="948"/>
      <c r="R1501" s="948"/>
      <c r="S1501" s="948"/>
      <c r="T1501" s="948"/>
      <c r="U1501" s="948"/>
      <c r="V1501" s="948"/>
      <c r="W1501" s="948"/>
      <c r="X1501" s="948"/>
      <c r="Y1501" s="948"/>
      <c r="Z1501" s="948"/>
      <c r="CC1501" s="949"/>
    </row>
    <row r="1502" spans="6:81" s="947" customFormat="1">
      <c r="F1502" s="948"/>
      <c r="G1502" s="948"/>
      <c r="H1502" s="948"/>
      <c r="I1502" s="948"/>
      <c r="N1502" s="948"/>
      <c r="O1502" s="948"/>
      <c r="P1502" s="948"/>
      <c r="Q1502" s="948"/>
      <c r="R1502" s="948"/>
      <c r="S1502" s="948"/>
      <c r="T1502" s="948"/>
      <c r="U1502" s="948"/>
      <c r="V1502" s="948"/>
      <c r="W1502" s="948"/>
      <c r="X1502" s="948"/>
      <c r="Y1502" s="948"/>
      <c r="Z1502" s="948"/>
      <c r="CC1502" s="949"/>
    </row>
    <row r="1503" spans="6:81" s="947" customFormat="1">
      <c r="F1503" s="948"/>
      <c r="G1503" s="948"/>
      <c r="H1503" s="948"/>
      <c r="I1503" s="948"/>
      <c r="N1503" s="948"/>
      <c r="O1503" s="948"/>
      <c r="P1503" s="948"/>
      <c r="Q1503" s="948"/>
      <c r="R1503" s="948"/>
      <c r="S1503" s="948"/>
      <c r="T1503" s="948"/>
      <c r="U1503" s="948"/>
      <c r="V1503" s="948"/>
      <c r="W1503" s="948"/>
      <c r="X1503" s="948"/>
      <c r="Y1503" s="948"/>
      <c r="Z1503" s="948"/>
      <c r="CC1503" s="949"/>
    </row>
    <row r="1504" spans="6:81" s="947" customFormat="1">
      <c r="F1504" s="948"/>
      <c r="G1504" s="948"/>
      <c r="H1504" s="948"/>
      <c r="I1504" s="948"/>
      <c r="N1504" s="948"/>
      <c r="O1504" s="948"/>
      <c r="P1504" s="948"/>
      <c r="Q1504" s="948"/>
      <c r="R1504" s="948"/>
      <c r="S1504" s="948"/>
      <c r="T1504" s="948"/>
      <c r="U1504" s="948"/>
      <c r="V1504" s="948"/>
      <c r="W1504" s="948"/>
      <c r="X1504" s="948"/>
      <c r="Y1504" s="948"/>
      <c r="Z1504" s="948"/>
      <c r="CC1504" s="949"/>
    </row>
    <row r="1505" spans="6:81" s="947" customFormat="1">
      <c r="F1505" s="948"/>
      <c r="G1505" s="948"/>
      <c r="H1505" s="948"/>
      <c r="I1505" s="948"/>
      <c r="N1505" s="948"/>
      <c r="O1505" s="948"/>
      <c r="P1505" s="948"/>
      <c r="Q1505" s="948"/>
      <c r="R1505" s="948"/>
      <c r="S1505" s="948"/>
      <c r="T1505" s="948"/>
      <c r="U1505" s="948"/>
      <c r="V1505" s="948"/>
      <c r="W1505" s="948"/>
      <c r="X1505" s="948"/>
      <c r="Y1505" s="948"/>
      <c r="Z1505" s="948"/>
      <c r="CC1505" s="949"/>
    </row>
    <row r="1506" spans="6:81" s="947" customFormat="1">
      <c r="F1506" s="948"/>
      <c r="G1506" s="948"/>
      <c r="H1506" s="948"/>
      <c r="I1506" s="948"/>
      <c r="N1506" s="948"/>
      <c r="O1506" s="948"/>
      <c r="P1506" s="948"/>
      <c r="Q1506" s="948"/>
      <c r="R1506" s="948"/>
      <c r="S1506" s="948"/>
      <c r="T1506" s="948"/>
      <c r="U1506" s="948"/>
      <c r="V1506" s="948"/>
      <c r="W1506" s="948"/>
      <c r="X1506" s="948"/>
      <c r="Y1506" s="948"/>
      <c r="Z1506" s="948"/>
      <c r="CC1506" s="949"/>
    </row>
    <row r="1507" spans="6:81" s="947" customFormat="1">
      <c r="F1507" s="948"/>
      <c r="G1507" s="948"/>
      <c r="H1507" s="948"/>
      <c r="I1507" s="948"/>
      <c r="N1507" s="948"/>
      <c r="O1507" s="948"/>
      <c r="P1507" s="948"/>
      <c r="Q1507" s="948"/>
      <c r="R1507" s="948"/>
      <c r="S1507" s="948"/>
      <c r="T1507" s="948"/>
      <c r="U1507" s="948"/>
      <c r="V1507" s="948"/>
      <c r="W1507" s="948"/>
      <c r="X1507" s="948"/>
      <c r="Y1507" s="948"/>
      <c r="Z1507" s="948"/>
      <c r="CC1507" s="949"/>
    </row>
    <row r="1508" spans="6:81" s="947" customFormat="1">
      <c r="F1508" s="948"/>
      <c r="G1508" s="948"/>
      <c r="H1508" s="948"/>
      <c r="I1508" s="948"/>
      <c r="N1508" s="948"/>
      <c r="O1508" s="948"/>
      <c r="P1508" s="948"/>
      <c r="Q1508" s="948"/>
      <c r="R1508" s="948"/>
      <c r="S1508" s="948"/>
      <c r="T1508" s="948"/>
      <c r="U1508" s="948"/>
      <c r="V1508" s="948"/>
      <c r="W1508" s="948"/>
      <c r="X1508" s="948"/>
      <c r="Y1508" s="948"/>
      <c r="Z1508" s="948"/>
      <c r="CC1508" s="949"/>
    </row>
    <row r="1509" spans="6:81" s="947" customFormat="1">
      <c r="F1509" s="948"/>
      <c r="G1509" s="948"/>
      <c r="H1509" s="948"/>
      <c r="I1509" s="948"/>
      <c r="N1509" s="948"/>
      <c r="O1509" s="948"/>
      <c r="P1509" s="948"/>
      <c r="Q1509" s="948"/>
      <c r="R1509" s="948"/>
      <c r="S1509" s="948"/>
      <c r="T1509" s="948"/>
      <c r="U1509" s="948"/>
      <c r="V1509" s="948"/>
      <c r="W1509" s="948"/>
      <c r="X1509" s="948"/>
      <c r="Y1509" s="948"/>
      <c r="Z1509" s="948"/>
      <c r="CC1509" s="949"/>
    </row>
    <row r="1510" spans="6:81" s="947" customFormat="1">
      <c r="F1510" s="948"/>
      <c r="G1510" s="948"/>
      <c r="H1510" s="948"/>
      <c r="I1510" s="948"/>
      <c r="N1510" s="948"/>
      <c r="O1510" s="948"/>
      <c r="P1510" s="948"/>
      <c r="Q1510" s="948"/>
      <c r="R1510" s="948"/>
      <c r="S1510" s="948"/>
      <c r="T1510" s="948"/>
      <c r="U1510" s="948"/>
      <c r="V1510" s="948"/>
      <c r="W1510" s="948"/>
      <c r="X1510" s="948"/>
      <c r="Y1510" s="948"/>
      <c r="Z1510" s="948"/>
      <c r="CC1510" s="949"/>
    </row>
    <row r="1511" spans="6:81" s="947" customFormat="1">
      <c r="F1511" s="948"/>
      <c r="G1511" s="948"/>
      <c r="H1511" s="948"/>
      <c r="I1511" s="948"/>
      <c r="N1511" s="948"/>
      <c r="O1511" s="948"/>
      <c r="P1511" s="948"/>
      <c r="Q1511" s="948"/>
      <c r="R1511" s="948"/>
      <c r="S1511" s="948"/>
      <c r="T1511" s="948"/>
      <c r="U1511" s="948"/>
      <c r="V1511" s="948"/>
      <c r="W1511" s="948"/>
      <c r="X1511" s="948"/>
      <c r="Y1511" s="948"/>
      <c r="Z1511" s="948"/>
      <c r="CC1511" s="949"/>
    </row>
    <row r="1512" spans="6:81" s="947" customFormat="1">
      <c r="F1512" s="948"/>
      <c r="G1512" s="948"/>
      <c r="H1512" s="948"/>
      <c r="I1512" s="948"/>
      <c r="N1512" s="948"/>
      <c r="O1512" s="948"/>
      <c r="P1512" s="948"/>
      <c r="Q1512" s="948"/>
      <c r="R1512" s="948"/>
      <c r="S1512" s="948"/>
      <c r="T1512" s="948"/>
      <c r="U1512" s="948"/>
      <c r="V1512" s="948"/>
      <c r="W1512" s="948"/>
      <c r="X1512" s="948"/>
      <c r="Y1512" s="948"/>
      <c r="Z1512" s="948"/>
      <c r="CC1512" s="949"/>
    </row>
    <row r="1513" spans="6:81" s="947" customFormat="1">
      <c r="F1513" s="948"/>
      <c r="G1513" s="948"/>
      <c r="H1513" s="948"/>
      <c r="I1513" s="948"/>
      <c r="N1513" s="948"/>
      <c r="O1513" s="948"/>
      <c r="P1513" s="948"/>
      <c r="Q1513" s="948"/>
      <c r="R1513" s="948"/>
      <c r="S1513" s="948"/>
      <c r="T1513" s="948"/>
      <c r="U1513" s="948"/>
      <c r="V1513" s="948"/>
      <c r="W1513" s="948"/>
      <c r="X1513" s="948"/>
      <c r="Y1513" s="948"/>
      <c r="Z1513" s="948"/>
      <c r="CC1513" s="949"/>
    </row>
    <row r="1514" spans="6:81" s="947" customFormat="1">
      <c r="F1514" s="948"/>
      <c r="G1514" s="948"/>
      <c r="H1514" s="948"/>
      <c r="I1514" s="948"/>
      <c r="N1514" s="948"/>
      <c r="O1514" s="948"/>
      <c r="P1514" s="948"/>
      <c r="Q1514" s="948"/>
      <c r="R1514" s="948"/>
      <c r="S1514" s="948"/>
      <c r="T1514" s="948"/>
      <c r="U1514" s="948"/>
      <c r="V1514" s="948"/>
      <c r="W1514" s="948"/>
      <c r="X1514" s="948"/>
      <c r="Y1514" s="948"/>
      <c r="Z1514" s="948"/>
      <c r="CC1514" s="949"/>
    </row>
    <row r="1515" spans="6:81" s="947" customFormat="1">
      <c r="F1515" s="948"/>
      <c r="G1515" s="948"/>
      <c r="H1515" s="948"/>
      <c r="I1515" s="948"/>
      <c r="N1515" s="948"/>
      <c r="O1515" s="948"/>
      <c r="P1515" s="948"/>
      <c r="Q1515" s="948"/>
      <c r="R1515" s="948"/>
      <c r="S1515" s="948"/>
      <c r="T1515" s="948"/>
      <c r="U1515" s="948"/>
      <c r="V1515" s="948"/>
      <c r="W1515" s="948"/>
      <c r="X1515" s="948"/>
      <c r="Y1515" s="948"/>
      <c r="Z1515" s="948"/>
      <c r="CC1515" s="949"/>
    </row>
    <row r="1516" spans="6:81" s="947" customFormat="1">
      <c r="F1516" s="948"/>
      <c r="G1516" s="948"/>
      <c r="H1516" s="948"/>
      <c r="I1516" s="948"/>
      <c r="N1516" s="948"/>
      <c r="O1516" s="948"/>
      <c r="P1516" s="948"/>
      <c r="Q1516" s="948"/>
      <c r="R1516" s="948"/>
      <c r="S1516" s="948"/>
      <c r="T1516" s="948"/>
      <c r="U1516" s="948"/>
      <c r="V1516" s="948"/>
      <c r="W1516" s="948"/>
      <c r="X1516" s="948"/>
      <c r="Y1516" s="948"/>
      <c r="Z1516" s="948"/>
      <c r="CC1516" s="949"/>
    </row>
    <row r="1517" spans="6:81" s="947" customFormat="1">
      <c r="F1517" s="948"/>
      <c r="G1517" s="948"/>
      <c r="H1517" s="948"/>
      <c r="I1517" s="948"/>
      <c r="N1517" s="948"/>
      <c r="O1517" s="948"/>
      <c r="P1517" s="948"/>
      <c r="Q1517" s="948"/>
      <c r="R1517" s="948"/>
      <c r="S1517" s="948"/>
      <c r="T1517" s="948"/>
      <c r="U1517" s="948"/>
      <c r="V1517" s="948"/>
      <c r="W1517" s="948"/>
      <c r="X1517" s="948"/>
      <c r="Y1517" s="948"/>
      <c r="Z1517" s="948"/>
      <c r="CC1517" s="949"/>
    </row>
    <row r="1518" spans="6:81" s="947" customFormat="1">
      <c r="F1518" s="948"/>
      <c r="G1518" s="948"/>
      <c r="H1518" s="948"/>
      <c r="I1518" s="948"/>
      <c r="N1518" s="948"/>
      <c r="O1518" s="948"/>
      <c r="P1518" s="948"/>
      <c r="Q1518" s="948"/>
      <c r="R1518" s="948"/>
      <c r="S1518" s="948"/>
      <c r="T1518" s="948"/>
      <c r="U1518" s="948"/>
      <c r="V1518" s="948"/>
      <c r="W1518" s="948"/>
      <c r="X1518" s="948"/>
      <c r="Y1518" s="948"/>
      <c r="Z1518" s="948"/>
      <c r="CC1518" s="949"/>
    </row>
    <row r="1519" spans="6:81" s="947" customFormat="1">
      <c r="F1519" s="948"/>
      <c r="G1519" s="948"/>
      <c r="H1519" s="948"/>
      <c r="I1519" s="948"/>
      <c r="N1519" s="948"/>
      <c r="O1519" s="948"/>
      <c r="P1519" s="948"/>
      <c r="Q1519" s="948"/>
      <c r="R1519" s="948"/>
      <c r="S1519" s="948"/>
      <c r="T1519" s="948"/>
      <c r="U1519" s="948"/>
      <c r="V1519" s="948"/>
      <c r="W1519" s="948"/>
      <c r="X1519" s="948"/>
      <c r="Y1519" s="948"/>
      <c r="Z1519" s="948"/>
      <c r="CC1519" s="949"/>
    </row>
    <row r="1520" spans="6:81" s="947" customFormat="1">
      <c r="F1520" s="948"/>
      <c r="G1520" s="948"/>
      <c r="H1520" s="948"/>
      <c r="I1520" s="948"/>
      <c r="N1520" s="948"/>
      <c r="O1520" s="948"/>
      <c r="P1520" s="948"/>
      <c r="Q1520" s="948"/>
      <c r="R1520" s="948"/>
      <c r="S1520" s="948"/>
      <c r="T1520" s="948"/>
      <c r="U1520" s="948"/>
      <c r="V1520" s="948"/>
      <c r="W1520" s="948"/>
      <c r="X1520" s="948"/>
      <c r="Y1520" s="948"/>
      <c r="Z1520" s="948"/>
      <c r="CC1520" s="949"/>
    </row>
    <row r="1521" spans="6:81" s="947" customFormat="1">
      <c r="F1521" s="948"/>
      <c r="G1521" s="948"/>
      <c r="H1521" s="948"/>
      <c r="I1521" s="948"/>
      <c r="N1521" s="948"/>
      <c r="O1521" s="948"/>
      <c r="P1521" s="948"/>
      <c r="Q1521" s="948"/>
      <c r="R1521" s="948"/>
      <c r="S1521" s="948"/>
      <c r="T1521" s="948"/>
      <c r="U1521" s="948"/>
      <c r="V1521" s="948"/>
      <c r="W1521" s="948"/>
      <c r="X1521" s="948"/>
      <c r="Y1521" s="948"/>
      <c r="Z1521" s="948"/>
      <c r="CC1521" s="949"/>
    </row>
    <row r="1522" spans="6:81" s="947" customFormat="1">
      <c r="F1522" s="948"/>
      <c r="G1522" s="948"/>
      <c r="H1522" s="948"/>
      <c r="I1522" s="948"/>
      <c r="N1522" s="948"/>
      <c r="O1522" s="948"/>
      <c r="P1522" s="948"/>
      <c r="Q1522" s="948"/>
      <c r="R1522" s="948"/>
      <c r="S1522" s="948"/>
      <c r="T1522" s="948"/>
      <c r="U1522" s="948"/>
      <c r="V1522" s="948"/>
      <c r="W1522" s="948"/>
      <c r="X1522" s="948"/>
      <c r="Y1522" s="948"/>
      <c r="Z1522" s="948"/>
      <c r="CC1522" s="949"/>
    </row>
    <row r="1523" spans="6:81" s="947" customFormat="1">
      <c r="F1523" s="948"/>
      <c r="G1523" s="948"/>
      <c r="H1523" s="948"/>
      <c r="I1523" s="948"/>
      <c r="N1523" s="948"/>
      <c r="O1523" s="948"/>
      <c r="P1523" s="948"/>
      <c r="Q1523" s="948"/>
      <c r="R1523" s="948"/>
      <c r="S1523" s="948"/>
      <c r="T1523" s="948"/>
      <c r="U1523" s="948"/>
      <c r="V1523" s="948"/>
      <c r="W1523" s="948"/>
      <c r="X1523" s="948"/>
      <c r="Y1523" s="948"/>
      <c r="Z1523" s="948"/>
      <c r="CC1523" s="949"/>
    </row>
    <row r="1524" spans="6:81" s="947" customFormat="1">
      <c r="F1524" s="948"/>
      <c r="G1524" s="948"/>
      <c r="H1524" s="948"/>
      <c r="I1524" s="948"/>
      <c r="N1524" s="948"/>
      <c r="O1524" s="948"/>
      <c r="P1524" s="948"/>
      <c r="Q1524" s="948"/>
      <c r="R1524" s="948"/>
      <c r="S1524" s="948"/>
      <c r="T1524" s="948"/>
      <c r="U1524" s="948"/>
      <c r="V1524" s="948"/>
      <c r="W1524" s="948"/>
      <c r="X1524" s="948"/>
      <c r="Y1524" s="948"/>
      <c r="Z1524" s="948"/>
      <c r="CC1524" s="949"/>
    </row>
    <row r="1525" spans="6:81" s="947" customFormat="1">
      <c r="F1525" s="948"/>
      <c r="G1525" s="948"/>
      <c r="H1525" s="948"/>
      <c r="I1525" s="948"/>
      <c r="N1525" s="948"/>
      <c r="O1525" s="948"/>
      <c r="P1525" s="948"/>
      <c r="Q1525" s="948"/>
      <c r="R1525" s="948"/>
      <c r="S1525" s="948"/>
      <c r="T1525" s="948"/>
      <c r="U1525" s="948"/>
      <c r="V1525" s="948"/>
      <c r="W1525" s="948"/>
      <c r="X1525" s="948"/>
      <c r="Y1525" s="948"/>
      <c r="Z1525" s="948"/>
      <c r="CC1525" s="949"/>
    </row>
    <row r="1526" spans="6:81" s="947" customFormat="1">
      <c r="F1526" s="948"/>
      <c r="G1526" s="948"/>
      <c r="H1526" s="948"/>
      <c r="I1526" s="948"/>
      <c r="N1526" s="948"/>
      <c r="O1526" s="948"/>
      <c r="P1526" s="948"/>
      <c r="Q1526" s="948"/>
      <c r="R1526" s="948"/>
      <c r="S1526" s="948"/>
      <c r="T1526" s="948"/>
      <c r="U1526" s="948"/>
      <c r="V1526" s="948"/>
      <c r="W1526" s="948"/>
      <c r="X1526" s="948"/>
      <c r="Y1526" s="948"/>
      <c r="Z1526" s="948"/>
      <c r="CC1526" s="949"/>
    </row>
    <row r="1527" spans="6:81" s="947" customFormat="1">
      <c r="F1527" s="948"/>
      <c r="G1527" s="948"/>
      <c r="H1527" s="948"/>
      <c r="I1527" s="948"/>
      <c r="N1527" s="948"/>
      <c r="O1527" s="948"/>
      <c r="P1527" s="948"/>
      <c r="Q1527" s="948"/>
      <c r="R1527" s="948"/>
      <c r="S1527" s="948"/>
      <c r="T1527" s="948"/>
      <c r="U1527" s="948"/>
      <c r="V1527" s="948"/>
      <c r="W1527" s="948"/>
      <c r="X1527" s="948"/>
      <c r="Y1527" s="948"/>
      <c r="Z1527" s="948"/>
      <c r="CC1527" s="949"/>
    </row>
    <row r="1528" spans="6:81" s="947" customFormat="1">
      <c r="F1528" s="948"/>
      <c r="G1528" s="948"/>
      <c r="H1528" s="948"/>
      <c r="I1528" s="948"/>
      <c r="N1528" s="948"/>
      <c r="O1528" s="948"/>
      <c r="P1528" s="948"/>
      <c r="Q1528" s="948"/>
      <c r="R1528" s="948"/>
      <c r="S1528" s="948"/>
      <c r="T1528" s="948"/>
      <c r="U1528" s="948"/>
      <c r="V1528" s="948"/>
      <c r="W1528" s="948"/>
      <c r="X1528" s="948"/>
      <c r="Y1528" s="948"/>
      <c r="Z1528" s="948"/>
      <c r="CC1528" s="949"/>
    </row>
    <row r="1529" spans="6:81" s="947" customFormat="1">
      <c r="F1529" s="948"/>
      <c r="G1529" s="948"/>
      <c r="H1529" s="948"/>
      <c r="I1529" s="948"/>
      <c r="N1529" s="948"/>
      <c r="O1529" s="948"/>
      <c r="P1529" s="948"/>
      <c r="Q1529" s="948"/>
      <c r="R1529" s="948"/>
      <c r="S1529" s="948"/>
      <c r="T1529" s="948"/>
      <c r="U1529" s="948"/>
      <c r="V1529" s="948"/>
      <c r="W1529" s="948"/>
      <c r="X1529" s="948"/>
      <c r="Y1529" s="948"/>
      <c r="Z1529" s="948"/>
      <c r="CC1529" s="949"/>
    </row>
    <row r="1530" spans="6:81" s="947" customFormat="1">
      <c r="F1530" s="948"/>
      <c r="G1530" s="948"/>
      <c r="H1530" s="948"/>
      <c r="I1530" s="948"/>
      <c r="N1530" s="948"/>
      <c r="O1530" s="948"/>
      <c r="P1530" s="948"/>
      <c r="Q1530" s="948"/>
      <c r="R1530" s="948"/>
      <c r="S1530" s="948"/>
      <c r="T1530" s="948"/>
      <c r="U1530" s="948"/>
      <c r="V1530" s="948"/>
      <c r="W1530" s="948"/>
      <c r="X1530" s="948"/>
      <c r="Y1530" s="948"/>
      <c r="Z1530" s="948"/>
      <c r="CC1530" s="949"/>
    </row>
    <row r="1531" spans="6:81" s="947" customFormat="1">
      <c r="F1531" s="948"/>
      <c r="G1531" s="948"/>
      <c r="H1531" s="948"/>
      <c r="I1531" s="948"/>
      <c r="N1531" s="948"/>
      <c r="O1531" s="948"/>
      <c r="P1531" s="948"/>
      <c r="Q1531" s="948"/>
      <c r="R1531" s="948"/>
      <c r="S1531" s="948"/>
      <c r="T1531" s="948"/>
      <c r="U1531" s="948"/>
      <c r="V1531" s="948"/>
      <c r="W1531" s="948"/>
      <c r="X1531" s="948"/>
      <c r="Y1531" s="948"/>
      <c r="Z1531" s="948"/>
      <c r="CC1531" s="949"/>
    </row>
    <row r="1532" spans="6:81" s="947" customFormat="1">
      <c r="F1532" s="948"/>
      <c r="G1532" s="948"/>
      <c r="H1532" s="948"/>
      <c r="I1532" s="948"/>
      <c r="N1532" s="948"/>
      <c r="O1532" s="948"/>
      <c r="P1532" s="948"/>
      <c r="Q1532" s="948"/>
      <c r="R1532" s="948"/>
      <c r="S1532" s="948"/>
      <c r="T1532" s="948"/>
      <c r="U1532" s="948"/>
      <c r="V1532" s="948"/>
      <c r="W1532" s="948"/>
      <c r="X1532" s="948"/>
      <c r="Y1532" s="948"/>
      <c r="Z1532" s="948"/>
      <c r="CC1532" s="949"/>
    </row>
    <row r="1533" spans="6:81" s="947" customFormat="1">
      <c r="F1533" s="948"/>
      <c r="G1533" s="948"/>
      <c r="H1533" s="948"/>
      <c r="I1533" s="948"/>
      <c r="N1533" s="948"/>
      <c r="O1533" s="948"/>
      <c r="P1533" s="948"/>
      <c r="Q1533" s="948"/>
      <c r="R1533" s="948"/>
      <c r="S1533" s="948"/>
      <c r="T1533" s="948"/>
      <c r="U1533" s="948"/>
      <c r="V1533" s="948"/>
      <c r="W1533" s="948"/>
      <c r="X1533" s="948"/>
      <c r="Y1533" s="948"/>
      <c r="Z1533" s="948"/>
      <c r="CC1533" s="949"/>
    </row>
    <row r="1534" spans="6:81" s="947" customFormat="1">
      <c r="F1534" s="948"/>
      <c r="G1534" s="948"/>
      <c r="H1534" s="948"/>
      <c r="I1534" s="948"/>
      <c r="N1534" s="948"/>
      <c r="O1534" s="948"/>
      <c r="P1534" s="948"/>
      <c r="Q1534" s="948"/>
      <c r="R1534" s="948"/>
      <c r="S1534" s="948"/>
      <c r="T1534" s="948"/>
      <c r="U1534" s="948"/>
      <c r="V1534" s="948"/>
      <c r="W1534" s="948"/>
      <c r="X1534" s="948"/>
      <c r="Y1534" s="948"/>
      <c r="Z1534" s="948"/>
      <c r="CC1534" s="949"/>
    </row>
    <row r="1535" spans="6:81" s="947" customFormat="1">
      <c r="F1535" s="948"/>
      <c r="G1535" s="948"/>
      <c r="H1535" s="948"/>
      <c r="I1535" s="948"/>
      <c r="N1535" s="948"/>
      <c r="O1535" s="948"/>
      <c r="P1535" s="948"/>
      <c r="Q1535" s="948"/>
      <c r="R1535" s="948"/>
      <c r="S1535" s="948"/>
      <c r="T1535" s="948"/>
      <c r="U1535" s="948"/>
      <c r="V1535" s="948"/>
      <c r="W1535" s="948"/>
      <c r="X1535" s="948"/>
      <c r="Y1535" s="948"/>
      <c r="Z1535" s="948"/>
      <c r="CC1535" s="949"/>
    </row>
    <row r="1536" spans="6:81" s="947" customFormat="1">
      <c r="F1536" s="948"/>
      <c r="G1536" s="948"/>
      <c r="H1536" s="948"/>
      <c r="I1536" s="948"/>
      <c r="N1536" s="948"/>
      <c r="O1536" s="948"/>
      <c r="P1536" s="948"/>
      <c r="Q1536" s="948"/>
      <c r="R1536" s="948"/>
      <c r="S1536" s="948"/>
      <c r="T1536" s="948"/>
      <c r="U1536" s="948"/>
      <c r="V1536" s="948"/>
      <c r="W1536" s="948"/>
      <c r="X1536" s="948"/>
      <c r="Y1536" s="948"/>
      <c r="Z1536" s="948"/>
      <c r="CC1536" s="949"/>
    </row>
    <row r="1537" spans="6:81" s="947" customFormat="1">
      <c r="F1537" s="948"/>
      <c r="G1537" s="948"/>
      <c r="H1537" s="948"/>
      <c r="I1537" s="948"/>
      <c r="N1537" s="948"/>
      <c r="O1537" s="948"/>
      <c r="P1537" s="948"/>
      <c r="Q1537" s="948"/>
      <c r="R1537" s="948"/>
      <c r="S1537" s="948"/>
      <c r="T1537" s="948"/>
      <c r="U1537" s="948"/>
      <c r="V1537" s="948"/>
      <c r="W1537" s="948"/>
      <c r="X1537" s="948"/>
      <c r="Y1537" s="948"/>
      <c r="Z1537" s="948"/>
      <c r="CC1537" s="949"/>
    </row>
    <row r="1538" spans="6:81" s="947" customFormat="1">
      <c r="F1538" s="948"/>
      <c r="G1538" s="948"/>
      <c r="H1538" s="948"/>
      <c r="I1538" s="948"/>
      <c r="N1538" s="948"/>
      <c r="O1538" s="948"/>
      <c r="P1538" s="948"/>
      <c r="Q1538" s="948"/>
      <c r="R1538" s="948"/>
      <c r="S1538" s="948"/>
      <c r="T1538" s="948"/>
      <c r="U1538" s="948"/>
      <c r="V1538" s="948"/>
      <c r="W1538" s="948"/>
      <c r="X1538" s="948"/>
      <c r="Y1538" s="948"/>
      <c r="Z1538" s="948"/>
      <c r="CC1538" s="949"/>
    </row>
    <row r="1539" spans="6:81" s="947" customFormat="1">
      <c r="F1539" s="948"/>
      <c r="G1539" s="948"/>
      <c r="H1539" s="948"/>
      <c r="I1539" s="948"/>
      <c r="N1539" s="948"/>
      <c r="O1539" s="948"/>
      <c r="P1539" s="948"/>
      <c r="Q1539" s="948"/>
      <c r="R1539" s="948"/>
      <c r="S1539" s="948"/>
      <c r="T1539" s="948"/>
      <c r="U1539" s="948"/>
      <c r="V1539" s="948"/>
      <c r="W1539" s="948"/>
      <c r="X1539" s="948"/>
      <c r="Y1539" s="948"/>
      <c r="Z1539" s="948"/>
      <c r="CC1539" s="949"/>
    </row>
    <row r="1540" spans="6:81" s="947" customFormat="1">
      <c r="F1540" s="948"/>
      <c r="G1540" s="948"/>
      <c r="H1540" s="948"/>
      <c r="I1540" s="948"/>
      <c r="N1540" s="948"/>
      <c r="O1540" s="948"/>
      <c r="P1540" s="948"/>
      <c r="Q1540" s="948"/>
      <c r="R1540" s="948"/>
      <c r="S1540" s="948"/>
      <c r="T1540" s="948"/>
      <c r="U1540" s="948"/>
      <c r="V1540" s="948"/>
      <c r="W1540" s="948"/>
      <c r="X1540" s="948"/>
      <c r="Y1540" s="948"/>
      <c r="Z1540" s="948"/>
      <c r="CC1540" s="949"/>
    </row>
    <row r="1541" spans="6:81" s="947" customFormat="1">
      <c r="F1541" s="948"/>
      <c r="G1541" s="948"/>
      <c r="H1541" s="948"/>
      <c r="I1541" s="948"/>
      <c r="N1541" s="948"/>
      <c r="O1541" s="948"/>
      <c r="P1541" s="948"/>
      <c r="Q1541" s="948"/>
      <c r="R1541" s="948"/>
      <c r="S1541" s="948"/>
      <c r="T1541" s="948"/>
      <c r="U1541" s="948"/>
      <c r="V1541" s="948"/>
      <c r="W1541" s="948"/>
      <c r="X1541" s="948"/>
      <c r="Y1541" s="948"/>
      <c r="Z1541" s="948"/>
      <c r="CC1541" s="949"/>
    </row>
    <row r="1542" spans="6:81" s="947" customFormat="1">
      <c r="F1542" s="948"/>
      <c r="G1542" s="948"/>
      <c r="H1542" s="948"/>
      <c r="I1542" s="948"/>
      <c r="N1542" s="948"/>
      <c r="O1542" s="948"/>
      <c r="P1542" s="948"/>
      <c r="Q1542" s="948"/>
      <c r="R1542" s="948"/>
      <c r="S1542" s="948"/>
      <c r="T1542" s="948"/>
      <c r="U1542" s="948"/>
      <c r="V1542" s="948"/>
      <c r="W1542" s="948"/>
      <c r="X1542" s="948"/>
      <c r="Y1542" s="948"/>
      <c r="Z1542" s="948"/>
      <c r="CC1542" s="949"/>
    </row>
    <row r="1543" spans="6:81" s="947" customFormat="1">
      <c r="F1543" s="948"/>
      <c r="G1543" s="948"/>
      <c r="H1543" s="948"/>
      <c r="I1543" s="948"/>
      <c r="N1543" s="948"/>
      <c r="O1543" s="948"/>
      <c r="P1543" s="948"/>
      <c r="Q1543" s="948"/>
      <c r="R1543" s="948"/>
      <c r="S1543" s="948"/>
      <c r="T1543" s="948"/>
      <c r="U1543" s="948"/>
      <c r="V1543" s="948"/>
      <c r="W1543" s="948"/>
      <c r="X1543" s="948"/>
      <c r="Y1543" s="948"/>
      <c r="Z1543" s="948"/>
      <c r="CC1543" s="949"/>
    </row>
    <row r="1544" spans="6:81" s="947" customFormat="1">
      <c r="F1544" s="948"/>
      <c r="G1544" s="948"/>
      <c r="H1544" s="948"/>
      <c r="I1544" s="948"/>
      <c r="N1544" s="948"/>
      <c r="O1544" s="948"/>
      <c r="P1544" s="948"/>
      <c r="Q1544" s="948"/>
      <c r="R1544" s="948"/>
      <c r="S1544" s="948"/>
      <c r="T1544" s="948"/>
      <c r="U1544" s="948"/>
      <c r="V1544" s="948"/>
      <c r="W1544" s="948"/>
      <c r="X1544" s="948"/>
      <c r="Y1544" s="948"/>
      <c r="Z1544" s="948"/>
      <c r="CC1544" s="949"/>
    </row>
    <row r="1545" spans="6:81" s="947" customFormat="1">
      <c r="F1545" s="948"/>
      <c r="G1545" s="948"/>
      <c r="H1545" s="948"/>
      <c r="I1545" s="948"/>
      <c r="N1545" s="948"/>
      <c r="O1545" s="948"/>
      <c r="P1545" s="948"/>
      <c r="Q1545" s="948"/>
      <c r="R1545" s="948"/>
      <c r="S1545" s="948"/>
      <c r="T1545" s="948"/>
      <c r="U1545" s="948"/>
      <c r="V1545" s="948"/>
      <c r="W1545" s="948"/>
      <c r="X1545" s="948"/>
      <c r="Y1545" s="948"/>
      <c r="Z1545" s="948"/>
      <c r="CC1545" s="949"/>
    </row>
    <row r="1546" spans="6:81" s="947" customFormat="1">
      <c r="F1546" s="948"/>
      <c r="G1546" s="948"/>
      <c r="H1546" s="948"/>
      <c r="I1546" s="948"/>
      <c r="N1546" s="948"/>
      <c r="O1546" s="948"/>
      <c r="P1546" s="948"/>
      <c r="Q1546" s="948"/>
      <c r="R1546" s="948"/>
      <c r="S1546" s="948"/>
      <c r="T1546" s="948"/>
      <c r="U1546" s="948"/>
      <c r="V1546" s="948"/>
      <c r="W1546" s="948"/>
      <c r="X1546" s="948"/>
      <c r="Y1546" s="948"/>
      <c r="Z1546" s="948"/>
      <c r="CC1546" s="949"/>
    </row>
    <row r="1547" spans="6:81" s="947" customFormat="1">
      <c r="F1547" s="948"/>
      <c r="G1547" s="948"/>
      <c r="H1547" s="948"/>
      <c r="I1547" s="948"/>
      <c r="N1547" s="948"/>
      <c r="O1547" s="948"/>
      <c r="P1547" s="948"/>
      <c r="Q1547" s="948"/>
      <c r="R1547" s="948"/>
      <c r="S1547" s="948"/>
      <c r="T1547" s="948"/>
      <c r="U1547" s="948"/>
      <c r="V1547" s="948"/>
      <c r="W1547" s="948"/>
      <c r="X1547" s="948"/>
      <c r="Y1547" s="948"/>
      <c r="Z1547" s="948"/>
      <c r="CC1547" s="949"/>
    </row>
    <row r="1548" spans="6:81" s="947" customFormat="1">
      <c r="F1548" s="948"/>
      <c r="G1548" s="948"/>
      <c r="H1548" s="948"/>
      <c r="I1548" s="948"/>
      <c r="N1548" s="948"/>
      <c r="O1548" s="948"/>
      <c r="P1548" s="948"/>
      <c r="Q1548" s="948"/>
      <c r="R1548" s="948"/>
      <c r="S1548" s="948"/>
      <c r="T1548" s="948"/>
      <c r="U1548" s="948"/>
      <c r="V1548" s="948"/>
      <c r="W1548" s="948"/>
      <c r="X1548" s="948"/>
      <c r="Y1548" s="948"/>
      <c r="Z1548" s="948"/>
      <c r="CC1548" s="949"/>
    </row>
    <row r="1549" spans="6:81" s="947" customFormat="1">
      <c r="F1549" s="948"/>
      <c r="G1549" s="948"/>
      <c r="H1549" s="948"/>
      <c r="I1549" s="948"/>
      <c r="N1549" s="948"/>
      <c r="O1549" s="948"/>
      <c r="P1549" s="948"/>
      <c r="Q1549" s="948"/>
      <c r="R1549" s="948"/>
      <c r="S1549" s="948"/>
      <c r="T1549" s="948"/>
      <c r="U1549" s="948"/>
      <c r="V1549" s="948"/>
      <c r="W1549" s="948"/>
      <c r="X1549" s="948"/>
      <c r="Y1549" s="948"/>
      <c r="Z1549" s="948"/>
      <c r="CC1549" s="949"/>
    </row>
    <row r="1550" spans="6:81" s="947" customFormat="1">
      <c r="F1550" s="948"/>
      <c r="G1550" s="948"/>
      <c r="H1550" s="948"/>
      <c r="I1550" s="948"/>
      <c r="N1550" s="948"/>
      <c r="O1550" s="948"/>
      <c r="P1550" s="948"/>
      <c r="Q1550" s="948"/>
      <c r="R1550" s="948"/>
      <c r="S1550" s="948"/>
      <c r="T1550" s="948"/>
      <c r="U1550" s="948"/>
      <c r="V1550" s="948"/>
      <c r="W1550" s="948"/>
      <c r="X1550" s="948"/>
      <c r="Y1550" s="948"/>
      <c r="Z1550" s="948"/>
      <c r="CC1550" s="949"/>
    </row>
    <row r="1551" spans="6:81" s="947" customFormat="1">
      <c r="F1551" s="948"/>
      <c r="G1551" s="948"/>
      <c r="H1551" s="948"/>
      <c r="I1551" s="948"/>
      <c r="N1551" s="948"/>
      <c r="O1551" s="948"/>
      <c r="P1551" s="948"/>
      <c r="Q1551" s="948"/>
      <c r="R1551" s="948"/>
      <c r="S1551" s="948"/>
      <c r="T1551" s="948"/>
      <c r="U1551" s="948"/>
      <c r="V1551" s="948"/>
      <c r="W1551" s="948"/>
      <c r="X1551" s="948"/>
      <c r="Y1551" s="948"/>
      <c r="Z1551" s="948"/>
      <c r="CC1551" s="949"/>
    </row>
    <row r="1552" spans="6:81" s="947" customFormat="1">
      <c r="F1552" s="948"/>
      <c r="G1552" s="948"/>
      <c r="H1552" s="948"/>
      <c r="I1552" s="948"/>
      <c r="N1552" s="948"/>
      <c r="O1552" s="948"/>
      <c r="P1552" s="948"/>
      <c r="Q1552" s="948"/>
      <c r="R1552" s="948"/>
      <c r="S1552" s="948"/>
      <c r="T1552" s="948"/>
      <c r="U1552" s="948"/>
      <c r="V1552" s="948"/>
      <c r="W1552" s="948"/>
      <c r="X1552" s="948"/>
      <c r="Y1552" s="948"/>
      <c r="Z1552" s="948"/>
      <c r="CC1552" s="949"/>
    </row>
    <row r="1553" spans="6:81" s="947" customFormat="1">
      <c r="F1553" s="948"/>
      <c r="G1553" s="948"/>
      <c r="H1553" s="948"/>
      <c r="I1553" s="948"/>
      <c r="N1553" s="948"/>
      <c r="O1553" s="948"/>
      <c r="P1553" s="948"/>
      <c r="Q1553" s="948"/>
      <c r="R1553" s="948"/>
      <c r="S1553" s="948"/>
      <c r="T1553" s="948"/>
      <c r="U1553" s="948"/>
      <c r="V1553" s="948"/>
      <c r="W1553" s="948"/>
      <c r="X1553" s="948"/>
      <c r="Y1553" s="948"/>
      <c r="Z1553" s="948"/>
      <c r="CC1553" s="949"/>
    </row>
    <row r="1554" spans="6:81" s="947" customFormat="1">
      <c r="F1554" s="948"/>
      <c r="G1554" s="948"/>
      <c r="H1554" s="948"/>
      <c r="I1554" s="948"/>
      <c r="N1554" s="948"/>
      <c r="O1554" s="948"/>
      <c r="P1554" s="948"/>
      <c r="Q1554" s="948"/>
      <c r="R1554" s="948"/>
      <c r="S1554" s="948"/>
      <c r="T1554" s="948"/>
      <c r="U1554" s="948"/>
      <c r="V1554" s="948"/>
      <c r="W1554" s="948"/>
      <c r="X1554" s="948"/>
      <c r="Y1554" s="948"/>
      <c r="Z1554" s="948"/>
      <c r="CC1554" s="949"/>
    </row>
    <row r="1555" spans="6:81" s="947" customFormat="1">
      <c r="F1555" s="948"/>
      <c r="G1555" s="948"/>
      <c r="H1555" s="948"/>
      <c r="I1555" s="948"/>
      <c r="N1555" s="948"/>
      <c r="O1555" s="948"/>
      <c r="P1555" s="948"/>
      <c r="Q1555" s="948"/>
      <c r="R1555" s="948"/>
      <c r="S1555" s="948"/>
      <c r="T1555" s="948"/>
      <c r="U1555" s="948"/>
      <c r="V1555" s="948"/>
      <c r="W1555" s="948"/>
      <c r="X1555" s="948"/>
      <c r="Y1555" s="948"/>
      <c r="Z1555" s="948"/>
      <c r="CC1555" s="949"/>
    </row>
    <row r="1556" spans="6:81" s="947" customFormat="1">
      <c r="F1556" s="948"/>
      <c r="G1556" s="948"/>
      <c r="H1556" s="948"/>
      <c r="I1556" s="948"/>
      <c r="N1556" s="948"/>
      <c r="O1556" s="948"/>
      <c r="P1556" s="948"/>
      <c r="Q1556" s="948"/>
      <c r="R1556" s="948"/>
      <c r="S1556" s="948"/>
      <c r="T1556" s="948"/>
      <c r="U1556" s="948"/>
      <c r="V1556" s="948"/>
      <c r="W1556" s="948"/>
      <c r="X1556" s="948"/>
      <c r="Y1556" s="948"/>
      <c r="Z1556" s="948"/>
      <c r="CC1556" s="949"/>
    </row>
    <row r="1557" spans="6:81" s="947" customFormat="1">
      <c r="F1557" s="948"/>
      <c r="G1557" s="948"/>
      <c r="H1557" s="948"/>
      <c r="I1557" s="948"/>
      <c r="N1557" s="948"/>
      <c r="O1557" s="948"/>
      <c r="P1557" s="948"/>
      <c r="Q1557" s="948"/>
      <c r="R1557" s="948"/>
      <c r="S1557" s="948"/>
      <c r="T1557" s="948"/>
      <c r="U1557" s="948"/>
      <c r="V1557" s="948"/>
      <c r="W1557" s="948"/>
      <c r="X1557" s="948"/>
      <c r="Y1557" s="948"/>
      <c r="Z1557" s="948"/>
      <c r="CC1557" s="949"/>
    </row>
    <row r="1558" spans="6:81" s="947" customFormat="1">
      <c r="F1558" s="948"/>
      <c r="G1558" s="948"/>
      <c r="H1558" s="948"/>
      <c r="I1558" s="948"/>
      <c r="N1558" s="948"/>
      <c r="O1558" s="948"/>
      <c r="P1558" s="948"/>
      <c r="Q1558" s="948"/>
      <c r="R1558" s="948"/>
      <c r="S1558" s="948"/>
      <c r="T1558" s="948"/>
      <c r="U1558" s="948"/>
      <c r="V1558" s="948"/>
      <c r="W1558" s="948"/>
      <c r="X1558" s="948"/>
      <c r="Y1558" s="948"/>
      <c r="Z1558" s="948"/>
      <c r="CC1558" s="949"/>
    </row>
    <row r="1559" spans="6:81" s="947" customFormat="1">
      <c r="F1559" s="948"/>
      <c r="G1559" s="948"/>
      <c r="H1559" s="948"/>
      <c r="I1559" s="948"/>
      <c r="N1559" s="948"/>
      <c r="O1559" s="948"/>
      <c r="P1559" s="948"/>
      <c r="Q1559" s="948"/>
      <c r="R1559" s="948"/>
      <c r="S1559" s="948"/>
      <c r="T1559" s="948"/>
      <c r="U1559" s="948"/>
      <c r="V1559" s="948"/>
      <c r="W1559" s="948"/>
      <c r="X1559" s="948"/>
      <c r="Y1559" s="948"/>
      <c r="Z1559" s="948"/>
      <c r="CC1559" s="949"/>
    </row>
    <row r="1560" spans="6:81" s="947" customFormat="1">
      <c r="F1560" s="948"/>
      <c r="G1560" s="948"/>
      <c r="H1560" s="948"/>
      <c r="I1560" s="948"/>
      <c r="N1560" s="948"/>
      <c r="O1560" s="948"/>
      <c r="P1560" s="948"/>
      <c r="Q1560" s="948"/>
      <c r="R1560" s="948"/>
      <c r="S1560" s="948"/>
      <c r="T1560" s="948"/>
      <c r="U1560" s="948"/>
      <c r="V1560" s="948"/>
      <c r="W1560" s="948"/>
      <c r="X1560" s="948"/>
      <c r="Y1560" s="948"/>
      <c r="Z1560" s="948"/>
      <c r="CC1560" s="949"/>
    </row>
    <row r="1561" spans="6:81" s="947" customFormat="1">
      <c r="F1561" s="948"/>
      <c r="G1561" s="948"/>
      <c r="H1561" s="948"/>
      <c r="I1561" s="948"/>
      <c r="N1561" s="948"/>
      <c r="O1561" s="948"/>
      <c r="P1561" s="948"/>
      <c r="Q1561" s="948"/>
      <c r="R1561" s="948"/>
      <c r="S1561" s="948"/>
      <c r="T1561" s="948"/>
      <c r="U1561" s="948"/>
      <c r="V1561" s="948"/>
      <c r="W1561" s="948"/>
      <c r="X1561" s="948"/>
      <c r="Y1561" s="948"/>
      <c r="Z1561" s="948"/>
      <c r="CC1561" s="949"/>
    </row>
    <row r="1562" spans="6:81" s="947" customFormat="1">
      <c r="F1562" s="948"/>
      <c r="G1562" s="948"/>
      <c r="H1562" s="948"/>
      <c r="I1562" s="948"/>
      <c r="N1562" s="948"/>
      <c r="O1562" s="948"/>
      <c r="P1562" s="948"/>
      <c r="Q1562" s="948"/>
      <c r="R1562" s="948"/>
      <c r="S1562" s="948"/>
      <c r="T1562" s="948"/>
      <c r="U1562" s="948"/>
      <c r="V1562" s="948"/>
      <c r="W1562" s="948"/>
      <c r="X1562" s="948"/>
      <c r="Y1562" s="948"/>
      <c r="Z1562" s="948"/>
      <c r="CC1562" s="949"/>
    </row>
    <row r="1563" spans="6:81" s="947" customFormat="1">
      <c r="F1563" s="948"/>
      <c r="G1563" s="948"/>
      <c r="H1563" s="948"/>
      <c r="I1563" s="948"/>
      <c r="N1563" s="948"/>
      <c r="O1563" s="948"/>
      <c r="P1563" s="948"/>
      <c r="Q1563" s="948"/>
      <c r="R1563" s="948"/>
      <c r="S1563" s="948"/>
      <c r="T1563" s="948"/>
      <c r="U1563" s="948"/>
      <c r="V1563" s="948"/>
      <c r="W1563" s="948"/>
      <c r="X1563" s="948"/>
      <c r="Y1563" s="948"/>
      <c r="Z1563" s="948"/>
      <c r="CC1563" s="949"/>
    </row>
    <row r="1564" spans="6:81" s="947" customFormat="1">
      <c r="F1564" s="948"/>
      <c r="G1564" s="948"/>
      <c r="H1564" s="948"/>
      <c r="I1564" s="948"/>
      <c r="N1564" s="948"/>
      <c r="O1564" s="948"/>
      <c r="P1564" s="948"/>
      <c r="Q1564" s="948"/>
      <c r="R1564" s="948"/>
      <c r="S1564" s="948"/>
      <c r="T1564" s="948"/>
      <c r="U1564" s="948"/>
      <c r="V1564" s="948"/>
      <c r="W1564" s="948"/>
      <c r="X1564" s="948"/>
      <c r="Y1564" s="948"/>
      <c r="Z1564" s="948"/>
      <c r="CC1564" s="949"/>
    </row>
    <row r="1565" spans="6:81" s="947" customFormat="1">
      <c r="F1565" s="948"/>
      <c r="G1565" s="948"/>
      <c r="H1565" s="948"/>
      <c r="I1565" s="948"/>
      <c r="N1565" s="948"/>
      <c r="O1565" s="948"/>
      <c r="P1565" s="948"/>
      <c r="Q1565" s="948"/>
      <c r="R1565" s="948"/>
      <c r="S1565" s="948"/>
      <c r="T1565" s="948"/>
      <c r="U1565" s="948"/>
      <c r="V1565" s="948"/>
      <c r="W1565" s="948"/>
      <c r="X1565" s="948"/>
      <c r="Y1565" s="948"/>
      <c r="Z1565" s="948"/>
      <c r="CC1565" s="949"/>
    </row>
    <row r="1566" spans="6:81" s="947" customFormat="1">
      <c r="F1566" s="948"/>
      <c r="G1566" s="948"/>
      <c r="H1566" s="948"/>
      <c r="I1566" s="948"/>
      <c r="N1566" s="948"/>
      <c r="O1566" s="948"/>
      <c r="P1566" s="948"/>
      <c r="Q1566" s="948"/>
      <c r="R1566" s="948"/>
      <c r="S1566" s="948"/>
      <c r="T1566" s="948"/>
      <c r="U1566" s="948"/>
      <c r="V1566" s="948"/>
      <c r="W1566" s="948"/>
      <c r="X1566" s="948"/>
      <c r="Y1566" s="948"/>
      <c r="Z1566" s="948"/>
      <c r="CC1566" s="949"/>
    </row>
    <row r="1567" spans="6:81" s="947" customFormat="1">
      <c r="F1567" s="948"/>
      <c r="G1567" s="948"/>
      <c r="H1567" s="948"/>
      <c r="I1567" s="948"/>
      <c r="N1567" s="948"/>
      <c r="O1567" s="948"/>
      <c r="P1567" s="948"/>
      <c r="Q1567" s="948"/>
      <c r="R1567" s="948"/>
      <c r="S1567" s="948"/>
      <c r="T1567" s="948"/>
      <c r="U1567" s="948"/>
      <c r="V1567" s="948"/>
      <c r="W1567" s="948"/>
      <c r="X1567" s="948"/>
      <c r="Y1567" s="948"/>
      <c r="Z1567" s="948"/>
      <c r="CC1567" s="949"/>
    </row>
    <row r="1568" spans="6:81" s="947" customFormat="1">
      <c r="F1568" s="948"/>
      <c r="G1568" s="948"/>
      <c r="H1568" s="948"/>
      <c r="I1568" s="948"/>
      <c r="N1568" s="948"/>
      <c r="O1568" s="948"/>
      <c r="P1568" s="948"/>
      <c r="Q1568" s="948"/>
      <c r="R1568" s="948"/>
      <c r="S1568" s="948"/>
      <c r="T1568" s="948"/>
      <c r="U1568" s="948"/>
      <c r="V1568" s="948"/>
      <c r="W1568" s="948"/>
      <c r="X1568" s="948"/>
      <c r="Y1568" s="948"/>
      <c r="Z1568" s="948"/>
      <c r="CC1568" s="949"/>
    </row>
    <row r="1569" spans="6:81" s="947" customFormat="1">
      <c r="F1569" s="948"/>
      <c r="G1569" s="948"/>
      <c r="H1569" s="948"/>
      <c r="I1569" s="948"/>
      <c r="N1569" s="948"/>
      <c r="O1569" s="948"/>
      <c r="P1569" s="948"/>
      <c r="Q1569" s="948"/>
      <c r="R1569" s="948"/>
      <c r="S1569" s="948"/>
      <c r="T1569" s="948"/>
      <c r="U1569" s="948"/>
      <c r="V1569" s="948"/>
      <c r="W1569" s="948"/>
      <c r="X1569" s="948"/>
      <c r="Y1569" s="948"/>
      <c r="Z1569" s="948"/>
      <c r="CC1569" s="949"/>
    </row>
    <row r="1570" spans="6:81" s="947" customFormat="1">
      <c r="F1570" s="948"/>
      <c r="G1570" s="948"/>
      <c r="H1570" s="948"/>
      <c r="I1570" s="948"/>
      <c r="N1570" s="948"/>
      <c r="O1570" s="948"/>
      <c r="P1570" s="948"/>
      <c r="Q1570" s="948"/>
      <c r="R1570" s="948"/>
      <c r="S1570" s="948"/>
      <c r="T1570" s="948"/>
      <c r="U1570" s="948"/>
      <c r="V1570" s="948"/>
      <c r="W1570" s="948"/>
      <c r="X1570" s="948"/>
      <c r="Y1570" s="948"/>
      <c r="Z1570" s="948"/>
      <c r="CC1570" s="949"/>
    </row>
    <row r="1571" spans="6:81" s="947" customFormat="1">
      <c r="F1571" s="948"/>
      <c r="G1571" s="948"/>
      <c r="H1571" s="948"/>
      <c r="I1571" s="948"/>
      <c r="N1571" s="948"/>
      <c r="O1571" s="948"/>
      <c r="P1571" s="948"/>
      <c r="Q1571" s="948"/>
      <c r="R1571" s="948"/>
      <c r="S1571" s="948"/>
      <c r="T1571" s="948"/>
      <c r="U1571" s="948"/>
      <c r="V1571" s="948"/>
      <c r="W1571" s="948"/>
      <c r="X1571" s="948"/>
      <c r="Y1571" s="948"/>
      <c r="Z1571" s="948"/>
      <c r="CC1571" s="949"/>
    </row>
    <row r="1572" spans="6:81" s="947" customFormat="1">
      <c r="F1572" s="948"/>
      <c r="G1572" s="948"/>
      <c r="H1572" s="948"/>
      <c r="I1572" s="948"/>
      <c r="N1572" s="948"/>
      <c r="O1572" s="948"/>
      <c r="P1572" s="948"/>
      <c r="Q1572" s="948"/>
      <c r="R1572" s="948"/>
      <c r="S1572" s="948"/>
      <c r="T1572" s="948"/>
      <c r="U1572" s="948"/>
      <c r="V1572" s="948"/>
      <c r="W1572" s="948"/>
      <c r="X1572" s="948"/>
      <c r="Y1572" s="948"/>
      <c r="Z1572" s="948"/>
      <c r="CC1572" s="949"/>
    </row>
    <row r="1573" spans="6:81" s="947" customFormat="1">
      <c r="F1573" s="948"/>
      <c r="G1573" s="948"/>
      <c r="H1573" s="948"/>
      <c r="I1573" s="948"/>
      <c r="N1573" s="948"/>
      <c r="O1573" s="948"/>
      <c r="P1573" s="948"/>
      <c r="Q1573" s="948"/>
      <c r="R1573" s="948"/>
      <c r="S1573" s="948"/>
      <c r="T1573" s="948"/>
      <c r="U1573" s="948"/>
      <c r="V1573" s="948"/>
      <c r="W1573" s="948"/>
      <c r="X1573" s="948"/>
      <c r="Y1573" s="948"/>
      <c r="Z1573" s="948"/>
      <c r="CC1573" s="949"/>
    </row>
    <row r="1574" spans="6:81" s="947" customFormat="1">
      <c r="F1574" s="948"/>
      <c r="G1574" s="948"/>
      <c r="H1574" s="948"/>
      <c r="I1574" s="948"/>
      <c r="N1574" s="948"/>
      <c r="O1574" s="948"/>
      <c r="P1574" s="948"/>
      <c r="Q1574" s="948"/>
      <c r="R1574" s="948"/>
      <c r="S1574" s="948"/>
      <c r="T1574" s="948"/>
      <c r="U1574" s="948"/>
      <c r="V1574" s="948"/>
      <c r="W1574" s="948"/>
      <c r="X1574" s="948"/>
      <c r="Y1574" s="948"/>
      <c r="Z1574" s="948"/>
      <c r="CC1574" s="949"/>
    </row>
    <row r="1575" spans="6:81" s="947" customFormat="1">
      <c r="F1575" s="948"/>
      <c r="G1575" s="948"/>
      <c r="H1575" s="948"/>
      <c r="I1575" s="948"/>
      <c r="N1575" s="948"/>
      <c r="O1575" s="948"/>
      <c r="P1575" s="948"/>
      <c r="Q1575" s="948"/>
      <c r="R1575" s="948"/>
      <c r="S1575" s="948"/>
      <c r="T1575" s="948"/>
      <c r="U1575" s="948"/>
      <c r="V1575" s="948"/>
      <c r="W1575" s="948"/>
      <c r="X1575" s="948"/>
      <c r="Y1575" s="948"/>
      <c r="Z1575" s="948"/>
      <c r="CC1575" s="949"/>
    </row>
    <row r="1576" spans="6:81" s="947" customFormat="1">
      <c r="F1576" s="948"/>
      <c r="G1576" s="948"/>
      <c r="H1576" s="948"/>
      <c r="I1576" s="948"/>
      <c r="N1576" s="948"/>
      <c r="O1576" s="948"/>
      <c r="P1576" s="948"/>
      <c r="Q1576" s="948"/>
      <c r="R1576" s="948"/>
      <c r="S1576" s="948"/>
      <c r="T1576" s="948"/>
      <c r="U1576" s="948"/>
      <c r="V1576" s="948"/>
      <c r="W1576" s="948"/>
      <c r="X1576" s="948"/>
      <c r="Y1576" s="948"/>
      <c r="Z1576" s="948"/>
      <c r="CC1576" s="949"/>
    </row>
    <row r="1577" spans="6:81" s="947" customFormat="1">
      <c r="F1577" s="948"/>
      <c r="G1577" s="948"/>
      <c r="H1577" s="948"/>
      <c r="I1577" s="948"/>
      <c r="N1577" s="948"/>
      <c r="O1577" s="948"/>
      <c r="P1577" s="948"/>
      <c r="Q1577" s="948"/>
      <c r="R1577" s="948"/>
      <c r="S1577" s="948"/>
      <c r="T1577" s="948"/>
      <c r="U1577" s="948"/>
      <c r="V1577" s="948"/>
      <c r="W1577" s="948"/>
      <c r="X1577" s="948"/>
      <c r="Y1577" s="948"/>
      <c r="Z1577" s="948"/>
      <c r="CC1577" s="949"/>
    </row>
    <row r="1578" spans="6:81" s="947" customFormat="1">
      <c r="F1578" s="948"/>
      <c r="G1578" s="948"/>
      <c r="H1578" s="948"/>
      <c r="I1578" s="948"/>
      <c r="N1578" s="948"/>
      <c r="O1578" s="948"/>
      <c r="P1578" s="948"/>
      <c r="Q1578" s="948"/>
      <c r="R1578" s="948"/>
      <c r="S1578" s="948"/>
      <c r="T1578" s="948"/>
      <c r="U1578" s="948"/>
      <c r="V1578" s="948"/>
      <c r="W1578" s="948"/>
      <c r="X1578" s="948"/>
      <c r="Y1578" s="948"/>
      <c r="Z1578" s="948"/>
      <c r="CC1578" s="949"/>
    </row>
    <row r="1579" spans="6:81" s="947" customFormat="1">
      <c r="F1579" s="948"/>
      <c r="G1579" s="948"/>
      <c r="H1579" s="948"/>
      <c r="I1579" s="948"/>
      <c r="N1579" s="948"/>
      <c r="O1579" s="948"/>
      <c r="P1579" s="948"/>
      <c r="Q1579" s="948"/>
      <c r="R1579" s="948"/>
      <c r="S1579" s="948"/>
      <c r="T1579" s="948"/>
      <c r="U1579" s="948"/>
      <c r="V1579" s="948"/>
      <c r="W1579" s="948"/>
      <c r="X1579" s="948"/>
      <c r="Y1579" s="948"/>
      <c r="Z1579" s="948"/>
      <c r="CC1579" s="949"/>
    </row>
    <row r="1580" spans="6:81" s="947" customFormat="1">
      <c r="F1580" s="948"/>
      <c r="G1580" s="948"/>
      <c r="H1580" s="948"/>
      <c r="I1580" s="948"/>
      <c r="N1580" s="948"/>
      <c r="O1580" s="948"/>
      <c r="P1580" s="948"/>
      <c r="Q1580" s="948"/>
      <c r="R1580" s="948"/>
      <c r="S1580" s="948"/>
      <c r="T1580" s="948"/>
      <c r="U1580" s="948"/>
      <c r="V1580" s="948"/>
      <c r="W1580" s="948"/>
      <c r="X1580" s="948"/>
      <c r="Y1580" s="948"/>
      <c r="Z1580" s="948"/>
      <c r="CC1580" s="949"/>
    </row>
    <row r="1581" spans="6:81" s="947" customFormat="1">
      <c r="F1581" s="948"/>
      <c r="G1581" s="948"/>
      <c r="H1581" s="948"/>
      <c r="I1581" s="948"/>
      <c r="N1581" s="948"/>
      <c r="O1581" s="948"/>
      <c r="P1581" s="948"/>
      <c r="Q1581" s="948"/>
      <c r="R1581" s="948"/>
      <c r="S1581" s="948"/>
      <c r="T1581" s="948"/>
      <c r="U1581" s="948"/>
      <c r="V1581" s="948"/>
      <c r="W1581" s="948"/>
      <c r="X1581" s="948"/>
      <c r="Y1581" s="948"/>
      <c r="Z1581" s="948"/>
      <c r="CC1581" s="949"/>
    </row>
    <row r="1582" spans="6:81" s="947" customFormat="1">
      <c r="F1582" s="948"/>
      <c r="G1582" s="948"/>
      <c r="H1582" s="948"/>
      <c r="I1582" s="948"/>
      <c r="N1582" s="948"/>
      <c r="O1582" s="948"/>
      <c r="P1582" s="948"/>
      <c r="Q1582" s="948"/>
      <c r="R1582" s="948"/>
      <c r="S1582" s="948"/>
      <c r="T1582" s="948"/>
      <c r="U1582" s="948"/>
      <c r="V1582" s="948"/>
      <c r="W1582" s="948"/>
      <c r="X1582" s="948"/>
      <c r="Y1582" s="948"/>
      <c r="Z1582" s="948"/>
      <c r="CC1582" s="949"/>
    </row>
    <row r="1583" spans="6:81" s="947" customFormat="1">
      <c r="F1583" s="948"/>
      <c r="G1583" s="948"/>
      <c r="H1583" s="948"/>
      <c r="I1583" s="948"/>
      <c r="N1583" s="948"/>
      <c r="O1583" s="948"/>
      <c r="P1583" s="948"/>
      <c r="Q1583" s="948"/>
      <c r="R1583" s="948"/>
      <c r="S1583" s="948"/>
      <c r="T1583" s="948"/>
      <c r="U1583" s="948"/>
      <c r="V1583" s="948"/>
      <c r="W1583" s="948"/>
      <c r="X1583" s="948"/>
      <c r="Y1583" s="948"/>
      <c r="Z1583" s="948"/>
      <c r="CC1583" s="949"/>
    </row>
    <row r="1584" spans="6:81" s="947" customFormat="1">
      <c r="F1584" s="948"/>
      <c r="G1584" s="948"/>
      <c r="H1584" s="948"/>
      <c r="I1584" s="948"/>
      <c r="N1584" s="948"/>
      <c r="O1584" s="948"/>
      <c r="P1584" s="948"/>
      <c r="Q1584" s="948"/>
      <c r="R1584" s="948"/>
      <c r="S1584" s="948"/>
      <c r="T1584" s="948"/>
      <c r="U1584" s="948"/>
      <c r="V1584" s="948"/>
      <c r="W1584" s="948"/>
      <c r="X1584" s="948"/>
      <c r="Y1584" s="948"/>
      <c r="Z1584" s="948"/>
      <c r="CC1584" s="949"/>
    </row>
    <row r="1585" spans="6:81" s="947" customFormat="1">
      <c r="F1585" s="948"/>
      <c r="G1585" s="948"/>
      <c r="H1585" s="948"/>
      <c r="I1585" s="948"/>
      <c r="N1585" s="948"/>
      <c r="O1585" s="948"/>
      <c r="P1585" s="948"/>
      <c r="Q1585" s="948"/>
      <c r="R1585" s="948"/>
      <c r="S1585" s="948"/>
      <c r="T1585" s="948"/>
      <c r="U1585" s="948"/>
      <c r="V1585" s="948"/>
      <c r="W1585" s="948"/>
      <c r="X1585" s="948"/>
      <c r="Y1585" s="948"/>
      <c r="Z1585" s="948"/>
      <c r="CC1585" s="949"/>
    </row>
    <row r="1586" spans="6:81" s="947" customFormat="1">
      <c r="F1586" s="948"/>
      <c r="G1586" s="948"/>
      <c r="H1586" s="948"/>
      <c r="I1586" s="948"/>
      <c r="N1586" s="948"/>
      <c r="O1586" s="948"/>
      <c r="P1586" s="948"/>
      <c r="Q1586" s="948"/>
      <c r="R1586" s="948"/>
      <c r="S1586" s="948"/>
      <c r="T1586" s="948"/>
      <c r="U1586" s="948"/>
      <c r="V1586" s="948"/>
      <c r="W1586" s="948"/>
      <c r="X1586" s="948"/>
      <c r="Y1586" s="948"/>
      <c r="Z1586" s="948"/>
      <c r="CC1586" s="949"/>
    </row>
    <row r="1587" spans="6:81" s="947" customFormat="1">
      <c r="F1587" s="948"/>
      <c r="G1587" s="948"/>
      <c r="H1587" s="948"/>
      <c r="I1587" s="948"/>
      <c r="N1587" s="948"/>
      <c r="O1587" s="948"/>
      <c r="P1587" s="948"/>
      <c r="Q1587" s="948"/>
      <c r="R1587" s="948"/>
      <c r="S1587" s="948"/>
      <c r="T1587" s="948"/>
      <c r="U1587" s="948"/>
      <c r="V1587" s="948"/>
      <c r="W1587" s="948"/>
      <c r="X1587" s="948"/>
      <c r="Y1587" s="948"/>
      <c r="Z1587" s="948"/>
      <c r="CC1587" s="949"/>
    </row>
    <row r="1588" spans="6:81" s="947" customFormat="1">
      <c r="F1588" s="948"/>
      <c r="G1588" s="948"/>
      <c r="H1588" s="948"/>
      <c r="I1588" s="948"/>
      <c r="N1588" s="948"/>
      <c r="O1588" s="948"/>
      <c r="P1588" s="948"/>
      <c r="Q1588" s="948"/>
      <c r="R1588" s="948"/>
      <c r="S1588" s="948"/>
      <c r="T1588" s="948"/>
      <c r="U1588" s="948"/>
      <c r="V1588" s="948"/>
      <c r="W1588" s="948"/>
      <c r="X1588" s="948"/>
      <c r="Y1588" s="948"/>
      <c r="Z1588" s="948"/>
      <c r="CC1588" s="949"/>
    </row>
    <row r="1589" spans="6:81" s="947" customFormat="1">
      <c r="F1589" s="948"/>
      <c r="G1589" s="948"/>
      <c r="H1589" s="948"/>
      <c r="I1589" s="948"/>
      <c r="N1589" s="948"/>
      <c r="O1589" s="948"/>
      <c r="P1589" s="948"/>
      <c r="Q1589" s="948"/>
      <c r="R1589" s="948"/>
      <c r="S1589" s="948"/>
      <c r="T1589" s="948"/>
      <c r="U1589" s="948"/>
      <c r="V1589" s="948"/>
      <c r="W1589" s="948"/>
      <c r="X1589" s="948"/>
      <c r="Y1589" s="948"/>
      <c r="Z1589" s="948"/>
      <c r="CC1589" s="949"/>
    </row>
    <row r="1590" spans="6:81" s="947" customFormat="1">
      <c r="F1590" s="948"/>
      <c r="G1590" s="948"/>
      <c r="H1590" s="948"/>
      <c r="I1590" s="948"/>
      <c r="N1590" s="948"/>
      <c r="O1590" s="948"/>
      <c r="P1590" s="948"/>
      <c r="Q1590" s="948"/>
      <c r="R1590" s="948"/>
      <c r="S1590" s="948"/>
      <c r="T1590" s="948"/>
      <c r="U1590" s="948"/>
      <c r="V1590" s="948"/>
      <c r="W1590" s="948"/>
      <c r="X1590" s="948"/>
      <c r="Y1590" s="948"/>
      <c r="Z1590" s="948"/>
      <c r="CC1590" s="949"/>
    </row>
    <row r="1591" spans="6:81" s="947" customFormat="1">
      <c r="F1591" s="948"/>
      <c r="G1591" s="948"/>
      <c r="H1591" s="948"/>
      <c r="I1591" s="948"/>
      <c r="N1591" s="948"/>
      <c r="O1591" s="948"/>
      <c r="P1591" s="948"/>
      <c r="Q1591" s="948"/>
      <c r="R1591" s="948"/>
      <c r="S1591" s="948"/>
      <c r="T1591" s="948"/>
      <c r="U1591" s="948"/>
      <c r="V1591" s="948"/>
      <c r="W1591" s="948"/>
      <c r="X1591" s="948"/>
      <c r="Y1591" s="948"/>
      <c r="Z1591" s="948"/>
      <c r="CC1591" s="949"/>
    </row>
    <row r="1592" spans="6:81" s="947" customFormat="1">
      <c r="F1592" s="948"/>
      <c r="G1592" s="948"/>
      <c r="H1592" s="948"/>
      <c r="I1592" s="948"/>
      <c r="N1592" s="948"/>
      <c r="O1592" s="948"/>
      <c r="P1592" s="948"/>
      <c r="Q1592" s="948"/>
      <c r="R1592" s="948"/>
      <c r="S1592" s="948"/>
      <c r="T1592" s="948"/>
      <c r="U1592" s="948"/>
      <c r="V1592" s="948"/>
      <c r="W1592" s="948"/>
      <c r="X1592" s="948"/>
      <c r="Y1592" s="948"/>
      <c r="Z1592" s="948"/>
      <c r="CC1592" s="949"/>
    </row>
    <row r="1593" spans="6:81" s="947" customFormat="1">
      <c r="F1593" s="948"/>
      <c r="G1593" s="948"/>
      <c r="H1593" s="948"/>
      <c r="I1593" s="948"/>
      <c r="N1593" s="948"/>
      <c r="O1593" s="948"/>
      <c r="P1593" s="948"/>
      <c r="Q1593" s="948"/>
      <c r="R1593" s="948"/>
      <c r="S1593" s="948"/>
      <c r="T1593" s="948"/>
      <c r="U1593" s="948"/>
      <c r="V1593" s="948"/>
      <c r="W1593" s="948"/>
      <c r="X1593" s="948"/>
      <c r="Y1593" s="948"/>
      <c r="Z1593" s="948"/>
      <c r="CC1593" s="949"/>
    </row>
    <row r="1594" spans="6:81" s="947" customFormat="1">
      <c r="F1594" s="948"/>
      <c r="G1594" s="948"/>
      <c r="H1594" s="948"/>
      <c r="I1594" s="948"/>
      <c r="N1594" s="948"/>
      <c r="O1594" s="948"/>
      <c r="P1594" s="948"/>
      <c r="Q1594" s="948"/>
      <c r="R1594" s="948"/>
      <c r="S1594" s="948"/>
      <c r="T1594" s="948"/>
      <c r="U1594" s="948"/>
      <c r="V1594" s="948"/>
      <c r="W1594" s="948"/>
      <c r="X1594" s="948"/>
      <c r="Y1594" s="948"/>
      <c r="Z1594" s="948"/>
      <c r="CC1594" s="949"/>
    </row>
    <row r="1595" spans="6:81" s="947" customFormat="1">
      <c r="F1595" s="948"/>
      <c r="G1595" s="948"/>
      <c r="H1595" s="948"/>
      <c r="I1595" s="948"/>
      <c r="N1595" s="948"/>
      <c r="O1595" s="948"/>
      <c r="P1595" s="948"/>
      <c r="Q1595" s="948"/>
      <c r="R1595" s="948"/>
      <c r="S1595" s="948"/>
      <c r="T1595" s="948"/>
      <c r="U1595" s="948"/>
      <c r="V1595" s="948"/>
      <c r="W1595" s="948"/>
      <c r="X1595" s="948"/>
      <c r="Y1595" s="948"/>
      <c r="Z1595" s="948"/>
      <c r="CC1595" s="949"/>
    </row>
    <row r="1596" spans="6:81" s="947" customFormat="1">
      <c r="F1596" s="948"/>
      <c r="G1596" s="948"/>
      <c r="H1596" s="948"/>
      <c r="I1596" s="948"/>
      <c r="N1596" s="948"/>
      <c r="O1596" s="948"/>
      <c r="P1596" s="948"/>
      <c r="Q1596" s="948"/>
      <c r="R1596" s="948"/>
      <c r="S1596" s="948"/>
      <c r="T1596" s="948"/>
      <c r="U1596" s="948"/>
      <c r="V1596" s="948"/>
      <c r="W1596" s="948"/>
      <c r="X1596" s="948"/>
      <c r="Y1596" s="948"/>
      <c r="Z1596" s="948"/>
      <c r="CC1596" s="949"/>
    </row>
    <row r="1597" spans="6:81" s="947" customFormat="1">
      <c r="F1597" s="948"/>
      <c r="G1597" s="948"/>
      <c r="H1597" s="948"/>
      <c r="I1597" s="948"/>
      <c r="N1597" s="948"/>
      <c r="O1597" s="948"/>
      <c r="P1597" s="948"/>
      <c r="Q1597" s="948"/>
      <c r="R1597" s="948"/>
      <c r="S1597" s="948"/>
      <c r="T1597" s="948"/>
      <c r="U1597" s="948"/>
      <c r="V1597" s="948"/>
      <c r="W1597" s="948"/>
      <c r="X1597" s="948"/>
      <c r="Y1597" s="948"/>
      <c r="Z1597" s="948"/>
      <c r="CC1597" s="949"/>
    </row>
    <row r="1598" spans="6:81" s="947" customFormat="1">
      <c r="F1598" s="948"/>
      <c r="G1598" s="948"/>
      <c r="H1598" s="948"/>
      <c r="I1598" s="948"/>
      <c r="N1598" s="948"/>
      <c r="O1598" s="948"/>
      <c r="P1598" s="948"/>
      <c r="Q1598" s="948"/>
      <c r="R1598" s="948"/>
      <c r="S1598" s="948"/>
      <c r="T1598" s="948"/>
      <c r="U1598" s="948"/>
      <c r="V1598" s="948"/>
      <c r="W1598" s="948"/>
      <c r="X1598" s="948"/>
      <c r="Y1598" s="948"/>
      <c r="Z1598" s="948"/>
      <c r="CC1598" s="949"/>
    </row>
    <row r="1599" spans="6:81" s="947" customFormat="1">
      <c r="F1599" s="948"/>
      <c r="G1599" s="948"/>
      <c r="H1599" s="948"/>
      <c r="I1599" s="948"/>
      <c r="N1599" s="948"/>
      <c r="O1599" s="948"/>
      <c r="P1599" s="948"/>
      <c r="Q1599" s="948"/>
      <c r="R1599" s="948"/>
      <c r="S1599" s="948"/>
      <c r="T1599" s="948"/>
      <c r="U1599" s="948"/>
      <c r="V1599" s="948"/>
      <c r="W1599" s="948"/>
      <c r="X1599" s="948"/>
      <c r="Y1599" s="948"/>
      <c r="Z1599" s="948"/>
      <c r="CC1599" s="949"/>
    </row>
    <row r="1600" spans="6:81" s="947" customFormat="1">
      <c r="F1600" s="948"/>
      <c r="G1600" s="948"/>
      <c r="H1600" s="948"/>
      <c r="I1600" s="948"/>
      <c r="N1600" s="948"/>
      <c r="O1600" s="948"/>
      <c r="P1600" s="948"/>
      <c r="Q1600" s="948"/>
      <c r="R1600" s="948"/>
      <c r="S1600" s="948"/>
      <c r="T1600" s="948"/>
      <c r="U1600" s="948"/>
      <c r="V1600" s="948"/>
      <c r="W1600" s="948"/>
      <c r="X1600" s="948"/>
      <c r="Y1600" s="948"/>
      <c r="Z1600" s="948"/>
      <c r="CC1600" s="949"/>
    </row>
    <row r="1601" spans="6:81" s="947" customFormat="1">
      <c r="F1601" s="948"/>
      <c r="G1601" s="948"/>
      <c r="H1601" s="948"/>
      <c r="I1601" s="948"/>
      <c r="N1601" s="948"/>
      <c r="O1601" s="948"/>
      <c r="P1601" s="948"/>
      <c r="Q1601" s="948"/>
      <c r="R1601" s="948"/>
      <c r="S1601" s="948"/>
      <c r="T1601" s="948"/>
      <c r="U1601" s="948"/>
      <c r="V1601" s="948"/>
      <c r="W1601" s="948"/>
      <c r="X1601" s="948"/>
      <c r="Y1601" s="948"/>
      <c r="Z1601" s="948"/>
      <c r="CC1601" s="949"/>
    </row>
    <row r="1602" spans="6:81" s="947" customFormat="1">
      <c r="F1602" s="948"/>
      <c r="G1602" s="948"/>
      <c r="H1602" s="948"/>
      <c r="I1602" s="948"/>
      <c r="N1602" s="948"/>
      <c r="O1602" s="948"/>
      <c r="P1602" s="948"/>
      <c r="Q1602" s="948"/>
      <c r="R1602" s="948"/>
      <c r="S1602" s="948"/>
      <c r="T1602" s="948"/>
      <c r="U1602" s="948"/>
      <c r="V1602" s="948"/>
      <c r="W1602" s="948"/>
      <c r="X1602" s="948"/>
      <c r="Y1602" s="948"/>
      <c r="Z1602" s="948"/>
      <c r="CC1602" s="949"/>
    </row>
    <row r="1603" spans="6:81" s="947" customFormat="1">
      <c r="F1603" s="948"/>
      <c r="G1603" s="948"/>
      <c r="H1603" s="948"/>
      <c r="I1603" s="948"/>
      <c r="N1603" s="948"/>
      <c r="O1603" s="948"/>
      <c r="P1603" s="948"/>
      <c r="Q1603" s="948"/>
      <c r="R1603" s="948"/>
      <c r="S1603" s="948"/>
      <c r="T1603" s="948"/>
      <c r="U1603" s="948"/>
      <c r="V1603" s="948"/>
      <c r="W1603" s="948"/>
      <c r="X1603" s="948"/>
      <c r="Y1603" s="948"/>
      <c r="Z1603" s="948"/>
      <c r="CC1603" s="949"/>
    </row>
    <row r="1604" spans="6:81" s="947" customFormat="1">
      <c r="F1604" s="948"/>
      <c r="G1604" s="948"/>
      <c r="H1604" s="948"/>
      <c r="I1604" s="948"/>
      <c r="N1604" s="948"/>
      <c r="O1604" s="948"/>
      <c r="P1604" s="948"/>
      <c r="Q1604" s="948"/>
      <c r="R1604" s="948"/>
      <c r="S1604" s="948"/>
      <c r="T1604" s="948"/>
      <c r="U1604" s="948"/>
      <c r="V1604" s="948"/>
      <c r="W1604" s="948"/>
      <c r="X1604" s="948"/>
      <c r="Y1604" s="948"/>
      <c r="Z1604" s="948"/>
      <c r="CC1604" s="949"/>
    </row>
    <row r="1605" spans="6:81" s="947" customFormat="1">
      <c r="F1605" s="948"/>
      <c r="G1605" s="948"/>
      <c r="H1605" s="948"/>
      <c r="I1605" s="948"/>
      <c r="N1605" s="948"/>
      <c r="O1605" s="948"/>
      <c r="P1605" s="948"/>
      <c r="Q1605" s="948"/>
      <c r="R1605" s="948"/>
      <c r="S1605" s="948"/>
      <c r="T1605" s="948"/>
      <c r="U1605" s="948"/>
      <c r="V1605" s="948"/>
      <c r="W1605" s="948"/>
      <c r="X1605" s="948"/>
      <c r="Y1605" s="948"/>
      <c r="Z1605" s="948"/>
      <c r="CC1605" s="949"/>
    </row>
    <row r="1606" spans="6:81" s="947" customFormat="1">
      <c r="F1606" s="948"/>
      <c r="G1606" s="948"/>
      <c r="H1606" s="948"/>
      <c r="I1606" s="948"/>
      <c r="N1606" s="948"/>
      <c r="O1606" s="948"/>
      <c r="P1606" s="948"/>
      <c r="Q1606" s="948"/>
      <c r="R1606" s="948"/>
      <c r="S1606" s="948"/>
      <c r="T1606" s="948"/>
      <c r="U1606" s="948"/>
      <c r="V1606" s="948"/>
      <c r="W1606" s="948"/>
      <c r="X1606" s="948"/>
      <c r="Y1606" s="948"/>
      <c r="Z1606" s="948"/>
      <c r="CC1606" s="949"/>
    </row>
    <row r="1607" spans="6:81" s="947" customFormat="1">
      <c r="F1607" s="948"/>
      <c r="G1607" s="948"/>
      <c r="H1607" s="948"/>
      <c r="I1607" s="948"/>
      <c r="N1607" s="948"/>
      <c r="O1607" s="948"/>
      <c r="P1607" s="948"/>
      <c r="Q1607" s="948"/>
      <c r="R1607" s="948"/>
      <c r="S1607" s="948"/>
      <c r="T1607" s="948"/>
      <c r="U1607" s="948"/>
      <c r="V1607" s="948"/>
      <c r="W1607" s="948"/>
      <c r="X1607" s="948"/>
      <c r="Y1607" s="948"/>
      <c r="Z1607" s="948"/>
      <c r="CC1607" s="949"/>
    </row>
    <row r="1608" spans="6:81" s="947" customFormat="1">
      <c r="F1608" s="948"/>
      <c r="G1608" s="948"/>
      <c r="H1608" s="948"/>
      <c r="I1608" s="948"/>
      <c r="N1608" s="948"/>
      <c r="O1608" s="948"/>
      <c r="P1608" s="948"/>
      <c r="Q1608" s="948"/>
      <c r="R1608" s="948"/>
      <c r="S1608" s="948"/>
      <c r="T1608" s="948"/>
      <c r="U1608" s="948"/>
      <c r="V1608" s="948"/>
      <c r="W1608" s="948"/>
      <c r="X1608" s="948"/>
      <c r="Y1608" s="948"/>
      <c r="Z1608" s="948"/>
      <c r="CC1608" s="949"/>
    </row>
    <row r="1609" spans="6:81" s="947" customFormat="1">
      <c r="F1609" s="948"/>
      <c r="G1609" s="948"/>
      <c r="H1609" s="948"/>
      <c r="I1609" s="948"/>
      <c r="N1609" s="948"/>
      <c r="O1609" s="948"/>
      <c r="P1609" s="948"/>
      <c r="Q1609" s="948"/>
      <c r="R1609" s="948"/>
      <c r="S1609" s="948"/>
      <c r="T1609" s="948"/>
      <c r="U1609" s="948"/>
      <c r="V1609" s="948"/>
      <c r="W1609" s="948"/>
      <c r="X1609" s="948"/>
      <c r="Y1609" s="948"/>
      <c r="Z1609" s="948"/>
      <c r="CC1609" s="949"/>
    </row>
    <row r="1610" spans="6:81" s="947" customFormat="1">
      <c r="F1610" s="948"/>
      <c r="G1610" s="948"/>
      <c r="H1610" s="948"/>
      <c r="I1610" s="948"/>
      <c r="N1610" s="948"/>
      <c r="O1610" s="948"/>
      <c r="P1610" s="948"/>
      <c r="Q1610" s="948"/>
      <c r="R1610" s="948"/>
      <c r="S1610" s="948"/>
      <c r="T1610" s="948"/>
      <c r="U1610" s="948"/>
      <c r="V1610" s="948"/>
      <c r="W1610" s="948"/>
      <c r="X1610" s="948"/>
      <c r="Y1610" s="948"/>
      <c r="Z1610" s="948"/>
      <c r="CC1610" s="949"/>
    </row>
    <row r="1611" spans="6:81" s="947" customFormat="1">
      <c r="F1611" s="948"/>
      <c r="G1611" s="948"/>
      <c r="H1611" s="948"/>
      <c r="I1611" s="948"/>
      <c r="N1611" s="948"/>
      <c r="O1611" s="948"/>
      <c r="P1611" s="948"/>
      <c r="Q1611" s="948"/>
      <c r="R1611" s="948"/>
      <c r="S1611" s="948"/>
      <c r="T1611" s="948"/>
      <c r="U1611" s="948"/>
      <c r="V1611" s="948"/>
      <c r="W1611" s="948"/>
      <c r="X1611" s="948"/>
      <c r="Y1611" s="948"/>
      <c r="Z1611" s="948"/>
      <c r="CC1611" s="949"/>
    </row>
    <row r="1612" spans="6:81" s="947" customFormat="1">
      <c r="F1612" s="948"/>
      <c r="G1612" s="948"/>
      <c r="H1612" s="948"/>
      <c r="I1612" s="948"/>
      <c r="N1612" s="948"/>
      <c r="O1612" s="948"/>
      <c r="P1612" s="948"/>
      <c r="Q1612" s="948"/>
      <c r="R1612" s="948"/>
      <c r="S1612" s="948"/>
      <c r="T1612" s="948"/>
      <c r="U1612" s="948"/>
      <c r="V1612" s="948"/>
      <c r="W1612" s="948"/>
      <c r="X1612" s="948"/>
      <c r="Y1612" s="948"/>
      <c r="Z1612" s="948"/>
      <c r="CC1612" s="949"/>
    </row>
    <row r="1613" spans="6:81" s="947" customFormat="1">
      <c r="F1613" s="948"/>
      <c r="G1613" s="948"/>
      <c r="H1613" s="948"/>
      <c r="I1613" s="948"/>
      <c r="N1613" s="948"/>
      <c r="O1613" s="948"/>
      <c r="P1613" s="948"/>
      <c r="Q1613" s="948"/>
      <c r="R1613" s="948"/>
      <c r="S1613" s="948"/>
      <c r="T1613" s="948"/>
      <c r="U1613" s="948"/>
      <c r="V1613" s="948"/>
      <c r="W1613" s="948"/>
      <c r="X1613" s="948"/>
      <c r="Y1613" s="948"/>
      <c r="Z1613" s="948"/>
      <c r="CC1613" s="949"/>
    </row>
    <row r="1614" spans="6:81" s="947" customFormat="1">
      <c r="F1614" s="948"/>
      <c r="G1614" s="948"/>
      <c r="H1614" s="948"/>
      <c r="I1614" s="948"/>
      <c r="N1614" s="948"/>
      <c r="O1614" s="948"/>
      <c r="P1614" s="948"/>
      <c r="Q1614" s="948"/>
      <c r="R1614" s="948"/>
      <c r="S1614" s="948"/>
      <c r="T1614" s="948"/>
      <c r="U1614" s="948"/>
      <c r="V1614" s="948"/>
      <c r="W1614" s="948"/>
      <c r="X1614" s="948"/>
      <c r="Y1614" s="948"/>
      <c r="Z1614" s="948"/>
      <c r="CC1614" s="949"/>
    </row>
    <row r="1615" spans="6:81" s="947" customFormat="1">
      <c r="F1615" s="948"/>
      <c r="G1615" s="948"/>
      <c r="H1615" s="948"/>
      <c r="I1615" s="948"/>
      <c r="N1615" s="948"/>
      <c r="O1615" s="948"/>
      <c r="P1615" s="948"/>
      <c r="Q1615" s="948"/>
      <c r="R1615" s="948"/>
      <c r="S1615" s="948"/>
      <c r="T1615" s="948"/>
      <c r="U1615" s="948"/>
      <c r="V1615" s="948"/>
      <c r="W1615" s="948"/>
      <c r="X1615" s="948"/>
      <c r="Y1615" s="948"/>
      <c r="Z1615" s="948"/>
      <c r="CC1615" s="949"/>
    </row>
    <row r="1616" spans="6:81" s="947" customFormat="1">
      <c r="F1616" s="948"/>
      <c r="G1616" s="948"/>
      <c r="H1616" s="948"/>
      <c r="I1616" s="948"/>
      <c r="N1616" s="948"/>
      <c r="O1616" s="948"/>
      <c r="P1616" s="948"/>
      <c r="Q1616" s="948"/>
      <c r="R1616" s="948"/>
      <c r="S1616" s="948"/>
      <c r="T1616" s="948"/>
      <c r="U1616" s="948"/>
      <c r="V1616" s="948"/>
      <c r="W1616" s="948"/>
      <c r="X1616" s="948"/>
      <c r="Y1616" s="948"/>
      <c r="Z1616" s="948"/>
      <c r="CC1616" s="949"/>
    </row>
    <row r="1617" spans="6:81" s="947" customFormat="1">
      <c r="F1617" s="948"/>
      <c r="G1617" s="948"/>
      <c r="H1617" s="948"/>
      <c r="I1617" s="948"/>
      <c r="N1617" s="948"/>
      <c r="O1617" s="948"/>
      <c r="P1617" s="948"/>
      <c r="Q1617" s="948"/>
      <c r="R1617" s="948"/>
      <c r="S1617" s="948"/>
      <c r="T1617" s="948"/>
      <c r="U1617" s="948"/>
      <c r="V1617" s="948"/>
      <c r="W1617" s="948"/>
      <c r="X1617" s="948"/>
      <c r="Y1617" s="948"/>
      <c r="Z1617" s="948"/>
      <c r="CC1617" s="949"/>
    </row>
    <row r="1618" spans="6:81" s="947" customFormat="1">
      <c r="F1618" s="948"/>
      <c r="G1618" s="948"/>
      <c r="H1618" s="948"/>
      <c r="I1618" s="948"/>
      <c r="N1618" s="948"/>
      <c r="O1618" s="948"/>
      <c r="P1618" s="948"/>
      <c r="Q1618" s="948"/>
      <c r="R1618" s="948"/>
      <c r="S1618" s="948"/>
      <c r="T1618" s="948"/>
      <c r="U1618" s="948"/>
      <c r="V1618" s="948"/>
      <c r="W1618" s="948"/>
      <c r="X1618" s="948"/>
      <c r="Y1618" s="948"/>
      <c r="Z1618" s="948"/>
      <c r="CC1618" s="949"/>
    </row>
    <row r="1619" spans="6:81" s="947" customFormat="1">
      <c r="F1619" s="948"/>
      <c r="G1619" s="948"/>
      <c r="H1619" s="948"/>
      <c r="I1619" s="948"/>
      <c r="N1619" s="948"/>
      <c r="O1619" s="948"/>
      <c r="P1619" s="948"/>
      <c r="Q1619" s="948"/>
      <c r="R1619" s="948"/>
      <c r="S1619" s="948"/>
      <c r="T1619" s="948"/>
      <c r="U1619" s="948"/>
      <c r="V1619" s="948"/>
      <c r="W1619" s="948"/>
      <c r="X1619" s="948"/>
      <c r="Y1619" s="948"/>
      <c r="Z1619" s="948"/>
      <c r="CC1619" s="949"/>
    </row>
    <row r="1620" spans="6:81" s="947" customFormat="1">
      <c r="F1620" s="948"/>
      <c r="G1620" s="948"/>
      <c r="H1620" s="948"/>
      <c r="I1620" s="948"/>
      <c r="N1620" s="948"/>
      <c r="O1620" s="948"/>
      <c r="P1620" s="948"/>
      <c r="Q1620" s="948"/>
      <c r="R1620" s="948"/>
      <c r="S1620" s="948"/>
      <c r="T1620" s="948"/>
      <c r="U1620" s="948"/>
      <c r="V1620" s="948"/>
      <c r="W1620" s="948"/>
      <c r="X1620" s="948"/>
      <c r="Y1620" s="948"/>
      <c r="Z1620" s="948"/>
      <c r="CC1620" s="949"/>
    </row>
    <row r="1621" spans="6:81" s="947" customFormat="1">
      <c r="F1621" s="948"/>
      <c r="G1621" s="948"/>
      <c r="H1621" s="948"/>
      <c r="I1621" s="948"/>
      <c r="N1621" s="948"/>
      <c r="O1621" s="948"/>
      <c r="P1621" s="948"/>
      <c r="Q1621" s="948"/>
      <c r="R1621" s="948"/>
      <c r="S1621" s="948"/>
      <c r="T1621" s="948"/>
      <c r="U1621" s="948"/>
      <c r="V1621" s="948"/>
      <c r="W1621" s="948"/>
      <c r="X1621" s="948"/>
      <c r="Y1621" s="948"/>
      <c r="Z1621" s="948"/>
      <c r="CC1621" s="949"/>
    </row>
    <row r="1622" spans="6:81" s="947" customFormat="1">
      <c r="F1622" s="948"/>
      <c r="G1622" s="948"/>
      <c r="H1622" s="948"/>
      <c r="I1622" s="948"/>
      <c r="N1622" s="948"/>
      <c r="O1622" s="948"/>
      <c r="P1622" s="948"/>
      <c r="Q1622" s="948"/>
      <c r="R1622" s="948"/>
      <c r="S1622" s="948"/>
      <c r="T1622" s="948"/>
      <c r="U1622" s="948"/>
      <c r="V1622" s="948"/>
      <c r="W1622" s="948"/>
      <c r="X1622" s="948"/>
      <c r="Y1622" s="948"/>
      <c r="Z1622" s="948"/>
      <c r="CC1622" s="949"/>
    </row>
    <row r="1623" spans="6:81" s="947" customFormat="1">
      <c r="F1623" s="948"/>
      <c r="G1623" s="948"/>
      <c r="H1623" s="948"/>
      <c r="I1623" s="948"/>
      <c r="N1623" s="948"/>
      <c r="O1623" s="948"/>
      <c r="P1623" s="948"/>
      <c r="Q1623" s="948"/>
      <c r="R1623" s="948"/>
      <c r="S1623" s="948"/>
      <c r="T1623" s="948"/>
      <c r="U1623" s="948"/>
      <c r="V1623" s="948"/>
      <c r="W1623" s="948"/>
      <c r="X1623" s="948"/>
      <c r="Y1623" s="948"/>
      <c r="Z1623" s="948"/>
      <c r="CC1623" s="949"/>
    </row>
    <row r="1624" spans="6:81" s="947" customFormat="1">
      <c r="F1624" s="948"/>
      <c r="G1624" s="948"/>
      <c r="H1624" s="948"/>
      <c r="I1624" s="948"/>
      <c r="N1624" s="948"/>
      <c r="O1624" s="948"/>
      <c r="P1624" s="948"/>
      <c r="Q1624" s="948"/>
      <c r="R1624" s="948"/>
      <c r="S1624" s="948"/>
      <c r="T1624" s="948"/>
      <c r="U1624" s="948"/>
      <c r="V1624" s="948"/>
      <c r="W1624" s="948"/>
      <c r="X1624" s="948"/>
      <c r="Y1624" s="948"/>
      <c r="Z1624" s="948"/>
      <c r="CC1624" s="949"/>
    </row>
    <row r="1625" spans="6:81" s="947" customFormat="1">
      <c r="F1625" s="948"/>
      <c r="G1625" s="948"/>
      <c r="H1625" s="948"/>
      <c r="I1625" s="948"/>
      <c r="N1625" s="948"/>
      <c r="O1625" s="948"/>
      <c r="P1625" s="948"/>
      <c r="Q1625" s="948"/>
      <c r="R1625" s="948"/>
      <c r="S1625" s="948"/>
      <c r="T1625" s="948"/>
      <c r="U1625" s="948"/>
      <c r="V1625" s="948"/>
      <c r="W1625" s="948"/>
      <c r="X1625" s="948"/>
      <c r="Y1625" s="948"/>
      <c r="Z1625" s="948"/>
      <c r="CC1625" s="949"/>
    </row>
    <row r="1626" spans="6:81" s="947" customFormat="1">
      <c r="F1626" s="948"/>
      <c r="G1626" s="948"/>
      <c r="H1626" s="948"/>
      <c r="I1626" s="948"/>
      <c r="N1626" s="948"/>
      <c r="O1626" s="948"/>
      <c r="P1626" s="948"/>
      <c r="Q1626" s="948"/>
      <c r="R1626" s="948"/>
      <c r="S1626" s="948"/>
      <c r="T1626" s="948"/>
      <c r="U1626" s="948"/>
      <c r="V1626" s="948"/>
      <c r="W1626" s="948"/>
      <c r="X1626" s="948"/>
      <c r="Y1626" s="948"/>
      <c r="Z1626" s="948"/>
      <c r="CC1626" s="949"/>
    </row>
    <row r="1627" spans="6:81" s="947" customFormat="1">
      <c r="F1627" s="948"/>
      <c r="G1627" s="948"/>
      <c r="H1627" s="948"/>
      <c r="I1627" s="948"/>
      <c r="N1627" s="948"/>
      <c r="O1627" s="948"/>
      <c r="P1627" s="948"/>
      <c r="Q1627" s="948"/>
      <c r="R1627" s="948"/>
      <c r="S1627" s="948"/>
      <c r="T1627" s="948"/>
      <c r="U1627" s="948"/>
      <c r="V1627" s="948"/>
      <c r="W1627" s="948"/>
      <c r="X1627" s="948"/>
      <c r="Y1627" s="948"/>
      <c r="Z1627" s="948"/>
      <c r="CC1627" s="949"/>
    </row>
    <row r="1628" spans="6:81" s="947" customFormat="1">
      <c r="F1628" s="948"/>
      <c r="G1628" s="948"/>
      <c r="H1628" s="948"/>
      <c r="I1628" s="948"/>
      <c r="N1628" s="948"/>
      <c r="O1628" s="948"/>
      <c r="P1628" s="948"/>
      <c r="Q1628" s="948"/>
      <c r="R1628" s="948"/>
      <c r="S1628" s="948"/>
      <c r="T1628" s="948"/>
      <c r="U1628" s="948"/>
      <c r="V1628" s="948"/>
      <c r="W1628" s="948"/>
      <c r="X1628" s="948"/>
      <c r="Y1628" s="948"/>
      <c r="Z1628" s="948"/>
      <c r="CC1628" s="949"/>
    </row>
    <row r="1629" spans="6:81" s="947" customFormat="1">
      <c r="F1629" s="948"/>
      <c r="G1629" s="948"/>
      <c r="H1629" s="948"/>
      <c r="I1629" s="948"/>
      <c r="N1629" s="948"/>
      <c r="O1629" s="948"/>
      <c r="P1629" s="948"/>
      <c r="Q1629" s="948"/>
      <c r="R1629" s="948"/>
      <c r="S1629" s="948"/>
      <c r="T1629" s="948"/>
      <c r="U1629" s="948"/>
      <c r="V1629" s="948"/>
      <c r="W1629" s="948"/>
      <c r="X1629" s="948"/>
      <c r="Y1629" s="948"/>
      <c r="Z1629" s="948"/>
      <c r="CC1629" s="949"/>
    </row>
    <row r="1630" spans="6:81" s="947" customFormat="1">
      <c r="F1630" s="948"/>
      <c r="G1630" s="948"/>
      <c r="H1630" s="948"/>
      <c r="I1630" s="948"/>
      <c r="N1630" s="948"/>
      <c r="O1630" s="948"/>
      <c r="P1630" s="948"/>
      <c r="Q1630" s="948"/>
      <c r="R1630" s="948"/>
      <c r="S1630" s="948"/>
      <c r="T1630" s="948"/>
      <c r="U1630" s="948"/>
      <c r="V1630" s="948"/>
      <c r="W1630" s="948"/>
      <c r="X1630" s="948"/>
      <c r="Y1630" s="948"/>
      <c r="Z1630" s="948"/>
      <c r="CC1630" s="949"/>
    </row>
    <row r="1631" spans="6:81" s="947" customFormat="1">
      <c r="F1631" s="948"/>
      <c r="G1631" s="948"/>
      <c r="H1631" s="948"/>
      <c r="I1631" s="948"/>
      <c r="N1631" s="948"/>
      <c r="O1631" s="948"/>
      <c r="P1631" s="948"/>
      <c r="Q1631" s="948"/>
      <c r="R1631" s="948"/>
      <c r="S1631" s="948"/>
      <c r="T1631" s="948"/>
      <c r="U1631" s="948"/>
      <c r="V1631" s="948"/>
      <c r="W1631" s="948"/>
      <c r="X1631" s="948"/>
      <c r="Y1631" s="948"/>
      <c r="Z1631" s="948"/>
      <c r="CC1631" s="949"/>
    </row>
    <row r="1632" spans="6:81" s="947" customFormat="1">
      <c r="F1632" s="948"/>
      <c r="G1632" s="948"/>
      <c r="H1632" s="948"/>
      <c r="I1632" s="948"/>
      <c r="N1632" s="948"/>
      <c r="O1632" s="948"/>
      <c r="P1632" s="948"/>
      <c r="Q1632" s="948"/>
      <c r="R1632" s="948"/>
      <c r="S1632" s="948"/>
      <c r="T1632" s="948"/>
      <c r="U1632" s="948"/>
      <c r="V1632" s="948"/>
      <c r="W1632" s="948"/>
      <c r="X1632" s="948"/>
      <c r="Y1632" s="948"/>
      <c r="Z1632" s="948"/>
      <c r="CC1632" s="949"/>
    </row>
    <row r="1633" spans="6:81" s="947" customFormat="1">
      <c r="F1633" s="948"/>
      <c r="G1633" s="948"/>
      <c r="H1633" s="948"/>
      <c r="I1633" s="948"/>
      <c r="N1633" s="948"/>
      <c r="O1633" s="948"/>
      <c r="P1633" s="948"/>
      <c r="Q1633" s="948"/>
      <c r="R1633" s="948"/>
      <c r="S1633" s="948"/>
      <c r="T1633" s="948"/>
      <c r="U1633" s="948"/>
      <c r="V1633" s="948"/>
      <c r="W1633" s="948"/>
      <c r="X1633" s="948"/>
      <c r="Y1633" s="948"/>
      <c r="Z1633" s="948"/>
      <c r="CC1633" s="949"/>
    </row>
    <row r="1634" spans="6:81" s="947" customFormat="1">
      <c r="F1634" s="948"/>
      <c r="G1634" s="948"/>
      <c r="H1634" s="948"/>
      <c r="I1634" s="948"/>
      <c r="N1634" s="948"/>
      <c r="O1634" s="948"/>
      <c r="P1634" s="948"/>
      <c r="Q1634" s="948"/>
      <c r="R1634" s="948"/>
      <c r="S1634" s="948"/>
      <c r="T1634" s="948"/>
      <c r="U1634" s="948"/>
      <c r="V1634" s="948"/>
      <c r="W1634" s="948"/>
      <c r="X1634" s="948"/>
      <c r="Y1634" s="948"/>
      <c r="Z1634" s="948"/>
      <c r="CC1634" s="949"/>
    </row>
    <row r="1635" spans="6:81" s="947" customFormat="1">
      <c r="F1635" s="948"/>
      <c r="G1635" s="948"/>
      <c r="H1635" s="948"/>
      <c r="I1635" s="948"/>
      <c r="N1635" s="948"/>
      <c r="O1635" s="948"/>
      <c r="P1635" s="948"/>
      <c r="Q1635" s="948"/>
      <c r="R1635" s="948"/>
      <c r="S1635" s="948"/>
      <c r="T1635" s="948"/>
      <c r="U1635" s="948"/>
      <c r="V1635" s="948"/>
      <c r="W1635" s="948"/>
      <c r="X1635" s="948"/>
      <c r="Y1635" s="948"/>
      <c r="Z1635" s="948"/>
      <c r="CC1635" s="949"/>
    </row>
    <row r="1636" spans="6:81" s="947" customFormat="1">
      <c r="F1636" s="948"/>
      <c r="G1636" s="948"/>
      <c r="H1636" s="948"/>
      <c r="I1636" s="948"/>
      <c r="N1636" s="948"/>
      <c r="O1636" s="948"/>
      <c r="P1636" s="948"/>
      <c r="Q1636" s="948"/>
      <c r="R1636" s="948"/>
      <c r="S1636" s="948"/>
      <c r="T1636" s="948"/>
      <c r="U1636" s="948"/>
      <c r="V1636" s="948"/>
      <c r="W1636" s="948"/>
      <c r="X1636" s="948"/>
      <c r="Y1636" s="948"/>
      <c r="Z1636" s="948"/>
      <c r="CC1636" s="949"/>
    </row>
    <row r="1637" spans="6:81" s="947" customFormat="1">
      <c r="F1637" s="948"/>
      <c r="G1637" s="948"/>
      <c r="H1637" s="948"/>
      <c r="I1637" s="948"/>
      <c r="N1637" s="948"/>
      <c r="O1637" s="948"/>
      <c r="P1637" s="948"/>
      <c r="Q1637" s="948"/>
      <c r="R1637" s="948"/>
      <c r="S1637" s="948"/>
      <c r="T1637" s="948"/>
      <c r="U1637" s="948"/>
      <c r="V1637" s="948"/>
      <c r="W1637" s="948"/>
      <c r="X1637" s="948"/>
      <c r="Y1637" s="948"/>
      <c r="Z1637" s="948"/>
      <c r="CC1637" s="949"/>
    </row>
    <row r="1638" spans="6:81" s="947" customFormat="1">
      <c r="F1638" s="948"/>
      <c r="G1638" s="948"/>
      <c r="H1638" s="948"/>
      <c r="I1638" s="948"/>
      <c r="N1638" s="948"/>
      <c r="O1638" s="948"/>
      <c r="P1638" s="948"/>
      <c r="Q1638" s="948"/>
      <c r="R1638" s="948"/>
      <c r="S1638" s="948"/>
      <c r="T1638" s="948"/>
      <c r="U1638" s="948"/>
      <c r="V1638" s="948"/>
      <c r="W1638" s="948"/>
      <c r="X1638" s="948"/>
      <c r="Y1638" s="948"/>
      <c r="Z1638" s="948"/>
      <c r="CC1638" s="949"/>
    </row>
    <row r="1639" spans="6:81" s="947" customFormat="1">
      <c r="F1639" s="948"/>
      <c r="G1639" s="948"/>
      <c r="H1639" s="948"/>
      <c r="I1639" s="948"/>
      <c r="N1639" s="948"/>
      <c r="O1639" s="948"/>
      <c r="P1639" s="948"/>
      <c r="Q1639" s="948"/>
      <c r="R1639" s="948"/>
      <c r="S1639" s="948"/>
      <c r="T1639" s="948"/>
      <c r="U1639" s="948"/>
      <c r="V1639" s="948"/>
      <c r="W1639" s="948"/>
      <c r="X1639" s="948"/>
      <c r="Y1639" s="948"/>
      <c r="Z1639" s="948"/>
      <c r="CC1639" s="949"/>
    </row>
    <row r="1640" spans="6:81" s="947" customFormat="1">
      <c r="F1640" s="948"/>
      <c r="G1640" s="948"/>
      <c r="H1640" s="948"/>
      <c r="I1640" s="948"/>
      <c r="N1640" s="948"/>
      <c r="O1640" s="948"/>
      <c r="P1640" s="948"/>
      <c r="Q1640" s="948"/>
      <c r="R1640" s="948"/>
      <c r="S1640" s="948"/>
      <c r="T1640" s="948"/>
      <c r="U1640" s="948"/>
      <c r="V1640" s="948"/>
      <c r="W1640" s="948"/>
      <c r="X1640" s="948"/>
      <c r="Y1640" s="948"/>
      <c r="Z1640" s="948"/>
      <c r="CC1640" s="949"/>
    </row>
    <row r="1641" spans="6:81" s="947" customFormat="1">
      <c r="F1641" s="948"/>
      <c r="G1641" s="948"/>
      <c r="H1641" s="948"/>
      <c r="I1641" s="948"/>
      <c r="N1641" s="948"/>
      <c r="O1641" s="948"/>
      <c r="P1641" s="948"/>
      <c r="Q1641" s="948"/>
      <c r="R1641" s="948"/>
      <c r="S1641" s="948"/>
      <c r="T1641" s="948"/>
      <c r="U1641" s="948"/>
      <c r="V1641" s="948"/>
      <c r="W1641" s="948"/>
      <c r="X1641" s="948"/>
      <c r="Y1641" s="948"/>
      <c r="Z1641" s="948"/>
      <c r="CC1641" s="949"/>
    </row>
    <row r="1642" spans="6:81" s="947" customFormat="1">
      <c r="F1642" s="948"/>
      <c r="G1642" s="948"/>
      <c r="H1642" s="948"/>
      <c r="I1642" s="948"/>
      <c r="N1642" s="948"/>
      <c r="O1642" s="948"/>
      <c r="P1642" s="948"/>
      <c r="Q1642" s="948"/>
      <c r="R1642" s="948"/>
      <c r="S1642" s="948"/>
      <c r="T1642" s="948"/>
      <c r="U1642" s="948"/>
      <c r="V1642" s="948"/>
      <c r="W1642" s="948"/>
      <c r="X1642" s="948"/>
      <c r="Y1642" s="948"/>
      <c r="Z1642" s="948"/>
      <c r="CC1642" s="949"/>
    </row>
    <row r="1643" spans="6:81" s="947" customFormat="1">
      <c r="F1643" s="948"/>
      <c r="G1643" s="948"/>
      <c r="H1643" s="948"/>
      <c r="I1643" s="948"/>
      <c r="N1643" s="948"/>
      <c r="O1643" s="948"/>
      <c r="P1643" s="948"/>
      <c r="Q1643" s="948"/>
      <c r="R1643" s="948"/>
      <c r="S1643" s="948"/>
      <c r="T1643" s="948"/>
      <c r="U1643" s="948"/>
      <c r="V1643" s="948"/>
      <c r="W1643" s="948"/>
      <c r="X1643" s="948"/>
      <c r="Y1643" s="948"/>
      <c r="Z1643" s="948"/>
      <c r="CC1643" s="949"/>
    </row>
    <row r="1644" spans="6:81" s="947" customFormat="1">
      <c r="F1644" s="948"/>
      <c r="G1644" s="948"/>
      <c r="H1644" s="948"/>
      <c r="I1644" s="948"/>
      <c r="N1644" s="948"/>
      <c r="O1644" s="948"/>
      <c r="P1644" s="948"/>
      <c r="Q1644" s="948"/>
      <c r="R1644" s="948"/>
      <c r="S1644" s="948"/>
      <c r="T1644" s="948"/>
      <c r="U1644" s="948"/>
      <c r="V1644" s="948"/>
      <c r="W1644" s="948"/>
      <c r="X1644" s="948"/>
      <c r="Y1644" s="948"/>
      <c r="Z1644" s="948"/>
      <c r="CC1644" s="949"/>
    </row>
    <row r="1645" spans="6:81" s="947" customFormat="1">
      <c r="F1645" s="948"/>
      <c r="G1645" s="948"/>
      <c r="H1645" s="948"/>
      <c r="I1645" s="948"/>
      <c r="N1645" s="948"/>
      <c r="O1645" s="948"/>
      <c r="P1645" s="948"/>
      <c r="Q1645" s="948"/>
      <c r="R1645" s="948"/>
      <c r="S1645" s="948"/>
      <c r="T1645" s="948"/>
      <c r="U1645" s="948"/>
      <c r="V1645" s="948"/>
      <c r="W1645" s="948"/>
      <c r="X1645" s="948"/>
      <c r="Y1645" s="948"/>
      <c r="Z1645" s="948"/>
      <c r="CC1645" s="949"/>
    </row>
    <row r="1646" spans="6:81" s="947" customFormat="1">
      <c r="F1646" s="948"/>
      <c r="G1646" s="948"/>
      <c r="H1646" s="948"/>
      <c r="I1646" s="948"/>
      <c r="N1646" s="948"/>
      <c r="O1646" s="948"/>
      <c r="P1646" s="948"/>
      <c r="Q1646" s="948"/>
      <c r="R1646" s="948"/>
      <c r="S1646" s="948"/>
      <c r="T1646" s="948"/>
      <c r="U1646" s="948"/>
      <c r="V1646" s="948"/>
      <c r="W1646" s="948"/>
      <c r="X1646" s="948"/>
      <c r="Y1646" s="948"/>
      <c r="Z1646" s="948"/>
      <c r="CC1646" s="949"/>
    </row>
    <row r="1647" spans="6:81" s="947" customFormat="1">
      <c r="F1647" s="948"/>
      <c r="G1647" s="948"/>
      <c r="H1647" s="948"/>
      <c r="I1647" s="948"/>
      <c r="N1647" s="948"/>
      <c r="O1647" s="948"/>
      <c r="P1647" s="948"/>
      <c r="Q1647" s="948"/>
      <c r="R1647" s="948"/>
      <c r="S1647" s="948"/>
      <c r="T1647" s="948"/>
      <c r="U1647" s="948"/>
      <c r="V1647" s="948"/>
      <c r="W1647" s="948"/>
      <c r="X1647" s="948"/>
      <c r="Y1647" s="948"/>
      <c r="Z1647" s="948"/>
      <c r="CC1647" s="949"/>
    </row>
    <row r="1648" spans="6:81" s="947" customFormat="1">
      <c r="F1648" s="948"/>
      <c r="G1648" s="948"/>
      <c r="H1648" s="948"/>
      <c r="I1648" s="948"/>
      <c r="N1648" s="948"/>
      <c r="O1648" s="948"/>
      <c r="P1648" s="948"/>
      <c r="Q1648" s="948"/>
      <c r="R1648" s="948"/>
      <c r="S1648" s="948"/>
      <c r="T1648" s="948"/>
      <c r="U1648" s="948"/>
      <c r="V1648" s="948"/>
      <c r="W1648" s="948"/>
      <c r="X1648" s="948"/>
      <c r="Y1648" s="948"/>
      <c r="Z1648" s="948"/>
      <c r="CC1648" s="949"/>
    </row>
    <row r="1649" spans="6:81" s="947" customFormat="1">
      <c r="F1649" s="948"/>
      <c r="G1649" s="948"/>
      <c r="H1649" s="948"/>
      <c r="I1649" s="948"/>
      <c r="N1649" s="948"/>
      <c r="O1649" s="948"/>
      <c r="P1649" s="948"/>
      <c r="Q1649" s="948"/>
      <c r="R1649" s="948"/>
      <c r="S1649" s="948"/>
      <c r="T1649" s="948"/>
      <c r="U1649" s="948"/>
      <c r="V1649" s="948"/>
      <c r="W1649" s="948"/>
      <c r="X1649" s="948"/>
      <c r="Y1649" s="948"/>
      <c r="Z1649" s="948"/>
      <c r="CC1649" s="949"/>
    </row>
    <row r="1650" spans="6:81" s="947" customFormat="1">
      <c r="F1650" s="948"/>
      <c r="G1650" s="948"/>
      <c r="H1650" s="948"/>
      <c r="I1650" s="948"/>
      <c r="N1650" s="948"/>
      <c r="O1650" s="948"/>
      <c r="P1650" s="948"/>
      <c r="Q1650" s="948"/>
      <c r="R1650" s="948"/>
      <c r="S1650" s="948"/>
      <c r="T1650" s="948"/>
      <c r="U1650" s="948"/>
      <c r="V1650" s="948"/>
      <c r="W1650" s="948"/>
      <c r="X1650" s="948"/>
      <c r="Y1650" s="948"/>
      <c r="Z1650" s="948"/>
      <c r="CC1650" s="949"/>
    </row>
    <row r="1651" spans="6:81" s="947" customFormat="1">
      <c r="F1651" s="948"/>
      <c r="G1651" s="948"/>
      <c r="H1651" s="948"/>
      <c r="I1651" s="948"/>
      <c r="N1651" s="948"/>
      <c r="O1651" s="948"/>
      <c r="P1651" s="948"/>
      <c r="Q1651" s="948"/>
      <c r="R1651" s="948"/>
      <c r="S1651" s="948"/>
      <c r="T1651" s="948"/>
      <c r="U1651" s="948"/>
      <c r="V1651" s="948"/>
      <c r="W1651" s="948"/>
      <c r="X1651" s="948"/>
      <c r="Y1651" s="948"/>
      <c r="Z1651" s="948"/>
      <c r="CC1651" s="949"/>
    </row>
    <row r="1652" spans="6:81" s="947" customFormat="1">
      <c r="F1652" s="948"/>
      <c r="G1652" s="948"/>
      <c r="H1652" s="948"/>
      <c r="I1652" s="948"/>
      <c r="N1652" s="948"/>
      <c r="O1652" s="948"/>
      <c r="P1652" s="948"/>
      <c r="Q1652" s="948"/>
      <c r="R1652" s="948"/>
      <c r="S1652" s="948"/>
      <c r="T1652" s="948"/>
      <c r="U1652" s="948"/>
      <c r="V1652" s="948"/>
      <c r="W1652" s="948"/>
      <c r="X1652" s="948"/>
      <c r="Y1652" s="948"/>
      <c r="Z1652" s="948"/>
      <c r="CC1652" s="949"/>
    </row>
    <row r="1653" spans="6:81" s="947" customFormat="1">
      <c r="F1653" s="948"/>
      <c r="G1653" s="948"/>
      <c r="H1653" s="948"/>
      <c r="I1653" s="948"/>
      <c r="N1653" s="948"/>
      <c r="O1653" s="948"/>
      <c r="P1653" s="948"/>
      <c r="Q1653" s="948"/>
      <c r="R1653" s="948"/>
      <c r="S1653" s="948"/>
      <c r="T1653" s="948"/>
      <c r="U1653" s="948"/>
      <c r="V1653" s="948"/>
      <c r="W1653" s="948"/>
      <c r="X1653" s="948"/>
      <c r="Y1653" s="948"/>
      <c r="Z1653" s="948"/>
      <c r="CC1653" s="949"/>
    </row>
    <row r="1654" spans="6:81" s="947" customFormat="1">
      <c r="F1654" s="948"/>
      <c r="G1654" s="948"/>
      <c r="H1654" s="948"/>
      <c r="I1654" s="948"/>
      <c r="N1654" s="948"/>
      <c r="O1654" s="948"/>
      <c r="P1654" s="948"/>
      <c r="Q1654" s="948"/>
      <c r="R1654" s="948"/>
      <c r="S1654" s="948"/>
      <c r="T1654" s="948"/>
      <c r="U1654" s="948"/>
      <c r="V1654" s="948"/>
      <c r="W1654" s="948"/>
      <c r="X1654" s="948"/>
      <c r="Y1654" s="948"/>
      <c r="Z1654" s="948"/>
      <c r="CC1654" s="949"/>
    </row>
    <row r="1655" spans="6:81" s="947" customFormat="1">
      <c r="F1655" s="948"/>
      <c r="G1655" s="948"/>
      <c r="H1655" s="948"/>
      <c r="I1655" s="948"/>
      <c r="N1655" s="948"/>
      <c r="O1655" s="948"/>
      <c r="P1655" s="948"/>
      <c r="Q1655" s="948"/>
      <c r="R1655" s="948"/>
      <c r="S1655" s="948"/>
      <c r="T1655" s="948"/>
      <c r="U1655" s="948"/>
      <c r="V1655" s="948"/>
      <c r="W1655" s="948"/>
      <c r="X1655" s="948"/>
      <c r="Y1655" s="948"/>
      <c r="Z1655" s="948"/>
      <c r="CC1655" s="949"/>
    </row>
    <row r="1656" spans="6:81" s="947" customFormat="1">
      <c r="F1656" s="948"/>
      <c r="G1656" s="948"/>
      <c r="H1656" s="948"/>
      <c r="I1656" s="948"/>
      <c r="N1656" s="948"/>
      <c r="O1656" s="948"/>
      <c r="P1656" s="948"/>
      <c r="Q1656" s="948"/>
      <c r="R1656" s="948"/>
      <c r="S1656" s="948"/>
      <c r="T1656" s="948"/>
      <c r="U1656" s="948"/>
      <c r="V1656" s="948"/>
      <c r="W1656" s="948"/>
      <c r="X1656" s="948"/>
      <c r="Y1656" s="948"/>
      <c r="Z1656" s="948"/>
      <c r="CC1656" s="949"/>
    </row>
    <row r="1657" spans="6:81" s="947" customFormat="1">
      <c r="F1657" s="948"/>
      <c r="G1657" s="948"/>
      <c r="H1657" s="948"/>
      <c r="I1657" s="948"/>
      <c r="N1657" s="948"/>
      <c r="O1657" s="948"/>
      <c r="P1657" s="948"/>
      <c r="Q1657" s="948"/>
      <c r="R1657" s="948"/>
      <c r="S1657" s="948"/>
      <c r="T1657" s="948"/>
      <c r="U1657" s="948"/>
      <c r="V1657" s="948"/>
      <c r="W1657" s="948"/>
      <c r="X1657" s="948"/>
      <c r="Y1657" s="948"/>
      <c r="Z1657" s="948"/>
      <c r="CC1657" s="949"/>
    </row>
    <row r="1658" spans="6:81" s="947" customFormat="1">
      <c r="F1658" s="948"/>
      <c r="G1658" s="948"/>
      <c r="H1658" s="948"/>
      <c r="I1658" s="948"/>
      <c r="N1658" s="948"/>
      <c r="O1658" s="948"/>
      <c r="P1658" s="948"/>
      <c r="Q1658" s="948"/>
      <c r="R1658" s="948"/>
      <c r="S1658" s="948"/>
      <c r="T1658" s="948"/>
      <c r="U1658" s="948"/>
      <c r="V1658" s="948"/>
      <c r="W1658" s="948"/>
      <c r="X1658" s="948"/>
      <c r="Y1658" s="948"/>
      <c r="Z1658" s="948"/>
      <c r="CC1658" s="949"/>
    </row>
    <row r="1659" spans="6:81" s="947" customFormat="1">
      <c r="F1659" s="948"/>
      <c r="G1659" s="948"/>
      <c r="H1659" s="948"/>
      <c r="I1659" s="948"/>
      <c r="N1659" s="948"/>
      <c r="O1659" s="948"/>
      <c r="P1659" s="948"/>
      <c r="Q1659" s="948"/>
      <c r="R1659" s="948"/>
      <c r="S1659" s="948"/>
      <c r="T1659" s="948"/>
      <c r="U1659" s="948"/>
      <c r="V1659" s="948"/>
      <c r="W1659" s="948"/>
      <c r="X1659" s="948"/>
      <c r="Y1659" s="948"/>
      <c r="Z1659" s="948"/>
      <c r="CC1659" s="949"/>
    </row>
    <row r="1660" spans="6:81" s="947" customFormat="1">
      <c r="F1660" s="948"/>
      <c r="G1660" s="948"/>
      <c r="H1660" s="948"/>
      <c r="I1660" s="948"/>
      <c r="N1660" s="948"/>
      <c r="O1660" s="948"/>
      <c r="P1660" s="948"/>
      <c r="Q1660" s="948"/>
      <c r="R1660" s="948"/>
      <c r="S1660" s="948"/>
      <c r="T1660" s="948"/>
      <c r="U1660" s="948"/>
      <c r="V1660" s="948"/>
      <c r="W1660" s="948"/>
      <c r="X1660" s="948"/>
      <c r="Y1660" s="948"/>
      <c r="Z1660" s="948"/>
      <c r="CC1660" s="949"/>
    </row>
    <row r="1661" spans="6:81" s="947" customFormat="1">
      <c r="F1661" s="948"/>
      <c r="G1661" s="948"/>
      <c r="H1661" s="948"/>
      <c r="I1661" s="948"/>
      <c r="N1661" s="948"/>
      <c r="O1661" s="948"/>
      <c r="P1661" s="948"/>
      <c r="Q1661" s="948"/>
      <c r="R1661" s="948"/>
      <c r="S1661" s="948"/>
      <c r="T1661" s="948"/>
      <c r="U1661" s="948"/>
      <c r="V1661" s="948"/>
      <c r="W1661" s="948"/>
      <c r="X1661" s="948"/>
      <c r="Y1661" s="948"/>
      <c r="Z1661" s="948"/>
      <c r="CC1661" s="949"/>
    </row>
    <row r="1662" spans="6:81" s="947" customFormat="1">
      <c r="F1662" s="948"/>
      <c r="G1662" s="948"/>
      <c r="H1662" s="948"/>
      <c r="I1662" s="948"/>
      <c r="N1662" s="948"/>
      <c r="O1662" s="948"/>
      <c r="P1662" s="948"/>
      <c r="Q1662" s="948"/>
      <c r="R1662" s="948"/>
      <c r="S1662" s="948"/>
      <c r="T1662" s="948"/>
      <c r="U1662" s="948"/>
      <c r="V1662" s="948"/>
      <c r="W1662" s="948"/>
      <c r="X1662" s="948"/>
      <c r="Y1662" s="948"/>
      <c r="Z1662" s="948"/>
      <c r="CC1662" s="949"/>
    </row>
    <row r="1663" spans="6:81" s="947" customFormat="1">
      <c r="F1663" s="948"/>
      <c r="G1663" s="948"/>
      <c r="H1663" s="948"/>
      <c r="I1663" s="948"/>
      <c r="N1663" s="948"/>
      <c r="O1663" s="948"/>
      <c r="P1663" s="948"/>
      <c r="Q1663" s="948"/>
      <c r="R1663" s="948"/>
      <c r="S1663" s="948"/>
      <c r="T1663" s="948"/>
      <c r="U1663" s="948"/>
      <c r="V1663" s="948"/>
      <c r="W1663" s="948"/>
      <c r="X1663" s="948"/>
      <c r="Y1663" s="948"/>
      <c r="Z1663" s="948"/>
      <c r="CC1663" s="949"/>
    </row>
    <row r="1664" spans="6:81" s="947" customFormat="1">
      <c r="F1664" s="948"/>
      <c r="G1664" s="948"/>
      <c r="H1664" s="948"/>
      <c r="I1664" s="948"/>
      <c r="N1664" s="948"/>
      <c r="O1664" s="948"/>
      <c r="P1664" s="948"/>
      <c r="Q1664" s="948"/>
      <c r="R1664" s="948"/>
      <c r="S1664" s="948"/>
      <c r="T1664" s="948"/>
      <c r="U1664" s="948"/>
      <c r="V1664" s="948"/>
      <c r="W1664" s="948"/>
      <c r="X1664" s="948"/>
      <c r="Y1664" s="948"/>
      <c r="Z1664" s="948"/>
      <c r="CC1664" s="949"/>
    </row>
    <row r="1665" spans="6:81" s="947" customFormat="1">
      <c r="F1665" s="948"/>
      <c r="G1665" s="948"/>
      <c r="H1665" s="948"/>
      <c r="I1665" s="948"/>
      <c r="N1665" s="948"/>
      <c r="O1665" s="948"/>
      <c r="P1665" s="948"/>
      <c r="Q1665" s="948"/>
      <c r="R1665" s="948"/>
      <c r="S1665" s="948"/>
      <c r="T1665" s="948"/>
      <c r="U1665" s="948"/>
      <c r="V1665" s="948"/>
      <c r="W1665" s="948"/>
      <c r="X1665" s="948"/>
      <c r="Y1665" s="948"/>
      <c r="Z1665" s="948"/>
      <c r="CC1665" s="949"/>
    </row>
    <row r="1666" spans="6:81" s="947" customFormat="1">
      <c r="F1666" s="948"/>
      <c r="G1666" s="948"/>
      <c r="H1666" s="948"/>
      <c r="I1666" s="948"/>
      <c r="N1666" s="948"/>
      <c r="O1666" s="948"/>
      <c r="P1666" s="948"/>
      <c r="Q1666" s="948"/>
      <c r="R1666" s="948"/>
      <c r="S1666" s="948"/>
      <c r="T1666" s="948"/>
      <c r="U1666" s="948"/>
      <c r="V1666" s="948"/>
      <c r="W1666" s="948"/>
      <c r="X1666" s="948"/>
      <c r="Y1666" s="948"/>
      <c r="Z1666" s="948"/>
      <c r="CC1666" s="949"/>
    </row>
    <row r="1667" spans="6:81" s="947" customFormat="1">
      <c r="F1667" s="948"/>
      <c r="G1667" s="948"/>
      <c r="H1667" s="948"/>
      <c r="I1667" s="948"/>
      <c r="N1667" s="948"/>
      <c r="O1667" s="948"/>
      <c r="P1667" s="948"/>
      <c r="Q1667" s="948"/>
      <c r="R1667" s="948"/>
      <c r="S1667" s="948"/>
      <c r="T1667" s="948"/>
      <c r="U1667" s="948"/>
      <c r="V1667" s="948"/>
      <c r="W1667" s="948"/>
      <c r="X1667" s="948"/>
      <c r="Y1667" s="948"/>
      <c r="Z1667" s="948"/>
      <c r="CC1667" s="949"/>
    </row>
    <row r="1668" spans="6:81" s="947" customFormat="1">
      <c r="F1668" s="948"/>
      <c r="G1668" s="948"/>
      <c r="H1668" s="948"/>
      <c r="I1668" s="948"/>
      <c r="N1668" s="948"/>
      <c r="O1668" s="948"/>
      <c r="P1668" s="948"/>
      <c r="Q1668" s="948"/>
      <c r="R1668" s="948"/>
      <c r="S1668" s="948"/>
      <c r="T1668" s="948"/>
      <c r="U1668" s="948"/>
      <c r="V1668" s="948"/>
      <c r="W1668" s="948"/>
      <c r="X1668" s="948"/>
      <c r="Y1668" s="948"/>
      <c r="Z1668" s="948"/>
      <c r="CC1668" s="949"/>
    </row>
    <row r="1669" spans="6:81" s="947" customFormat="1">
      <c r="F1669" s="948"/>
      <c r="G1669" s="948"/>
      <c r="H1669" s="948"/>
      <c r="I1669" s="948"/>
      <c r="N1669" s="948"/>
      <c r="O1669" s="948"/>
      <c r="P1669" s="948"/>
      <c r="Q1669" s="948"/>
      <c r="R1669" s="948"/>
      <c r="S1669" s="948"/>
      <c r="T1669" s="948"/>
      <c r="U1669" s="948"/>
      <c r="V1669" s="948"/>
      <c r="W1669" s="948"/>
      <c r="X1669" s="948"/>
      <c r="Y1669" s="948"/>
      <c r="Z1669" s="948"/>
      <c r="CC1669" s="949"/>
    </row>
    <row r="1670" spans="6:81" s="947" customFormat="1">
      <c r="F1670" s="948"/>
      <c r="G1670" s="948"/>
      <c r="H1670" s="948"/>
      <c r="I1670" s="948"/>
      <c r="N1670" s="948"/>
      <c r="O1670" s="948"/>
      <c r="P1670" s="948"/>
      <c r="Q1670" s="948"/>
      <c r="R1670" s="948"/>
      <c r="S1670" s="948"/>
      <c r="T1670" s="948"/>
      <c r="U1670" s="948"/>
      <c r="V1670" s="948"/>
      <c r="W1670" s="948"/>
      <c r="X1670" s="948"/>
      <c r="Y1670" s="948"/>
      <c r="Z1670" s="948"/>
      <c r="CC1670" s="949"/>
    </row>
    <row r="1671" spans="6:81" s="947" customFormat="1">
      <c r="F1671" s="948"/>
      <c r="G1671" s="948"/>
      <c r="H1671" s="948"/>
      <c r="I1671" s="948"/>
      <c r="N1671" s="948"/>
      <c r="O1671" s="948"/>
      <c r="P1671" s="948"/>
      <c r="Q1671" s="948"/>
      <c r="R1671" s="948"/>
      <c r="S1671" s="948"/>
      <c r="T1671" s="948"/>
      <c r="U1671" s="948"/>
      <c r="V1671" s="948"/>
      <c r="W1671" s="948"/>
      <c r="X1671" s="948"/>
      <c r="Y1671" s="948"/>
      <c r="Z1671" s="948"/>
      <c r="CC1671" s="949"/>
    </row>
    <row r="1672" spans="6:81" s="947" customFormat="1">
      <c r="F1672" s="948"/>
      <c r="G1672" s="948"/>
      <c r="H1672" s="948"/>
      <c r="I1672" s="948"/>
      <c r="N1672" s="948"/>
      <c r="O1672" s="948"/>
      <c r="P1672" s="948"/>
      <c r="Q1672" s="948"/>
      <c r="R1672" s="948"/>
      <c r="S1672" s="948"/>
      <c r="T1672" s="948"/>
      <c r="U1672" s="948"/>
      <c r="V1672" s="948"/>
      <c r="W1672" s="948"/>
      <c r="X1672" s="948"/>
      <c r="Y1672" s="948"/>
      <c r="Z1672" s="948"/>
      <c r="CC1672" s="949"/>
    </row>
    <row r="1673" spans="6:81" s="947" customFormat="1">
      <c r="F1673" s="948"/>
      <c r="G1673" s="948"/>
      <c r="H1673" s="948"/>
      <c r="I1673" s="948"/>
      <c r="N1673" s="948"/>
      <c r="O1673" s="948"/>
      <c r="P1673" s="948"/>
      <c r="Q1673" s="948"/>
      <c r="R1673" s="948"/>
      <c r="S1673" s="948"/>
      <c r="T1673" s="948"/>
      <c r="U1673" s="948"/>
      <c r="V1673" s="948"/>
      <c r="W1673" s="948"/>
      <c r="X1673" s="948"/>
      <c r="Y1673" s="948"/>
      <c r="Z1673" s="948"/>
      <c r="CC1673" s="949"/>
    </row>
    <row r="1674" spans="6:81" s="947" customFormat="1">
      <c r="F1674" s="948"/>
      <c r="G1674" s="948"/>
      <c r="H1674" s="948"/>
      <c r="I1674" s="948"/>
      <c r="N1674" s="948"/>
      <c r="O1674" s="948"/>
      <c r="P1674" s="948"/>
      <c r="Q1674" s="948"/>
      <c r="R1674" s="948"/>
      <c r="S1674" s="948"/>
      <c r="T1674" s="948"/>
      <c r="U1674" s="948"/>
      <c r="V1674" s="948"/>
      <c r="W1674" s="948"/>
      <c r="X1674" s="948"/>
      <c r="Y1674" s="948"/>
      <c r="Z1674" s="948"/>
      <c r="CC1674" s="949"/>
    </row>
    <row r="1675" spans="6:81" s="947" customFormat="1">
      <c r="F1675" s="948"/>
      <c r="G1675" s="948"/>
      <c r="H1675" s="948"/>
      <c r="I1675" s="948"/>
      <c r="N1675" s="948"/>
      <c r="O1675" s="948"/>
      <c r="P1675" s="948"/>
      <c r="Q1675" s="948"/>
      <c r="R1675" s="948"/>
      <c r="S1675" s="948"/>
      <c r="T1675" s="948"/>
      <c r="U1675" s="948"/>
      <c r="V1675" s="948"/>
      <c r="W1675" s="948"/>
      <c r="X1675" s="948"/>
      <c r="Y1675" s="948"/>
      <c r="Z1675" s="948"/>
      <c r="CC1675" s="949"/>
    </row>
    <row r="1676" spans="6:81" s="947" customFormat="1">
      <c r="F1676" s="948"/>
      <c r="G1676" s="948"/>
      <c r="H1676" s="948"/>
      <c r="I1676" s="948"/>
      <c r="N1676" s="948"/>
      <c r="O1676" s="948"/>
      <c r="P1676" s="948"/>
      <c r="Q1676" s="948"/>
      <c r="R1676" s="948"/>
      <c r="S1676" s="948"/>
      <c r="T1676" s="948"/>
      <c r="U1676" s="948"/>
      <c r="V1676" s="948"/>
      <c r="W1676" s="948"/>
      <c r="X1676" s="948"/>
      <c r="Y1676" s="948"/>
      <c r="Z1676" s="948"/>
      <c r="CC1676" s="949"/>
    </row>
    <row r="1677" spans="6:81" s="947" customFormat="1">
      <c r="F1677" s="948"/>
      <c r="G1677" s="948"/>
      <c r="H1677" s="948"/>
      <c r="I1677" s="948"/>
      <c r="N1677" s="948"/>
      <c r="O1677" s="948"/>
      <c r="P1677" s="948"/>
      <c r="Q1677" s="948"/>
      <c r="R1677" s="948"/>
      <c r="S1677" s="948"/>
      <c r="T1677" s="948"/>
      <c r="U1677" s="948"/>
      <c r="V1677" s="948"/>
      <c r="W1677" s="948"/>
      <c r="X1677" s="948"/>
      <c r="Y1677" s="948"/>
      <c r="Z1677" s="948"/>
      <c r="CC1677" s="949"/>
    </row>
    <row r="1678" spans="6:81" s="947" customFormat="1">
      <c r="F1678" s="948"/>
      <c r="G1678" s="948"/>
      <c r="H1678" s="948"/>
      <c r="I1678" s="948"/>
      <c r="N1678" s="948"/>
      <c r="O1678" s="948"/>
      <c r="P1678" s="948"/>
      <c r="Q1678" s="948"/>
      <c r="R1678" s="948"/>
      <c r="S1678" s="948"/>
      <c r="T1678" s="948"/>
      <c r="U1678" s="948"/>
      <c r="V1678" s="948"/>
      <c r="W1678" s="948"/>
      <c r="X1678" s="948"/>
      <c r="Y1678" s="948"/>
      <c r="Z1678" s="948"/>
      <c r="CC1678" s="949"/>
    </row>
    <row r="1679" spans="6:81" s="947" customFormat="1">
      <c r="F1679" s="948"/>
      <c r="G1679" s="948"/>
      <c r="H1679" s="948"/>
      <c r="I1679" s="948"/>
      <c r="N1679" s="948"/>
      <c r="O1679" s="948"/>
      <c r="P1679" s="948"/>
      <c r="Q1679" s="948"/>
      <c r="R1679" s="948"/>
      <c r="S1679" s="948"/>
      <c r="T1679" s="948"/>
      <c r="U1679" s="948"/>
      <c r="V1679" s="948"/>
      <c r="W1679" s="948"/>
      <c r="X1679" s="948"/>
      <c r="Y1679" s="948"/>
      <c r="Z1679" s="948"/>
      <c r="CC1679" s="949"/>
    </row>
    <row r="1680" spans="6:81" s="947" customFormat="1">
      <c r="F1680" s="948"/>
      <c r="G1680" s="948"/>
      <c r="H1680" s="948"/>
      <c r="I1680" s="948"/>
      <c r="N1680" s="948"/>
      <c r="O1680" s="948"/>
      <c r="P1680" s="948"/>
      <c r="Q1680" s="948"/>
      <c r="R1680" s="948"/>
      <c r="S1680" s="948"/>
      <c r="T1680" s="948"/>
      <c r="U1680" s="948"/>
      <c r="V1680" s="948"/>
      <c r="W1680" s="948"/>
      <c r="X1680" s="948"/>
      <c r="Y1680" s="948"/>
      <c r="Z1680" s="948"/>
      <c r="CC1680" s="949"/>
    </row>
    <row r="1681" spans="6:81" s="947" customFormat="1">
      <c r="F1681" s="948"/>
      <c r="G1681" s="948"/>
      <c r="H1681" s="948"/>
      <c r="I1681" s="948"/>
      <c r="N1681" s="948"/>
      <c r="O1681" s="948"/>
      <c r="P1681" s="948"/>
      <c r="Q1681" s="948"/>
      <c r="R1681" s="948"/>
      <c r="S1681" s="948"/>
      <c r="T1681" s="948"/>
      <c r="U1681" s="948"/>
      <c r="V1681" s="948"/>
      <c r="W1681" s="948"/>
      <c r="X1681" s="948"/>
      <c r="Y1681" s="948"/>
      <c r="Z1681" s="948"/>
      <c r="CC1681" s="949"/>
    </row>
    <row r="1682" spans="6:81" s="947" customFormat="1">
      <c r="F1682" s="948"/>
      <c r="G1682" s="948"/>
      <c r="H1682" s="948"/>
      <c r="I1682" s="948"/>
      <c r="N1682" s="948"/>
      <c r="O1682" s="948"/>
      <c r="P1682" s="948"/>
      <c r="Q1682" s="948"/>
      <c r="R1682" s="948"/>
      <c r="S1682" s="948"/>
      <c r="T1682" s="948"/>
      <c r="U1682" s="948"/>
      <c r="V1682" s="948"/>
      <c r="W1682" s="948"/>
      <c r="X1682" s="948"/>
      <c r="Y1682" s="948"/>
      <c r="Z1682" s="948"/>
      <c r="CC1682" s="949"/>
    </row>
    <row r="1683" spans="6:81" s="947" customFormat="1">
      <c r="F1683" s="948"/>
      <c r="G1683" s="948"/>
      <c r="H1683" s="948"/>
      <c r="I1683" s="948"/>
      <c r="N1683" s="948"/>
      <c r="O1683" s="948"/>
      <c r="P1683" s="948"/>
      <c r="Q1683" s="948"/>
      <c r="R1683" s="948"/>
      <c r="S1683" s="948"/>
      <c r="T1683" s="948"/>
      <c r="U1683" s="948"/>
      <c r="V1683" s="948"/>
      <c r="W1683" s="948"/>
      <c r="X1683" s="948"/>
      <c r="Y1683" s="948"/>
      <c r="Z1683" s="948"/>
      <c r="CC1683" s="949"/>
    </row>
    <row r="1684" spans="6:81" s="947" customFormat="1">
      <c r="F1684" s="948"/>
      <c r="G1684" s="948"/>
      <c r="H1684" s="948"/>
      <c r="I1684" s="948"/>
      <c r="N1684" s="948"/>
      <c r="O1684" s="948"/>
      <c r="P1684" s="948"/>
      <c r="Q1684" s="948"/>
      <c r="R1684" s="948"/>
      <c r="S1684" s="948"/>
      <c r="T1684" s="948"/>
      <c r="U1684" s="948"/>
      <c r="V1684" s="948"/>
      <c r="W1684" s="948"/>
      <c r="X1684" s="948"/>
      <c r="Y1684" s="948"/>
      <c r="Z1684" s="948"/>
      <c r="CC1684" s="949"/>
    </row>
    <row r="1685" spans="6:81" s="947" customFormat="1">
      <c r="F1685" s="948"/>
      <c r="G1685" s="948"/>
      <c r="H1685" s="948"/>
      <c r="I1685" s="948"/>
      <c r="N1685" s="948"/>
      <c r="O1685" s="948"/>
      <c r="P1685" s="948"/>
      <c r="Q1685" s="948"/>
      <c r="R1685" s="948"/>
      <c r="S1685" s="948"/>
      <c r="T1685" s="948"/>
      <c r="U1685" s="948"/>
      <c r="V1685" s="948"/>
      <c r="W1685" s="948"/>
      <c r="X1685" s="948"/>
      <c r="Y1685" s="948"/>
      <c r="Z1685" s="948"/>
      <c r="CC1685" s="949"/>
    </row>
    <row r="1686" spans="6:81" s="947" customFormat="1">
      <c r="F1686" s="948"/>
      <c r="G1686" s="948"/>
      <c r="H1686" s="948"/>
      <c r="I1686" s="948"/>
      <c r="N1686" s="948"/>
      <c r="O1686" s="948"/>
      <c r="P1686" s="948"/>
      <c r="Q1686" s="948"/>
      <c r="R1686" s="948"/>
      <c r="S1686" s="948"/>
      <c r="T1686" s="948"/>
      <c r="U1686" s="948"/>
      <c r="V1686" s="948"/>
      <c r="W1686" s="948"/>
      <c r="X1686" s="948"/>
      <c r="Y1686" s="948"/>
      <c r="Z1686" s="948"/>
      <c r="CC1686" s="949"/>
    </row>
    <row r="1687" spans="6:81" s="947" customFormat="1">
      <c r="F1687" s="948"/>
      <c r="G1687" s="948"/>
      <c r="H1687" s="948"/>
      <c r="I1687" s="948"/>
      <c r="N1687" s="948"/>
      <c r="O1687" s="948"/>
      <c r="P1687" s="948"/>
      <c r="Q1687" s="948"/>
      <c r="R1687" s="948"/>
      <c r="S1687" s="948"/>
      <c r="T1687" s="948"/>
      <c r="U1687" s="948"/>
      <c r="V1687" s="948"/>
      <c r="W1687" s="948"/>
      <c r="X1687" s="948"/>
      <c r="Y1687" s="948"/>
      <c r="Z1687" s="948"/>
      <c r="CC1687" s="949"/>
    </row>
    <row r="1688" spans="6:81" s="947" customFormat="1">
      <c r="F1688" s="948"/>
      <c r="G1688" s="948"/>
      <c r="H1688" s="948"/>
      <c r="I1688" s="948"/>
      <c r="N1688" s="948"/>
      <c r="O1688" s="948"/>
      <c r="P1688" s="948"/>
      <c r="Q1688" s="948"/>
      <c r="R1688" s="948"/>
      <c r="S1688" s="948"/>
      <c r="T1688" s="948"/>
      <c r="U1688" s="948"/>
      <c r="V1688" s="948"/>
      <c r="W1688" s="948"/>
      <c r="X1688" s="948"/>
      <c r="Y1688" s="948"/>
      <c r="Z1688" s="948"/>
      <c r="CC1688" s="949"/>
    </row>
    <row r="1689" spans="6:81" s="947" customFormat="1">
      <c r="F1689" s="948"/>
      <c r="G1689" s="948"/>
      <c r="H1689" s="948"/>
      <c r="I1689" s="948"/>
      <c r="N1689" s="948"/>
      <c r="O1689" s="948"/>
      <c r="P1689" s="948"/>
      <c r="Q1689" s="948"/>
      <c r="R1689" s="948"/>
      <c r="S1689" s="948"/>
      <c r="T1689" s="948"/>
      <c r="U1689" s="948"/>
      <c r="V1689" s="948"/>
      <c r="W1689" s="948"/>
      <c r="X1689" s="948"/>
      <c r="Y1689" s="948"/>
      <c r="Z1689" s="948"/>
      <c r="CC1689" s="949"/>
    </row>
    <row r="1690" spans="6:81" s="947" customFormat="1">
      <c r="F1690" s="948"/>
      <c r="G1690" s="948"/>
      <c r="H1690" s="948"/>
      <c r="I1690" s="948"/>
      <c r="N1690" s="948"/>
      <c r="O1690" s="948"/>
      <c r="P1690" s="948"/>
      <c r="Q1690" s="948"/>
      <c r="R1690" s="948"/>
      <c r="S1690" s="948"/>
      <c r="T1690" s="948"/>
      <c r="U1690" s="948"/>
      <c r="V1690" s="948"/>
      <c r="W1690" s="948"/>
      <c r="X1690" s="948"/>
      <c r="Y1690" s="948"/>
      <c r="Z1690" s="948"/>
      <c r="CC1690" s="949"/>
    </row>
    <row r="1691" spans="6:81" s="947" customFormat="1">
      <c r="F1691" s="948"/>
      <c r="G1691" s="948"/>
      <c r="H1691" s="948"/>
      <c r="I1691" s="948"/>
      <c r="N1691" s="948"/>
      <c r="O1691" s="948"/>
      <c r="P1691" s="948"/>
      <c r="Q1691" s="948"/>
      <c r="R1691" s="948"/>
      <c r="S1691" s="948"/>
      <c r="T1691" s="948"/>
      <c r="U1691" s="948"/>
      <c r="V1691" s="948"/>
      <c r="W1691" s="948"/>
      <c r="X1691" s="948"/>
      <c r="Y1691" s="948"/>
      <c r="Z1691" s="948"/>
      <c r="CC1691" s="949"/>
    </row>
    <row r="1692" spans="6:81" s="947" customFormat="1">
      <c r="F1692" s="948"/>
      <c r="G1692" s="948"/>
      <c r="H1692" s="948"/>
      <c r="I1692" s="948"/>
      <c r="N1692" s="948"/>
      <c r="O1692" s="948"/>
      <c r="P1692" s="948"/>
      <c r="Q1692" s="948"/>
      <c r="R1692" s="948"/>
      <c r="S1692" s="948"/>
      <c r="T1692" s="948"/>
      <c r="U1692" s="948"/>
      <c r="V1692" s="948"/>
      <c r="W1692" s="948"/>
      <c r="X1692" s="948"/>
      <c r="Y1692" s="948"/>
      <c r="Z1692" s="948"/>
      <c r="CC1692" s="949"/>
    </row>
    <row r="1693" spans="6:81" s="947" customFormat="1">
      <c r="F1693" s="948"/>
      <c r="G1693" s="948"/>
      <c r="H1693" s="948"/>
      <c r="I1693" s="948"/>
      <c r="N1693" s="948"/>
      <c r="O1693" s="948"/>
      <c r="P1693" s="948"/>
      <c r="Q1693" s="948"/>
      <c r="R1693" s="948"/>
      <c r="S1693" s="948"/>
      <c r="T1693" s="948"/>
      <c r="U1693" s="948"/>
      <c r="V1693" s="948"/>
      <c r="W1693" s="948"/>
      <c r="X1693" s="948"/>
      <c r="Y1693" s="948"/>
      <c r="Z1693" s="948"/>
      <c r="CC1693" s="949"/>
    </row>
    <row r="1694" spans="6:81" s="947" customFormat="1">
      <c r="F1694" s="948"/>
      <c r="G1694" s="948"/>
      <c r="H1694" s="948"/>
      <c r="I1694" s="948"/>
      <c r="N1694" s="948"/>
      <c r="O1694" s="948"/>
      <c r="P1694" s="948"/>
      <c r="Q1694" s="948"/>
      <c r="R1694" s="948"/>
      <c r="S1694" s="948"/>
      <c r="T1694" s="948"/>
      <c r="U1694" s="948"/>
      <c r="V1694" s="948"/>
      <c r="W1694" s="948"/>
      <c r="X1694" s="948"/>
      <c r="Y1694" s="948"/>
      <c r="Z1694" s="948"/>
      <c r="CC1694" s="949"/>
    </row>
    <row r="1695" spans="6:81" s="947" customFormat="1">
      <c r="F1695" s="948"/>
      <c r="G1695" s="948"/>
      <c r="H1695" s="948"/>
      <c r="I1695" s="948"/>
      <c r="N1695" s="948"/>
      <c r="O1695" s="948"/>
      <c r="P1695" s="948"/>
      <c r="Q1695" s="948"/>
      <c r="R1695" s="948"/>
      <c r="S1695" s="948"/>
      <c r="T1695" s="948"/>
      <c r="U1695" s="948"/>
      <c r="V1695" s="948"/>
      <c r="W1695" s="948"/>
      <c r="X1695" s="948"/>
      <c r="Y1695" s="948"/>
      <c r="Z1695" s="948"/>
      <c r="CC1695" s="949"/>
    </row>
    <row r="1696" spans="6:81" s="947" customFormat="1">
      <c r="F1696" s="948"/>
      <c r="G1696" s="948"/>
      <c r="H1696" s="948"/>
      <c r="I1696" s="948"/>
      <c r="N1696" s="948"/>
      <c r="O1696" s="948"/>
      <c r="P1696" s="948"/>
      <c r="Q1696" s="948"/>
      <c r="R1696" s="948"/>
      <c r="S1696" s="948"/>
      <c r="T1696" s="948"/>
      <c r="U1696" s="948"/>
      <c r="V1696" s="948"/>
      <c r="W1696" s="948"/>
      <c r="X1696" s="948"/>
      <c r="Y1696" s="948"/>
      <c r="Z1696" s="948"/>
      <c r="CC1696" s="949"/>
    </row>
    <row r="1697" spans="6:81" s="947" customFormat="1">
      <c r="F1697" s="948"/>
      <c r="G1697" s="948"/>
      <c r="H1697" s="948"/>
      <c r="I1697" s="948"/>
      <c r="N1697" s="948"/>
      <c r="O1697" s="948"/>
      <c r="P1697" s="948"/>
      <c r="Q1697" s="948"/>
      <c r="R1697" s="948"/>
      <c r="S1697" s="948"/>
      <c r="T1697" s="948"/>
      <c r="U1697" s="948"/>
      <c r="V1697" s="948"/>
      <c r="W1697" s="948"/>
      <c r="X1697" s="948"/>
      <c r="Y1697" s="948"/>
      <c r="Z1697" s="948"/>
      <c r="CC1697" s="949"/>
    </row>
    <row r="1698" spans="6:81" s="947" customFormat="1">
      <c r="F1698" s="948"/>
      <c r="G1698" s="948"/>
      <c r="H1698" s="948"/>
      <c r="I1698" s="948"/>
      <c r="N1698" s="948"/>
      <c r="O1698" s="948"/>
      <c r="P1698" s="948"/>
      <c r="Q1698" s="948"/>
      <c r="R1698" s="948"/>
      <c r="S1698" s="948"/>
      <c r="T1698" s="948"/>
      <c r="U1698" s="948"/>
      <c r="V1698" s="948"/>
      <c r="W1698" s="948"/>
      <c r="X1698" s="948"/>
      <c r="Y1698" s="948"/>
      <c r="Z1698" s="948"/>
      <c r="CC1698" s="949"/>
    </row>
    <row r="1699" spans="6:81" s="947" customFormat="1">
      <c r="F1699" s="948"/>
      <c r="G1699" s="948"/>
      <c r="H1699" s="948"/>
      <c r="I1699" s="948"/>
      <c r="N1699" s="948"/>
      <c r="O1699" s="948"/>
      <c r="P1699" s="948"/>
      <c r="Q1699" s="948"/>
      <c r="R1699" s="948"/>
      <c r="S1699" s="948"/>
      <c r="T1699" s="948"/>
      <c r="U1699" s="948"/>
      <c r="V1699" s="948"/>
      <c r="W1699" s="948"/>
      <c r="X1699" s="948"/>
      <c r="Y1699" s="948"/>
      <c r="Z1699" s="948"/>
      <c r="CC1699" s="949"/>
    </row>
    <row r="1700" spans="6:81" s="947" customFormat="1">
      <c r="F1700" s="948"/>
      <c r="G1700" s="948"/>
      <c r="H1700" s="948"/>
      <c r="I1700" s="948"/>
      <c r="N1700" s="948"/>
      <c r="O1700" s="948"/>
      <c r="P1700" s="948"/>
      <c r="Q1700" s="948"/>
      <c r="R1700" s="948"/>
      <c r="S1700" s="948"/>
      <c r="T1700" s="948"/>
      <c r="U1700" s="948"/>
      <c r="V1700" s="948"/>
      <c r="W1700" s="948"/>
      <c r="X1700" s="948"/>
      <c r="Y1700" s="948"/>
      <c r="Z1700" s="948"/>
      <c r="CC1700" s="949"/>
    </row>
    <row r="1701" spans="6:81" s="947" customFormat="1">
      <c r="F1701" s="948"/>
      <c r="G1701" s="948"/>
      <c r="H1701" s="948"/>
      <c r="I1701" s="948"/>
      <c r="N1701" s="948"/>
      <c r="O1701" s="948"/>
      <c r="P1701" s="948"/>
      <c r="Q1701" s="948"/>
      <c r="R1701" s="948"/>
      <c r="S1701" s="948"/>
      <c r="T1701" s="948"/>
      <c r="U1701" s="948"/>
      <c r="V1701" s="948"/>
      <c r="W1701" s="948"/>
      <c r="X1701" s="948"/>
      <c r="Y1701" s="948"/>
      <c r="Z1701" s="948"/>
      <c r="CC1701" s="949"/>
    </row>
    <row r="1702" spans="6:81" s="947" customFormat="1">
      <c r="F1702" s="948"/>
      <c r="G1702" s="948"/>
      <c r="H1702" s="948"/>
      <c r="I1702" s="948"/>
      <c r="N1702" s="948"/>
      <c r="O1702" s="948"/>
      <c r="P1702" s="948"/>
      <c r="Q1702" s="948"/>
      <c r="R1702" s="948"/>
      <c r="S1702" s="948"/>
      <c r="T1702" s="948"/>
      <c r="U1702" s="948"/>
      <c r="V1702" s="948"/>
      <c r="W1702" s="948"/>
      <c r="X1702" s="948"/>
      <c r="Y1702" s="948"/>
      <c r="Z1702" s="948"/>
      <c r="CC1702" s="949"/>
    </row>
    <row r="1703" spans="6:81" s="947" customFormat="1">
      <c r="F1703" s="948"/>
      <c r="G1703" s="948"/>
      <c r="H1703" s="948"/>
      <c r="I1703" s="948"/>
      <c r="N1703" s="948"/>
      <c r="O1703" s="948"/>
      <c r="P1703" s="948"/>
      <c r="Q1703" s="948"/>
      <c r="R1703" s="948"/>
      <c r="S1703" s="948"/>
      <c r="T1703" s="948"/>
      <c r="U1703" s="948"/>
      <c r="V1703" s="948"/>
      <c r="W1703" s="948"/>
      <c r="X1703" s="948"/>
      <c r="Y1703" s="948"/>
      <c r="Z1703" s="948"/>
      <c r="CC1703" s="949"/>
    </row>
    <row r="1704" spans="6:81" s="947" customFormat="1">
      <c r="F1704" s="948"/>
      <c r="G1704" s="948"/>
      <c r="H1704" s="948"/>
      <c r="I1704" s="948"/>
      <c r="N1704" s="948"/>
      <c r="O1704" s="948"/>
      <c r="P1704" s="948"/>
      <c r="Q1704" s="948"/>
      <c r="R1704" s="948"/>
      <c r="S1704" s="948"/>
      <c r="T1704" s="948"/>
      <c r="U1704" s="948"/>
      <c r="V1704" s="948"/>
      <c r="W1704" s="948"/>
      <c r="X1704" s="948"/>
      <c r="Y1704" s="948"/>
      <c r="Z1704" s="948"/>
      <c r="CC1704" s="949"/>
    </row>
    <row r="1705" spans="6:81" s="947" customFormat="1">
      <c r="F1705" s="948"/>
      <c r="G1705" s="948"/>
      <c r="H1705" s="948"/>
      <c r="I1705" s="948"/>
      <c r="N1705" s="948"/>
      <c r="O1705" s="948"/>
      <c r="P1705" s="948"/>
      <c r="Q1705" s="948"/>
      <c r="R1705" s="948"/>
      <c r="S1705" s="948"/>
      <c r="T1705" s="948"/>
      <c r="U1705" s="948"/>
      <c r="V1705" s="948"/>
      <c r="W1705" s="948"/>
      <c r="X1705" s="948"/>
      <c r="Y1705" s="948"/>
      <c r="Z1705" s="948"/>
      <c r="CC1705" s="949"/>
    </row>
    <row r="1706" spans="6:81" s="947" customFormat="1">
      <c r="F1706" s="948"/>
      <c r="G1706" s="948"/>
      <c r="H1706" s="948"/>
      <c r="I1706" s="948"/>
      <c r="N1706" s="948"/>
      <c r="O1706" s="948"/>
      <c r="P1706" s="948"/>
      <c r="Q1706" s="948"/>
      <c r="R1706" s="948"/>
      <c r="S1706" s="948"/>
      <c r="T1706" s="948"/>
      <c r="U1706" s="948"/>
      <c r="V1706" s="948"/>
      <c r="W1706" s="948"/>
      <c r="X1706" s="948"/>
      <c r="Y1706" s="948"/>
      <c r="Z1706" s="948"/>
      <c r="CC1706" s="949"/>
    </row>
    <row r="1707" spans="6:81" s="947" customFormat="1">
      <c r="F1707" s="948"/>
      <c r="G1707" s="948"/>
      <c r="H1707" s="948"/>
      <c r="I1707" s="948"/>
      <c r="N1707" s="948"/>
      <c r="O1707" s="948"/>
      <c r="P1707" s="948"/>
      <c r="Q1707" s="948"/>
      <c r="R1707" s="948"/>
      <c r="S1707" s="948"/>
      <c r="T1707" s="948"/>
      <c r="U1707" s="948"/>
      <c r="V1707" s="948"/>
      <c r="W1707" s="948"/>
      <c r="X1707" s="948"/>
      <c r="Y1707" s="948"/>
      <c r="Z1707" s="948"/>
      <c r="CC1707" s="949"/>
    </row>
    <row r="1708" spans="6:81" s="947" customFormat="1">
      <c r="F1708" s="948"/>
      <c r="G1708" s="948"/>
      <c r="H1708" s="948"/>
      <c r="I1708" s="948"/>
      <c r="N1708" s="948"/>
      <c r="O1708" s="948"/>
      <c r="P1708" s="948"/>
      <c r="Q1708" s="948"/>
      <c r="R1708" s="948"/>
      <c r="S1708" s="948"/>
      <c r="T1708" s="948"/>
      <c r="U1708" s="948"/>
      <c r="V1708" s="948"/>
      <c r="W1708" s="948"/>
      <c r="X1708" s="948"/>
      <c r="Y1708" s="948"/>
      <c r="Z1708" s="948"/>
      <c r="CC1708" s="949"/>
    </row>
    <row r="1709" spans="6:81" s="947" customFormat="1">
      <c r="F1709" s="948"/>
      <c r="G1709" s="948"/>
      <c r="H1709" s="948"/>
      <c r="I1709" s="948"/>
      <c r="N1709" s="948"/>
      <c r="O1709" s="948"/>
      <c r="P1709" s="948"/>
      <c r="Q1709" s="948"/>
      <c r="R1709" s="948"/>
      <c r="S1709" s="948"/>
      <c r="T1709" s="948"/>
      <c r="U1709" s="948"/>
      <c r="V1709" s="948"/>
      <c r="W1709" s="948"/>
      <c r="X1709" s="948"/>
      <c r="Y1709" s="948"/>
      <c r="Z1709" s="948"/>
      <c r="CC1709" s="949"/>
    </row>
    <row r="1710" spans="6:81" s="947" customFormat="1">
      <c r="F1710" s="948"/>
      <c r="G1710" s="948"/>
      <c r="H1710" s="948"/>
      <c r="I1710" s="948"/>
      <c r="N1710" s="948"/>
      <c r="O1710" s="948"/>
      <c r="P1710" s="948"/>
      <c r="Q1710" s="948"/>
      <c r="R1710" s="948"/>
      <c r="S1710" s="948"/>
      <c r="T1710" s="948"/>
      <c r="U1710" s="948"/>
      <c r="V1710" s="948"/>
      <c r="W1710" s="948"/>
      <c r="X1710" s="948"/>
      <c r="Y1710" s="948"/>
      <c r="Z1710" s="948"/>
      <c r="CC1710" s="949"/>
    </row>
    <row r="1711" spans="6:81" s="947" customFormat="1">
      <c r="F1711" s="948"/>
      <c r="G1711" s="948"/>
      <c r="H1711" s="948"/>
      <c r="I1711" s="948"/>
      <c r="N1711" s="948"/>
      <c r="O1711" s="948"/>
      <c r="P1711" s="948"/>
      <c r="Q1711" s="948"/>
      <c r="R1711" s="948"/>
      <c r="S1711" s="948"/>
      <c r="T1711" s="948"/>
      <c r="U1711" s="948"/>
      <c r="V1711" s="948"/>
      <c r="W1711" s="948"/>
      <c r="X1711" s="948"/>
      <c r="Y1711" s="948"/>
      <c r="Z1711" s="948"/>
      <c r="CC1711" s="949"/>
    </row>
    <row r="1712" spans="6:81" s="947" customFormat="1">
      <c r="F1712" s="948"/>
      <c r="G1712" s="948"/>
      <c r="H1712" s="948"/>
      <c r="I1712" s="948"/>
      <c r="N1712" s="948"/>
      <c r="O1712" s="948"/>
      <c r="P1712" s="948"/>
      <c r="Q1712" s="948"/>
      <c r="R1712" s="948"/>
      <c r="S1712" s="948"/>
      <c r="T1712" s="948"/>
      <c r="U1712" s="948"/>
      <c r="V1712" s="948"/>
      <c r="W1712" s="948"/>
      <c r="X1712" s="948"/>
      <c r="Y1712" s="948"/>
      <c r="Z1712" s="948"/>
      <c r="CC1712" s="949"/>
    </row>
    <row r="1713" spans="6:81" s="947" customFormat="1">
      <c r="F1713" s="948"/>
      <c r="G1713" s="948"/>
      <c r="H1713" s="948"/>
      <c r="I1713" s="948"/>
      <c r="N1713" s="948"/>
      <c r="O1713" s="948"/>
      <c r="P1713" s="948"/>
      <c r="Q1713" s="948"/>
      <c r="R1713" s="948"/>
      <c r="S1713" s="948"/>
      <c r="T1713" s="948"/>
      <c r="U1713" s="948"/>
      <c r="V1713" s="948"/>
      <c r="W1713" s="948"/>
      <c r="X1713" s="948"/>
      <c r="Y1713" s="948"/>
      <c r="Z1713" s="948"/>
      <c r="CC1713" s="949"/>
    </row>
    <row r="1714" spans="6:81" s="947" customFormat="1">
      <c r="F1714" s="948"/>
      <c r="G1714" s="948"/>
      <c r="H1714" s="948"/>
      <c r="I1714" s="948"/>
      <c r="N1714" s="948"/>
      <c r="O1714" s="948"/>
      <c r="P1714" s="948"/>
      <c r="Q1714" s="948"/>
      <c r="R1714" s="948"/>
      <c r="S1714" s="948"/>
      <c r="T1714" s="948"/>
      <c r="U1714" s="948"/>
      <c r="V1714" s="948"/>
      <c r="W1714" s="948"/>
      <c r="X1714" s="948"/>
      <c r="Y1714" s="948"/>
      <c r="Z1714" s="948"/>
      <c r="CC1714" s="949"/>
    </row>
    <row r="1715" spans="6:81" s="947" customFormat="1">
      <c r="F1715" s="948"/>
      <c r="G1715" s="948"/>
      <c r="H1715" s="948"/>
      <c r="I1715" s="948"/>
      <c r="N1715" s="948"/>
      <c r="O1715" s="948"/>
      <c r="P1715" s="948"/>
      <c r="Q1715" s="948"/>
      <c r="R1715" s="948"/>
      <c r="S1715" s="948"/>
      <c r="T1715" s="948"/>
      <c r="U1715" s="948"/>
      <c r="V1715" s="948"/>
      <c r="W1715" s="948"/>
      <c r="X1715" s="948"/>
      <c r="Y1715" s="948"/>
      <c r="Z1715" s="948"/>
      <c r="CC1715" s="949"/>
    </row>
    <row r="1716" spans="6:81" s="947" customFormat="1">
      <c r="F1716" s="948"/>
      <c r="G1716" s="948"/>
      <c r="H1716" s="948"/>
      <c r="I1716" s="948"/>
      <c r="N1716" s="948"/>
      <c r="O1716" s="948"/>
      <c r="P1716" s="948"/>
      <c r="Q1716" s="948"/>
      <c r="R1716" s="948"/>
      <c r="S1716" s="948"/>
      <c r="T1716" s="948"/>
      <c r="U1716" s="948"/>
      <c r="V1716" s="948"/>
      <c r="W1716" s="948"/>
      <c r="X1716" s="948"/>
      <c r="Y1716" s="948"/>
      <c r="Z1716" s="948"/>
      <c r="CC1716" s="949"/>
    </row>
    <row r="1717" spans="6:81" s="947" customFormat="1">
      <c r="F1717" s="948"/>
      <c r="G1717" s="948"/>
      <c r="H1717" s="948"/>
      <c r="I1717" s="948"/>
      <c r="N1717" s="948"/>
      <c r="O1717" s="948"/>
      <c r="P1717" s="948"/>
      <c r="Q1717" s="948"/>
      <c r="R1717" s="948"/>
      <c r="S1717" s="948"/>
      <c r="T1717" s="948"/>
      <c r="U1717" s="948"/>
      <c r="V1717" s="948"/>
      <c r="W1717" s="948"/>
      <c r="X1717" s="948"/>
      <c r="Y1717" s="948"/>
      <c r="Z1717" s="948"/>
      <c r="CC1717" s="949"/>
    </row>
    <row r="1718" spans="6:81" s="947" customFormat="1">
      <c r="F1718" s="948"/>
      <c r="G1718" s="948"/>
      <c r="H1718" s="948"/>
      <c r="I1718" s="948"/>
      <c r="N1718" s="948"/>
      <c r="O1718" s="948"/>
      <c r="P1718" s="948"/>
      <c r="Q1718" s="948"/>
      <c r="R1718" s="948"/>
      <c r="S1718" s="948"/>
      <c r="T1718" s="948"/>
      <c r="U1718" s="948"/>
      <c r="V1718" s="948"/>
      <c r="W1718" s="948"/>
      <c r="X1718" s="948"/>
      <c r="Y1718" s="948"/>
      <c r="Z1718" s="948"/>
      <c r="CC1718" s="949"/>
    </row>
    <row r="1719" spans="6:81" s="947" customFormat="1">
      <c r="F1719" s="948"/>
      <c r="G1719" s="948"/>
      <c r="H1719" s="948"/>
      <c r="I1719" s="948"/>
      <c r="N1719" s="948"/>
      <c r="O1719" s="948"/>
      <c r="P1719" s="948"/>
      <c r="Q1719" s="948"/>
      <c r="R1719" s="948"/>
      <c r="S1719" s="948"/>
      <c r="T1719" s="948"/>
      <c r="U1719" s="948"/>
      <c r="V1719" s="948"/>
      <c r="W1719" s="948"/>
      <c r="X1719" s="948"/>
      <c r="Y1719" s="948"/>
      <c r="Z1719" s="948"/>
      <c r="CC1719" s="949"/>
    </row>
    <row r="1720" spans="6:81" s="947" customFormat="1">
      <c r="F1720" s="948"/>
      <c r="G1720" s="948"/>
      <c r="H1720" s="948"/>
      <c r="I1720" s="948"/>
      <c r="N1720" s="948"/>
      <c r="O1720" s="948"/>
      <c r="P1720" s="948"/>
      <c r="Q1720" s="948"/>
      <c r="R1720" s="948"/>
      <c r="S1720" s="948"/>
      <c r="T1720" s="948"/>
      <c r="U1720" s="948"/>
      <c r="V1720" s="948"/>
      <c r="W1720" s="948"/>
      <c r="X1720" s="948"/>
      <c r="Y1720" s="948"/>
      <c r="Z1720" s="948"/>
      <c r="CC1720" s="949"/>
    </row>
    <row r="1721" spans="6:81" s="947" customFormat="1">
      <c r="F1721" s="948"/>
      <c r="G1721" s="948"/>
      <c r="H1721" s="948"/>
      <c r="I1721" s="948"/>
      <c r="N1721" s="948"/>
      <c r="O1721" s="948"/>
      <c r="P1721" s="948"/>
      <c r="Q1721" s="948"/>
      <c r="R1721" s="948"/>
      <c r="S1721" s="948"/>
      <c r="T1721" s="948"/>
      <c r="U1721" s="948"/>
      <c r="V1721" s="948"/>
      <c r="W1721" s="948"/>
      <c r="X1721" s="948"/>
      <c r="Y1721" s="948"/>
      <c r="Z1721" s="948"/>
      <c r="CC1721" s="949"/>
    </row>
    <row r="1722" spans="6:81" s="947" customFormat="1">
      <c r="F1722" s="948"/>
      <c r="G1722" s="948"/>
      <c r="H1722" s="948"/>
      <c r="I1722" s="948"/>
      <c r="N1722" s="948"/>
      <c r="O1722" s="948"/>
      <c r="P1722" s="948"/>
      <c r="Q1722" s="948"/>
      <c r="R1722" s="948"/>
      <c r="S1722" s="948"/>
      <c r="T1722" s="948"/>
      <c r="U1722" s="948"/>
      <c r="V1722" s="948"/>
      <c r="W1722" s="948"/>
      <c r="X1722" s="948"/>
      <c r="Y1722" s="948"/>
      <c r="Z1722" s="948"/>
      <c r="CC1722" s="949"/>
    </row>
    <row r="1723" spans="6:81" s="947" customFormat="1">
      <c r="F1723" s="948"/>
      <c r="G1723" s="948"/>
      <c r="H1723" s="948"/>
      <c r="I1723" s="948"/>
      <c r="N1723" s="948"/>
      <c r="O1723" s="948"/>
      <c r="P1723" s="948"/>
      <c r="Q1723" s="948"/>
      <c r="R1723" s="948"/>
      <c r="S1723" s="948"/>
      <c r="T1723" s="948"/>
      <c r="U1723" s="948"/>
      <c r="V1723" s="948"/>
      <c r="W1723" s="948"/>
      <c r="X1723" s="948"/>
      <c r="Y1723" s="948"/>
      <c r="Z1723" s="948"/>
      <c r="CC1723" s="949"/>
    </row>
    <row r="1724" spans="6:81" s="947" customFormat="1">
      <c r="F1724" s="948"/>
      <c r="G1724" s="948"/>
      <c r="H1724" s="948"/>
      <c r="I1724" s="948"/>
      <c r="N1724" s="948"/>
      <c r="O1724" s="948"/>
      <c r="P1724" s="948"/>
      <c r="Q1724" s="948"/>
      <c r="R1724" s="948"/>
      <c r="S1724" s="948"/>
      <c r="T1724" s="948"/>
      <c r="U1724" s="948"/>
      <c r="V1724" s="948"/>
      <c r="W1724" s="948"/>
      <c r="X1724" s="948"/>
      <c r="Y1724" s="948"/>
      <c r="Z1724" s="948"/>
      <c r="CC1724" s="949"/>
    </row>
    <row r="1725" spans="6:81" s="947" customFormat="1">
      <c r="F1725" s="948"/>
      <c r="G1725" s="948"/>
      <c r="H1725" s="948"/>
      <c r="I1725" s="948"/>
      <c r="N1725" s="948"/>
      <c r="O1725" s="948"/>
      <c r="P1725" s="948"/>
      <c r="Q1725" s="948"/>
      <c r="R1725" s="948"/>
      <c r="S1725" s="948"/>
      <c r="T1725" s="948"/>
      <c r="U1725" s="948"/>
      <c r="V1725" s="948"/>
      <c r="W1725" s="948"/>
      <c r="X1725" s="948"/>
      <c r="Y1725" s="948"/>
      <c r="Z1725" s="948"/>
      <c r="CC1725" s="949"/>
    </row>
    <row r="1726" spans="6:81" s="947" customFormat="1">
      <c r="F1726" s="948"/>
      <c r="G1726" s="948"/>
      <c r="H1726" s="948"/>
      <c r="I1726" s="948"/>
      <c r="N1726" s="948"/>
      <c r="O1726" s="948"/>
      <c r="P1726" s="948"/>
      <c r="Q1726" s="948"/>
      <c r="R1726" s="948"/>
      <c r="S1726" s="948"/>
      <c r="T1726" s="948"/>
      <c r="U1726" s="948"/>
      <c r="V1726" s="948"/>
      <c r="W1726" s="948"/>
      <c r="X1726" s="948"/>
      <c r="Y1726" s="948"/>
      <c r="Z1726" s="948"/>
      <c r="CC1726" s="949"/>
    </row>
    <row r="1727" spans="6:81" s="947" customFormat="1">
      <c r="F1727" s="948"/>
      <c r="G1727" s="948"/>
      <c r="H1727" s="948"/>
      <c r="I1727" s="948"/>
      <c r="N1727" s="948"/>
      <c r="O1727" s="948"/>
      <c r="P1727" s="948"/>
      <c r="Q1727" s="948"/>
      <c r="R1727" s="948"/>
      <c r="S1727" s="948"/>
      <c r="T1727" s="948"/>
      <c r="U1727" s="948"/>
      <c r="V1727" s="948"/>
      <c r="W1727" s="948"/>
      <c r="X1727" s="948"/>
      <c r="Y1727" s="948"/>
      <c r="Z1727" s="948"/>
      <c r="CC1727" s="949"/>
    </row>
    <row r="1728" spans="6:81" s="947" customFormat="1">
      <c r="F1728" s="948"/>
      <c r="G1728" s="948"/>
      <c r="H1728" s="948"/>
      <c r="I1728" s="948"/>
      <c r="N1728" s="948"/>
      <c r="O1728" s="948"/>
      <c r="P1728" s="948"/>
      <c r="Q1728" s="948"/>
      <c r="R1728" s="948"/>
      <c r="S1728" s="948"/>
      <c r="T1728" s="948"/>
      <c r="U1728" s="948"/>
      <c r="V1728" s="948"/>
      <c r="W1728" s="948"/>
      <c r="X1728" s="948"/>
      <c r="Y1728" s="948"/>
      <c r="Z1728" s="948"/>
      <c r="CC1728" s="949"/>
    </row>
    <row r="1729" spans="6:81" s="947" customFormat="1">
      <c r="F1729" s="948"/>
      <c r="G1729" s="948"/>
      <c r="H1729" s="948"/>
      <c r="I1729" s="948"/>
      <c r="N1729" s="948"/>
      <c r="O1729" s="948"/>
      <c r="P1729" s="948"/>
      <c r="Q1729" s="948"/>
      <c r="R1729" s="948"/>
      <c r="S1729" s="948"/>
      <c r="T1729" s="948"/>
      <c r="U1729" s="948"/>
      <c r="V1729" s="948"/>
      <c r="W1729" s="948"/>
      <c r="X1729" s="948"/>
      <c r="Y1729" s="948"/>
      <c r="Z1729" s="948"/>
      <c r="CC1729" s="949"/>
    </row>
    <row r="1730" spans="6:81" s="947" customFormat="1">
      <c r="F1730" s="948"/>
      <c r="G1730" s="948"/>
      <c r="H1730" s="948"/>
      <c r="I1730" s="948"/>
      <c r="N1730" s="948"/>
      <c r="O1730" s="948"/>
      <c r="P1730" s="948"/>
      <c r="Q1730" s="948"/>
      <c r="R1730" s="948"/>
      <c r="S1730" s="948"/>
      <c r="T1730" s="948"/>
      <c r="U1730" s="948"/>
      <c r="V1730" s="948"/>
      <c r="W1730" s="948"/>
      <c r="X1730" s="948"/>
      <c r="Y1730" s="948"/>
      <c r="Z1730" s="948"/>
      <c r="CC1730" s="949"/>
    </row>
    <row r="1731" spans="6:81" s="947" customFormat="1">
      <c r="F1731" s="948"/>
      <c r="G1731" s="948"/>
      <c r="H1731" s="948"/>
      <c r="I1731" s="948"/>
      <c r="N1731" s="948"/>
      <c r="O1731" s="948"/>
      <c r="P1731" s="948"/>
      <c r="Q1731" s="948"/>
      <c r="R1731" s="948"/>
      <c r="S1731" s="948"/>
      <c r="T1731" s="948"/>
      <c r="U1731" s="948"/>
      <c r="V1731" s="948"/>
      <c r="W1731" s="948"/>
      <c r="X1731" s="948"/>
      <c r="Y1731" s="948"/>
      <c r="Z1731" s="948"/>
      <c r="CC1731" s="949"/>
    </row>
    <row r="1732" spans="6:81" s="947" customFormat="1">
      <c r="F1732" s="948"/>
      <c r="G1732" s="948"/>
      <c r="H1732" s="948"/>
      <c r="I1732" s="948"/>
      <c r="N1732" s="948"/>
      <c r="O1732" s="948"/>
      <c r="P1732" s="948"/>
      <c r="Q1732" s="948"/>
      <c r="R1732" s="948"/>
      <c r="S1732" s="948"/>
      <c r="T1732" s="948"/>
      <c r="U1732" s="948"/>
      <c r="V1732" s="948"/>
      <c r="W1732" s="948"/>
      <c r="X1732" s="948"/>
      <c r="Y1732" s="948"/>
      <c r="Z1732" s="948"/>
      <c r="CC1732" s="949"/>
    </row>
    <row r="1733" spans="6:81" s="947" customFormat="1">
      <c r="F1733" s="948"/>
      <c r="G1733" s="948"/>
      <c r="H1733" s="948"/>
      <c r="I1733" s="948"/>
      <c r="N1733" s="948"/>
      <c r="O1733" s="948"/>
      <c r="P1733" s="948"/>
      <c r="Q1733" s="948"/>
      <c r="R1733" s="948"/>
      <c r="S1733" s="948"/>
      <c r="T1733" s="948"/>
      <c r="U1733" s="948"/>
      <c r="V1733" s="948"/>
      <c r="W1733" s="948"/>
      <c r="X1733" s="948"/>
      <c r="Y1733" s="948"/>
      <c r="Z1733" s="948"/>
      <c r="CC1733" s="949"/>
    </row>
    <row r="1734" spans="6:81" s="947" customFormat="1">
      <c r="F1734" s="948"/>
      <c r="G1734" s="948"/>
      <c r="H1734" s="948"/>
      <c r="I1734" s="948"/>
      <c r="N1734" s="948"/>
      <c r="O1734" s="948"/>
      <c r="P1734" s="948"/>
      <c r="Q1734" s="948"/>
      <c r="R1734" s="948"/>
      <c r="S1734" s="948"/>
      <c r="T1734" s="948"/>
      <c r="U1734" s="948"/>
      <c r="V1734" s="948"/>
      <c r="W1734" s="948"/>
      <c r="X1734" s="948"/>
      <c r="Y1734" s="948"/>
      <c r="Z1734" s="948"/>
      <c r="CC1734" s="949"/>
    </row>
    <row r="1735" spans="6:81" s="947" customFormat="1">
      <c r="F1735" s="948"/>
      <c r="G1735" s="948"/>
      <c r="H1735" s="948"/>
      <c r="I1735" s="948"/>
      <c r="N1735" s="948"/>
      <c r="O1735" s="948"/>
      <c r="P1735" s="948"/>
      <c r="Q1735" s="948"/>
      <c r="R1735" s="948"/>
      <c r="S1735" s="948"/>
      <c r="T1735" s="948"/>
      <c r="U1735" s="948"/>
      <c r="V1735" s="948"/>
      <c r="W1735" s="948"/>
      <c r="X1735" s="948"/>
      <c r="Y1735" s="948"/>
      <c r="Z1735" s="948"/>
      <c r="CC1735" s="949"/>
    </row>
    <row r="1736" spans="6:81" s="947" customFormat="1">
      <c r="F1736" s="948"/>
      <c r="G1736" s="948"/>
      <c r="H1736" s="948"/>
      <c r="I1736" s="948"/>
      <c r="N1736" s="948"/>
      <c r="O1736" s="948"/>
      <c r="P1736" s="948"/>
      <c r="Q1736" s="948"/>
      <c r="R1736" s="948"/>
      <c r="S1736" s="948"/>
      <c r="T1736" s="948"/>
      <c r="U1736" s="948"/>
      <c r="V1736" s="948"/>
      <c r="W1736" s="948"/>
      <c r="X1736" s="948"/>
      <c r="Y1736" s="948"/>
      <c r="Z1736" s="948"/>
      <c r="CC1736" s="949"/>
    </row>
    <row r="1737" spans="6:81" s="947" customFormat="1">
      <c r="F1737" s="948"/>
      <c r="G1737" s="948"/>
      <c r="H1737" s="948"/>
      <c r="I1737" s="948"/>
      <c r="N1737" s="948"/>
      <c r="O1737" s="948"/>
      <c r="P1737" s="948"/>
      <c r="Q1737" s="948"/>
      <c r="R1737" s="948"/>
      <c r="S1737" s="948"/>
      <c r="T1737" s="948"/>
      <c r="U1737" s="948"/>
      <c r="V1737" s="948"/>
      <c r="W1737" s="948"/>
      <c r="X1737" s="948"/>
      <c r="Y1737" s="948"/>
      <c r="Z1737" s="948"/>
      <c r="CC1737" s="949"/>
    </row>
    <row r="1738" spans="6:81" s="947" customFormat="1">
      <c r="F1738" s="948"/>
      <c r="G1738" s="948"/>
      <c r="H1738" s="948"/>
      <c r="I1738" s="948"/>
      <c r="N1738" s="948"/>
      <c r="O1738" s="948"/>
      <c r="P1738" s="948"/>
      <c r="Q1738" s="948"/>
      <c r="R1738" s="948"/>
      <c r="S1738" s="948"/>
      <c r="T1738" s="948"/>
      <c r="U1738" s="948"/>
      <c r="V1738" s="948"/>
      <c r="W1738" s="948"/>
      <c r="X1738" s="948"/>
      <c r="Y1738" s="948"/>
      <c r="Z1738" s="948"/>
      <c r="CC1738" s="949"/>
    </row>
    <row r="1739" spans="6:81" s="947" customFormat="1">
      <c r="F1739" s="948"/>
      <c r="G1739" s="948"/>
      <c r="H1739" s="948"/>
      <c r="I1739" s="948"/>
      <c r="N1739" s="948"/>
      <c r="O1739" s="948"/>
      <c r="P1739" s="948"/>
      <c r="Q1739" s="948"/>
      <c r="R1739" s="948"/>
      <c r="S1739" s="948"/>
      <c r="T1739" s="948"/>
      <c r="U1739" s="948"/>
      <c r="V1739" s="948"/>
      <c r="W1739" s="948"/>
      <c r="X1739" s="948"/>
      <c r="Y1739" s="948"/>
      <c r="Z1739" s="948"/>
      <c r="CC1739" s="949"/>
    </row>
    <row r="1740" spans="6:81" s="947" customFormat="1">
      <c r="F1740" s="948"/>
      <c r="G1740" s="948"/>
      <c r="H1740" s="948"/>
      <c r="I1740" s="948"/>
      <c r="N1740" s="948"/>
      <c r="O1740" s="948"/>
      <c r="P1740" s="948"/>
      <c r="Q1740" s="948"/>
      <c r="R1740" s="948"/>
      <c r="S1740" s="948"/>
      <c r="T1740" s="948"/>
      <c r="U1740" s="948"/>
      <c r="V1740" s="948"/>
      <c r="W1740" s="948"/>
      <c r="X1740" s="948"/>
      <c r="Y1740" s="948"/>
      <c r="Z1740" s="948"/>
      <c r="CC1740" s="949"/>
    </row>
    <row r="1741" spans="6:81" s="947" customFormat="1">
      <c r="F1741" s="948"/>
      <c r="G1741" s="948"/>
      <c r="H1741" s="948"/>
      <c r="I1741" s="948"/>
      <c r="N1741" s="948"/>
      <c r="O1741" s="948"/>
      <c r="P1741" s="948"/>
      <c r="Q1741" s="948"/>
      <c r="R1741" s="948"/>
      <c r="S1741" s="948"/>
      <c r="T1741" s="948"/>
      <c r="U1741" s="948"/>
      <c r="V1741" s="948"/>
      <c r="W1741" s="948"/>
      <c r="X1741" s="948"/>
      <c r="Y1741" s="948"/>
      <c r="Z1741" s="948"/>
      <c r="CC1741" s="949"/>
    </row>
    <row r="1742" spans="6:81" s="947" customFormat="1">
      <c r="F1742" s="948"/>
      <c r="G1742" s="948"/>
      <c r="H1742" s="948"/>
      <c r="I1742" s="948"/>
      <c r="N1742" s="948"/>
      <c r="O1742" s="948"/>
      <c r="P1742" s="948"/>
      <c r="Q1742" s="948"/>
      <c r="R1742" s="948"/>
      <c r="S1742" s="948"/>
      <c r="T1742" s="948"/>
      <c r="U1742" s="948"/>
      <c r="V1742" s="948"/>
      <c r="W1742" s="948"/>
      <c r="X1742" s="948"/>
      <c r="Y1742" s="948"/>
      <c r="Z1742" s="948"/>
      <c r="CC1742" s="949"/>
    </row>
    <row r="1743" spans="6:81" s="947" customFormat="1">
      <c r="F1743" s="948"/>
      <c r="G1743" s="948"/>
      <c r="H1743" s="948"/>
      <c r="I1743" s="948"/>
      <c r="N1743" s="948"/>
      <c r="O1743" s="948"/>
      <c r="P1743" s="948"/>
      <c r="Q1743" s="948"/>
      <c r="R1743" s="948"/>
      <c r="S1743" s="948"/>
      <c r="T1743" s="948"/>
      <c r="U1743" s="948"/>
      <c r="V1743" s="948"/>
      <c r="W1743" s="948"/>
      <c r="X1743" s="948"/>
      <c r="Y1743" s="948"/>
      <c r="Z1743" s="948"/>
      <c r="CC1743" s="949"/>
    </row>
    <row r="1744" spans="6:81" s="947" customFormat="1">
      <c r="F1744" s="948"/>
      <c r="G1744" s="948"/>
      <c r="H1744" s="948"/>
      <c r="I1744" s="948"/>
      <c r="N1744" s="948"/>
      <c r="O1744" s="948"/>
      <c r="P1744" s="948"/>
      <c r="Q1744" s="948"/>
      <c r="R1744" s="948"/>
      <c r="S1744" s="948"/>
      <c r="T1744" s="948"/>
      <c r="U1744" s="948"/>
      <c r="V1744" s="948"/>
      <c r="W1744" s="948"/>
      <c r="X1744" s="948"/>
      <c r="Y1744" s="948"/>
      <c r="Z1744" s="948"/>
      <c r="CC1744" s="949"/>
    </row>
    <row r="1745" spans="6:81" s="947" customFormat="1">
      <c r="F1745" s="948"/>
      <c r="G1745" s="948"/>
      <c r="H1745" s="948"/>
      <c r="I1745" s="948"/>
      <c r="N1745" s="948"/>
      <c r="O1745" s="948"/>
      <c r="P1745" s="948"/>
      <c r="Q1745" s="948"/>
      <c r="R1745" s="948"/>
      <c r="S1745" s="948"/>
      <c r="T1745" s="948"/>
      <c r="U1745" s="948"/>
      <c r="V1745" s="948"/>
      <c r="W1745" s="948"/>
      <c r="X1745" s="948"/>
      <c r="Y1745" s="948"/>
      <c r="Z1745" s="948"/>
      <c r="CC1745" s="949"/>
    </row>
    <row r="1746" spans="6:81" s="947" customFormat="1">
      <c r="F1746" s="948"/>
      <c r="G1746" s="948"/>
      <c r="H1746" s="948"/>
      <c r="I1746" s="948"/>
      <c r="N1746" s="948"/>
      <c r="O1746" s="948"/>
      <c r="P1746" s="948"/>
      <c r="Q1746" s="948"/>
      <c r="R1746" s="948"/>
      <c r="S1746" s="948"/>
      <c r="T1746" s="948"/>
      <c r="U1746" s="948"/>
      <c r="V1746" s="948"/>
      <c r="W1746" s="948"/>
      <c r="X1746" s="948"/>
      <c r="Y1746" s="948"/>
      <c r="Z1746" s="948"/>
      <c r="CC1746" s="949"/>
    </row>
    <row r="1747" spans="6:81" s="947" customFormat="1">
      <c r="F1747" s="948"/>
      <c r="G1747" s="948"/>
      <c r="H1747" s="948"/>
      <c r="I1747" s="948"/>
      <c r="N1747" s="948"/>
      <c r="O1747" s="948"/>
      <c r="P1747" s="948"/>
      <c r="Q1747" s="948"/>
      <c r="R1747" s="948"/>
      <c r="S1747" s="948"/>
      <c r="T1747" s="948"/>
      <c r="U1747" s="948"/>
      <c r="V1747" s="948"/>
      <c r="W1747" s="948"/>
      <c r="X1747" s="948"/>
      <c r="Y1747" s="948"/>
      <c r="Z1747" s="948"/>
      <c r="CC1747" s="949"/>
    </row>
    <row r="1748" spans="6:81" s="947" customFormat="1">
      <c r="F1748" s="948"/>
      <c r="G1748" s="948"/>
      <c r="H1748" s="948"/>
      <c r="I1748" s="948"/>
      <c r="N1748" s="948"/>
      <c r="O1748" s="948"/>
      <c r="P1748" s="948"/>
      <c r="Q1748" s="948"/>
      <c r="R1748" s="948"/>
      <c r="S1748" s="948"/>
      <c r="T1748" s="948"/>
      <c r="U1748" s="948"/>
      <c r="V1748" s="948"/>
      <c r="W1748" s="948"/>
      <c r="X1748" s="948"/>
      <c r="Y1748" s="948"/>
      <c r="Z1748" s="948"/>
      <c r="CC1748" s="949"/>
    </row>
    <row r="1749" spans="6:81" s="947" customFormat="1">
      <c r="F1749" s="948"/>
      <c r="G1749" s="948"/>
      <c r="H1749" s="948"/>
      <c r="I1749" s="948"/>
      <c r="N1749" s="948"/>
      <c r="O1749" s="948"/>
      <c r="P1749" s="948"/>
      <c r="Q1749" s="948"/>
      <c r="R1749" s="948"/>
      <c r="S1749" s="948"/>
      <c r="T1749" s="948"/>
      <c r="U1749" s="948"/>
      <c r="V1749" s="948"/>
      <c r="W1749" s="948"/>
      <c r="X1749" s="948"/>
      <c r="Y1749" s="948"/>
      <c r="Z1749" s="948"/>
      <c r="CC1749" s="949"/>
    </row>
    <row r="1750" spans="6:81" s="947" customFormat="1">
      <c r="F1750" s="948"/>
      <c r="G1750" s="948"/>
      <c r="H1750" s="948"/>
      <c r="I1750" s="948"/>
      <c r="N1750" s="948"/>
      <c r="O1750" s="948"/>
      <c r="P1750" s="948"/>
      <c r="Q1750" s="948"/>
      <c r="R1750" s="948"/>
      <c r="S1750" s="948"/>
      <c r="T1750" s="948"/>
      <c r="U1750" s="948"/>
      <c r="V1750" s="948"/>
      <c r="W1750" s="948"/>
      <c r="X1750" s="948"/>
      <c r="Y1750" s="948"/>
      <c r="Z1750" s="948"/>
      <c r="CC1750" s="949"/>
    </row>
    <row r="1751" spans="6:81" s="947" customFormat="1">
      <c r="F1751" s="948"/>
      <c r="G1751" s="948"/>
      <c r="H1751" s="948"/>
      <c r="I1751" s="948"/>
      <c r="N1751" s="948"/>
      <c r="O1751" s="948"/>
      <c r="P1751" s="948"/>
      <c r="Q1751" s="948"/>
      <c r="R1751" s="948"/>
      <c r="S1751" s="948"/>
      <c r="T1751" s="948"/>
      <c r="U1751" s="948"/>
      <c r="V1751" s="948"/>
      <c r="W1751" s="948"/>
      <c r="X1751" s="948"/>
      <c r="Y1751" s="948"/>
      <c r="Z1751" s="948"/>
      <c r="CC1751" s="949"/>
    </row>
    <row r="1752" spans="6:81" s="947" customFormat="1">
      <c r="F1752" s="948"/>
      <c r="G1752" s="948"/>
      <c r="H1752" s="948"/>
      <c r="I1752" s="948"/>
      <c r="N1752" s="948"/>
      <c r="O1752" s="948"/>
      <c r="P1752" s="948"/>
      <c r="Q1752" s="948"/>
      <c r="R1752" s="948"/>
      <c r="S1752" s="948"/>
      <c r="T1752" s="948"/>
      <c r="U1752" s="948"/>
      <c r="V1752" s="948"/>
      <c r="W1752" s="948"/>
      <c r="X1752" s="948"/>
      <c r="Y1752" s="948"/>
      <c r="Z1752" s="948"/>
      <c r="CC1752" s="949"/>
    </row>
    <row r="1753" spans="6:81" s="947" customFormat="1">
      <c r="F1753" s="948"/>
      <c r="G1753" s="948"/>
      <c r="H1753" s="948"/>
      <c r="I1753" s="948"/>
      <c r="N1753" s="948"/>
      <c r="O1753" s="948"/>
      <c r="P1753" s="948"/>
      <c r="Q1753" s="948"/>
      <c r="R1753" s="948"/>
      <c r="S1753" s="948"/>
      <c r="T1753" s="948"/>
      <c r="U1753" s="948"/>
      <c r="V1753" s="948"/>
      <c r="W1753" s="948"/>
      <c r="X1753" s="948"/>
      <c r="Y1753" s="948"/>
      <c r="Z1753" s="948"/>
      <c r="CC1753" s="949"/>
    </row>
    <row r="1754" spans="6:81" s="947" customFormat="1">
      <c r="F1754" s="948"/>
      <c r="G1754" s="948"/>
      <c r="H1754" s="948"/>
      <c r="I1754" s="948"/>
      <c r="N1754" s="948"/>
      <c r="O1754" s="948"/>
      <c r="P1754" s="948"/>
      <c r="Q1754" s="948"/>
      <c r="R1754" s="948"/>
      <c r="S1754" s="948"/>
      <c r="T1754" s="948"/>
      <c r="U1754" s="948"/>
      <c r="V1754" s="948"/>
      <c r="W1754" s="948"/>
      <c r="X1754" s="948"/>
      <c r="Y1754" s="948"/>
      <c r="Z1754" s="948"/>
      <c r="CC1754" s="949"/>
    </row>
    <row r="1755" spans="6:81" s="947" customFormat="1">
      <c r="F1755" s="948"/>
      <c r="G1755" s="948"/>
      <c r="H1755" s="948"/>
      <c r="I1755" s="948"/>
      <c r="N1755" s="948"/>
      <c r="O1755" s="948"/>
      <c r="P1755" s="948"/>
      <c r="Q1755" s="948"/>
      <c r="R1755" s="948"/>
      <c r="S1755" s="948"/>
      <c r="T1755" s="948"/>
      <c r="U1755" s="948"/>
      <c r="V1755" s="948"/>
      <c r="W1755" s="948"/>
      <c r="X1755" s="948"/>
      <c r="Y1755" s="948"/>
      <c r="Z1755" s="948"/>
      <c r="CC1755" s="949"/>
    </row>
    <row r="1756" spans="6:81" s="947" customFormat="1">
      <c r="F1756" s="948"/>
      <c r="G1756" s="948"/>
      <c r="H1756" s="948"/>
      <c r="I1756" s="948"/>
      <c r="N1756" s="948"/>
      <c r="O1756" s="948"/>
      <c r="P1756" s="948"/>
      <c r="Q1756" s="948"/>
      <c r="R1756" s="948"/>
      <c r="S1756" s="948"/>
      <c r="T1756" s="948"/>
      <c r="U1756" s="948"/>
      <c r="V1756" s="948"/>
      <c r="W1756" s="948"/>
      <c r="X1756" s="948"/>
      <c r="Y1756" s="948"/>
      <c r="Z1756" s="948"/>
      <c r="CC1756" s="949"/>
    </row>
    <row r="1757" spans="6:81" s="947" customFormat="1">
      <c r="F1757" s="948"/>
      <c r="G1757" s="948"/>
      <c r="H1757" s="948"/>
      <c r="I1757" s="948"/>
      <c r="N1757" s="948"/>
      <c r="O1757" s="948"/>
      <c r="P1757" s="948"/>
      <c r="Q1757" s="948"/>
      <c r="R1757" s="948"/>
      <c r="S1757" s="948"/>
      <c r="T1757" s="948"/>
      <c r="U1757" s="948"/>
      <c r="V1757" s="948"/>
      <c r="W1757" s="948"/>
      <c r="X1757" s="948"/>
      <c r="Y1757" s="948"/>
      <c r="Z1757" s="948"/>
      <c r="CC1757" s="949"/>
    </row>
    <row r="1758" spans="6:81" s="947" customFormat="1">
      <c r="F1758" s="948"/>
      <c r="G1758" s="948"/>
      <c r="H1758" s="948"/>
      <c r="I1758" s="948"/>
      <c r="N1758" s="948"/>
      <c r="O1758" s="948"/>
      <c r="P1758" s="948"/>
      <c r="Q1758" s="948"/>
      <c r="R1758" s="948"/>
      <c r="S1758" s="948"/>
      <c r="T1758" s="948"/>
      <c r="U1758" s="948"/>
      <c r="V1758" s="948"/>
      <c r="W1758" s="948"/>
      <c r="X1758" s="948"/>
      <c r="Y1758" s="948"/>
      <c r="Z1758" s="948"/>
      <c r="CC1758" s="949"/>
    </row>
    <row r="1759" spans="6:81" s="947" customFormat="1">
      <c r="F1759" s="948"/>
      <c r="G1759" s="948"/>
      <c r="H1759" s="948"/>
      <c r="I1759" s="948"/>
      <c r="N1759" s="948"/>
      <c r="O1759" s="948"/>
      <c r="P1759" s="948"/>
      <c r="Q1759" s="948"/>
      <c r="R1759" s="948"/>
      <c r="S1759" s="948"/>
      <c r="T1759" s="948"/>
      <c r="U1759" s="948"/>
      <c r="V1759" s="948"/>
      <c r="W1759" s="948"/>
      <c r="X1759" s="948"/>
      <c r="Y1759" s="948"/>
      <c r="Z1759" s="948"/>
      <c r="CC1759" s="949"/>
    </row>
    <row r="1760" spans="6:81" s="947" customFormat="1">
      <c r="F1760" s="948"/>
      <c r="G1760" s="948"/>
      <c r="H1760" s="948"/>
      <c r="I1760" s="948"/>
      <c r="N1760" s="948"/>
      <c r="O1760" s="948"/>
      <c r="P1760" s="948"/>
      <c r="Q1760" s="948"/>
      <c r="R1760" s="948"/>
      <c r="S1760" s="948"/>
      <c r="T1760" s="948"/>
      <c r="U1760" s="948"/>
      <c r="V1760" s="948"/>
      <c r="W1760" s="948"/>
      <c r="X1760" s="948"/>
      <c r="Y1760" s="948"/>
      <c r="Z1760" s="948"/>
      <c r="CC1760" s="949"/>
    </row>
    <row r="1761" spans="6:81" s="947" customFormat="1">
      <c r="F1761" s="948"/>
      <c r="G1761" s="948"/>
      <c r="H1761" s="948"/>
      <c r="I1761" s="948"/>
      <c r="N1761" s="948"/>
      <c r="O1761" s="948"/>
      <c r="P1761" s="948"/>
      <c r="Q1761" s="948"/>
      <c r="R1761" s="948"/>
      <c r="S1761" s="948"/>
      <c r="T1761" s="948"/>
      <c r="U1761" s="948"/>
      <c r="V1761" s="948"/>
      <c r="W1761" s="948"/>
      <c r="X1761" s="948"/>
      <c r="Y1761" s="948"/>
      <c r="Z1761" s="948"/>
      <c r="CC1761" s="949"/>
    </row>
    <row r="1762" spans="6:81" s="947" customFormat="1">
      <c r="F1762" s="948"/>
      <c r="G1762" s="948"/>
      <c r="H1762" s="948"/>
      <c r="I1762" s="948"/>
      <c r="N1762" s="948"/>
      <c r="O1762" s="948"/>
      <c r="P1762" s="948"/>
      <c r="Q1762" s="948"/>
      <c r="R1762" s="948"/>
      <c r="S1762" s="948"/>
      <c r="T1762" s="948"/>
      <c r="U1762" s="948"/>
      <c r="V1762" s="948"/>
      <c r="W1762" s="948"/>
      <c r="X1762" s="948"/>
      <c r="Y1762" s="948"/>
      <c r="Z1762" s="948"/>
      <c r="CC1762" s="949"/>
    </row>
    <row r="1763" spans="6:81" s="947" customFormat="1">
      <c r="F1763" s="948"/>
      <c r="G1763" s="948"/>
      <c r="H1763" s="948"/>
      <c r="I1763" s="948"/>
      <c r="N1763" s="948"/>
      <c r="O1763" s="948"/>
      <c r="P1763" s="948"/>
      <c r="Q1763" s="948"/>
      <c r="R1763" s="948"/>
      <c r="S1763" s="948"/>
      <c r="T1763" s="948"/>
      <c r="U1763" s="948"/>
      <c r="V1763" s="948"/>
      <c r="W1763" s="948"/>
      <c r="X1763" s="948"/>
      <c r="Y1763" s="948"/>
      <c r="Z1763" s="948"/>
      <c r="CC1763" s="949"/>
    </row>
    <row r="1764" spans="6:81" s="947" customFormat="1">
      <c r="F1764" s="948"/>
      <c r="G1764" s="948"/>
      <c r="H1764" s="948"/>
      <c r="I1764" s="948"/>
      <c r="N1764" s="948"/>
      <c r="O1764" s="948"/>
      <c r="P1764" s="948"/>
      <c r="Q1764" s="948"/>
      <c r="R1764" s="948"/>
      <c r="S1764" s="948"/>
      <c r="T1764" s="948"/>
      <c r="U1764" s="948"/>
      <c r="V1764" s="948"/>
      <c r="W1764" s="948"/>
      <c r="X1764" s="948"/>
      <c r="Y1764" s="948"/>
      <c r="Z1764" s="948"/>
      <c r="CC1764" s="949"/>
    </row>
    <row r="1765" spans="6:81" s="947" customFormat="1">
      <c r="F1765" s="948"/>
      <c r="G1765" s="948"/>
      <c r="H1765" s="948"/>
      <c r="I1765" s="948"/>
      <c r="N1765" s="948"/>
      <c r="O1765" s="948"/>
      <c r="P1765" s="948"/>
      <c r="Q1765" s="948"/>
      <c r="R1765" s="948"/>
      <c r="S1765" s="948"/>
      <c r="T1765" s="948"/>
      <c r="U1765" s="948"/>
      <c r="V1765" s="948"/>
      <c r="W1765" s="948"/>
      <c r="X1765" s="948"/>
      <c r="Y1765" s="948"/>
      <c r="Z1765" s="948"/>
      <c r="CC1765" s="949"/>
    </row>
    <row r="1766" spans="6:81" s="947" customFormat="1">
      <c r="F1766" s="948"/>
      <c r="G1766" s="948"/>
      <c r="H1766" s="948"/>
      <c r="I1766" s="948"/>
      <c r="N1766" s="948"/>
      <c r="O1766" s="948"/>
      <c r="P1766" s="948"/>
      <c r="Q1766" s="948"/>
      <c r="R1766" s="948"/>
      <c r="S1766" s="948"/>
      <c r="T1766" s="948"/>
      <c r="U1766" s="948"/>
      <c r="V1766" s="948"/>
      <c r="W1766" s="948"/>
      <c r="X1766" s="948"/>
      <c r="Y1766" s="948"/>
      <c r="Z1766" s="948"/>
      <c r="CC1766" s="949"/>
    </row>
    <row r="1767" spans="6:81" s="947" customFormat="1">
      <c r="F1767" s="948"/>
      <c r="G1767" s="948"/>
      <c r="H1767" s="948"/>
      <c r="I1767" s="948"/>
      <c r="N1767" s="948"/>
      <c r="O1767" s="948"/>
      <c r="P1767" s="948"/>
      <c r="Q1767" s="948"/>
      <c r="R1767" s="948"/>
      <c r="S1767" s="948"/>
      <c r="T1767" s="948"/>
      <c r="U1767" s="948"/>
      <c r="V1767" s="948"/>
      <c r="W1767" s="948"/>
      <c r="X1767" s="948"/>
      <c r="Y1767" s="948"/>
      <c r="Z1767" s="948"/>
      <c r="CC1767" s="949"/>
    </row>
    <row r="1768" spans="6:81" s="947" customFormat="1">
      <c r="F1768" s="948"/>
      <c r="G1768" s="948"/>
      <c r="H1768" s="948"/>
      <c r="I1768" s="948"/>
      <c r="N1768" s="948"/>
      <c r="O1768" s="948"/>
      <c r="P1768" s="948"/>
      <c r="Q1768" s="948"/>
      <c r="R1768" s="948"/>
      <c r="S1768" s="948"/>
      <c r="T1768" s="948"/>
      <c r="U1768" s="948"/>
      <c r="V1768" s="948"/>
      <c r="W1768" s="948"/>
      <c r="X1768" s="948"/>
      <c r="Y1768" s="948"/>
      <c r="Z1768" s="948"/>
      <c r="CC1768" s="949"/>
    </row>
    <row r="1769" spans="6:81" s="947" customFormat="1">
      <c r="F1769" s="948"/>
      <c r="G1769" s="948"/>
      <c r="H1769" s="948"/>
      <c r="I1769" s="948"/>
      <c r="N1769" s="948"/>
      <c r="O1769" s="948"/>
      <c r="P1769" s="948"/>
      <c r="Q1769" s="948"/>
      <c r="R1769" s="948"/>
      <c r="S1769" s="948"/>
      <c r="T1769" s="948"/>
      <c r="U1769" s="948"/>
      <c r="V1769" s="948"/>
      <c r="W1769" s="948"/>
      <c r="X1769" s="948"/>
      <c r="Y1769" s="948"/>
      <c r="Z1769" s="948"/>
      <c r="CC1769" s="949"/>
    </row>
    <row r="1770" spans="6:81" s="947" customFormat="1">
      <c r="F1770" s="948"/>
      <c r="G1770" s="948"/>
      <c r="H1770" s="948"/>
      <c r="I1770" s="948"/>
      <c r="N1770" s="948"/>
      <c r="O1770" s="948"/>
      <c r="P1770" s="948"/>
      <c r="Q1770" s="948"/>
      <c r="R1770" s="948"/>
      <c r="S1770" s="948"/>
      <c r="T1770" s="948"/>
      <c r="U1770" s="948"/>
      <c r="V1770" s="948"/>
      <c r="W1770" s="948"/>
      <c r="X1770" s="948"/>
      <c r="Y1770" s="948"/>
      <c r="Z1770" s="948"/>
      <c r="CC1770" s="949"/>
    </row>
    <row r="1771" spans="6:81" s="947" customFormat="1">
      <c r="F1771" s="948"/>
      <c r="G1771" s="948"/>
      <c r="H1771" s="948"/>
      <c r="I1771" s="948"/>
      <c r="N1771" s="948"/>
      <c r="O1771" s="948"/>
      <c r="P1771" s="948"/>
      <c r="Q1771" s="948"/>
      <c r="R1771" s="948"/>
      <c r="S1771" s="948"/>
      <c r="T1771" s="948"/>
      <c r="U1771" s="948"/>
      <c r="V1771" s="948"/>
      <c r="W1771" s="948"/>
      <c r="X1771" s="948"/>
      <c r="Y1771" s="948"/>
      <c r="Z1771" s="948"/>
      <c r="CC1771" s="949"/>
    </row>
    <row r="1772" spans="6:81" s="947" customFormat="1">
      <c r="F1772" s="948"/>
      <c r="G1772" s="948"/>
      <c r="H1772" s="948"/>
      <c r="I1772" s="948"/>
      <c r="N1772" s="948"/>
      <c r="O1772" s="948"/>
      <c r="P1772" s="948"/>
      <c r="Q1772" s="948"/>
      <c r="R1772" s="948"/>
      <c r="S1772" s="948"/>
      <c r="T1772" s="948"/>
      <c r="U1772" s="948"/>
      <c r="V1772" s="948"/>
      <c r="W1772" s="948"/>
      <c r="X1772" s="948"/>
      <c r="Y1772" s="948"/>
      <c r="Z1772" s="948"/>
      <c r="CC1772" s="949"/>
    </row>
    <row r="1773" spans="6:81" s="947" customFormat="1">
      <c r="F1773" s="948"/>
      <c r="G1773" s="948"/>
      <c r="H1773" s="948"/>
      <c r="I1773" s="948"/>
      <c r="N1773" s="948"/>
      <c r="O1773" s="948"/>
      <c r="P1773" s="948"/>
      <c r="Q1773" s="948"/>
      <c r="R1773" s="948"/>
      <c r="S1773" s="948"/>
      <c r="T1773" s="948"/>
      <c r="U1773" s="948"/>
      <c r="V1773" s="948"/>
      <c r="W1773" s="948"/>
      <c r="X1773" s="948"/>
      <c r="Y1773" s="948"/>
      <c r="Z1773" s="948"/>
      <c r="CC1773" s="949"/>
    </row>
    <row r="1774" spans="6:81" s="947" customFormat="1">
      <c r="F1774" s="948"/>
      <c r="G1774" s="948"/>
      <c r="H1774" s="948"/>
      <c r="I1774" s="948"/>
      <c r="N1774" s="948"/>
      <c r="O1774" s="948"/>
      <c r="P1774" s="948"/>
      <c r="Q1774" s="948"/>
      <c r="R1774" s="948"/>
      <c r="S1774" s="948"/>
      <c r="T1774" s="948"/>
      <c r="U1774" s="948"/>
      <c r="V1774" s="948"/>
      <c r="W1774" s="948"/>
      <c r="X1774" s="948"/>
      <c r="Y1774" s="948"/>
      <c r="Z1774" s="948"/>
      <c r="CC1774" s="949"/>
    </row>
    <row r="1775" spans="6:81" s="947" customFormat="1">
      <c r="F1775" s="948"/>
      <c r="G1775" s="948"/>
      <c r="H1775" s="948"/>
      <c r="I1775" s="948"/>
      <c r="N1775" s="948"/>
      <c r="O1775" s="948"/>
      <c r="P1775" s="948"/>
      <c r="Q1775" s="948"/>
      <c r="R1775" s="948"/>
      <c r="S1775" s="948"/>
      <c r="T1775" s="948"/>
      <c r="U1775" s="948"/>
      <c r="V1775" s="948"/>
      <c r="W1775" s="948"/>
      <c r="X1775" s="948"/>
      <c r="Y1775" s="948"/>
      <c r="Z1775" s="948"/>
      <c r="CC1775" s="949"/>
    </row>
    <row r="1776" spans="6:81" s="947" customFormat="1">
      <c r="F1776" s="948"/>
      <c r="G1776" s="948"/>
      <c r="H1776" s="948"/>
      <c r="I1776" s="948"/>
      <c r="N1776" s="948"/>
      <c r="O1776" s="948"/>
      <c r="P1776" s="948"/>
      <c r="Q1776" s="948"/>
      <c r="R1776" s="948"/>
      <c r="S1776" s="948"/>
      <c r="T1776" s="948"/>
      <c r="U1776" s="948"/>
      <c r="V1776" s="948"/>
      <c r="W1776" s="948"/>
      <c r="X1776" s="948"/>
      <c r="Y1776" s="948"/>
      <c r="Z1776" s="948"/>
      <c r="CC1776" s="949"/>
    </row>
    <row r="1777" spans="6:81" s="947" customFormat="1">
      <c r="F1777" s="948"/>
      <c r="G1777" s="948"/>
      <c r="H1777" s="948"/>
      <c r="I1777" s="948"/>
      <c r="N1777" s="948"/>
      <c r="O1777" s="948"/>
      <c r="P1777" s="948"/>
      <c r="Q1777" s="948"/>
      <c r="R1777" s="948"/>
      <c r="S1777" s="948"/>
      <c r="T1777" s="948"/>
      <c r="U1777" s="948"/>
      <c r="V1777" s="948"/>
      <c r="W1777" s="948"/>
      <c r="X1777" s="948"/>
      <c r="Y1777" s="948"/>
      <c r="Z1777" s="948"/>
      <c r="CC1777" s="949"/>
    </row>
    <row r="1778" spans="6:81" s="947" customFormat="1">
      <c r="F1778" s="948"/>
      <c r="G1778" s="948"/>
      <c r="H1778" s="948"/>
      <c r="I1778" s="948"/>
      <c r="N1778" s="948"/>
      <c r="O1778" s="948"/>
      <c r="P1778" s="948"/>
      <c r="Q1778" s="948"/>
      <c r="R1778" s="948"/>
      <c r="S1778" s="948"/>
      <c r="T1778" s="948"/>
      <c r="U1778" s="948"/>
      <c r="V1778" s="948"/>
      <c r="W1778" s="948"/>
      <c r="X1778" s="948"/>
      <c r="Y1778" s="948"/>
      <c r="Z1778" s="948"/>
      <c r="CC1778" s="949"/>
    </row>
    <row r="1779" spans="6:81" s="947" customFormat="1">
      <c r="F1779" s="948"/>
      <c r="G1779" s="948"/>
      <c r="H1779" s="948"/>
      <c r="I1779" s="948"/>
      <c r="N1779" s="948"/>
      <c r="O1779" s="948"/>
      <c r="P1779" s="948"/>
      <c r="Q1779" s="948"/>
      <c r="R1779" s="948"/>
      <c r="S1779" s="948"/>
      <c r="T1779" s="948"/>
      <c r="U1779" s="948"/>
      <c r="V1779" s="948"/>
      <c r="W1779" s="948"/>
      <c r="X1779" s="948"/>
      <c r="Y1779" s="948"/>
      <c r="Z1779" s="948"/>
      <c r="CC1779" s="949"/>
    </row>
    <row r="1780" spans="6:81" s="947" customFormat="1">
      <c r="F1780" s="948"/>
      <c r="G1780" s="948"/>
      <c r="H1780" s="948"/>
      <c r="I1780" s="948"/>
      <c r="N1780" s="948"/>
      <c r="O1780" s="948"/>
      <c r="P1780" s="948"/>
      <c r="Q1780" s="948"/>
      <c r="R1780" s="948"/>
      <c r="S1780" s="948"/>
      <c r="T1780" s="948"/>
      <c r="U1780" s="948"/>
      <c r="V1780" s="948"/>
      <c r="W1780" s="948"/>
      <c r="X1780" s="948"/>
      <c r="Y1780" s="948"/>
      <c r="Z1780" s="948"/>
      <c r="CC1780" s="949"/>
    </row>
    <row r="1781" spans="6:81" s="947" customFormat="1">
      <c r="F1781" s="948"/>
      <c r="G1781" s="948"/>
      <c r="H1781" s="948"/>
      <c r="I1781" s="948"/>
      <c r="N1781" s="948"/>
      <c r="O1781" s="948"/>
      <c r="P1781" s="948"/>
      <c r="Q1781" s="948"/>
      <c r="R1781" s="948"/>
      <c r="S1781" s="948"/>
      <c r="T1781" s="948"/>
      <c r="U1781" s="948"/>
      <c r="V1781" s="948"/>
      <c r="W1781" s="948"/>
      <c r="X1781" s="948"/>
      <c r="Y1781" s="948"/>
      <c r="Z1781" s="948"/>
      <c r="CC1781" s="949"/>
    </row>
    <row r="1782" spans="6:81" s="947" customFormat="1">
      <c r="F1782" s="948"/>
      <c r="G1782" s="948"/>
      <c r="H1782" s="948"/>
      <c r="I1782" s="948"/>
      <c r="N1782" s="948"/>
      <c r="O1782" s="948"/>
      <c r="P1782" s="948"/>
      <c r="Q1782" s="948"/>
      <c r="R1782" s="948"/>
      <c r="S1782" s="948"/>
      <c r="T1782" s="948"/>
      <c r="U1782" s="948"/>
      <c r="V1782" s="948"/>
      <c r="W1782" s="948"/>
      <c r="X1782" s="948"/>
      <c r="Y1782" s="948"/>
      <c r="Z1782" s="948"/>
      <c r="CC1782" s="949"/>
    </row>
    <row r="1783" spans="6:81" s="947" customFormat="1">
      <c r="F1783" s="948"/>
      <c r="G1783" s="948"/>
      <c r="H1783" s="948"/>
      <c r="I1783" s="948"/>
      <c r="N1783" s="948"/>
      <c r="O1783" s="948"/>
      <c r="P1783" s="948"/>
      <c r="Q1783" s="948"/>
      <c r="R1783" s="948"/>
      <c r="S1783" s="948"/>
      <c r="T1783" s="948"/>
      <c r="U1783" s="948"/>
      <c r="V1783" s="948"/>
      <c r="W1783" s="948"/>
      <c r="X1783" s="948"/>
      <c r="Y1783" s="948"/>
      <c r="Z1783" s="948"/>
      <c r="CC1783" s="949"/>
    </row>
    <row r="1784" spans="6:81" s="947" customFormat="1">
      <c r="F1784" s="948"/>
      <c r="G1784" s="948"/>
      <c r="H1784" s="948"/>
      <c r="I1784" s="948"/>
      <c r="N1784" s="948"/>
      <c r="O1784" s="948"/>
      <c r="P1784" s="948"/>
      <c r="Q1784" s="948"/>
      <c r="R1784" s="948"/>
      <c r="S1784" s="948"/>
      <c r="T1784" s="948"/>
      <c r="U1784" s="948"/>
      <c r="V1784" s="948"/>
      <c r="W1784" s="948"/>
      <c r="X1784" s="948"/>
      <c r="Y1784" s="948"/>
      <c r="Z1784" s="948"/>
      <c r="CC1784" s="949"/>
    </row>
    <row r="1785" spans="6:81" s="947" customFormat="1">
      <c r="F1785" s="948"/>
      <c r="G1785" s="948"/>
      <c r="H1785" s="948"/>
      <c r="I1785" s="948"/>
      <c r="N1785" s="948"/>
      <c r="O1785" s="948"/>
      <c r="P1785" s="948"/>
      <c r="Q1785" s="948"/>
      <c r="R1785" s="948"/>
      <c r="S1785" s="948"/>
      <c r="T1785" s="948"/>
      <c r="U1785" s="948"/>
      <c r="V1785" s="948"/>
      <c r="W1785" s="948"/>
      <c r="X1785" s="948"/>
      <c r="Y1785" s="948"/>
      <c r="Z1785" s="948"/>
      <c r="CC1785" s="949"/>
    </row>
    <row r="1786" spans="6:81" s="947" customFormat="1">
      <c r="F1786" s="948"/>
      <c r="G1786" s="948"/>
      <c r="H1786" s="948"/>
      <c r="I1786" s="948"/>
      <c r="N1786" s="948"/>
      <c r="O1786" s="948"/>
      <c r="P1786" s="948"/>
      <c r="Q1786" s="948"/>
      <c r="R1786" s="948"/>
      <c r="S1786" s="948"/>
      <c r="T1786" s="948"/>
      <c r="U1786" s="948"/>
      <c r="V1786" s="948"/>
      <c r="W1786" s="948"/>
      <c r="X1786" s="948"/>
      <c r="Y1786" s="948"/>
      <c r="Z1786" s="948"/>
      <c r="CC1786" s="949"/>
    </row>
    <row r="1787" spans="6:81" s="947" customFormat="1">
      <c r="F1787" s="948"/>
      <c r="G1787" s="948"/>
      <c r="H1787" s="948"/>
      <c r="I1787" s="948"/>
      <c r="N1787" s="948"/>
      <c r="O1787" s="948"/>
      <c r="P1787" s="948"/>
      <c r="Q1787" s="948"/>
      <c r="R1787" s="948"/>
      <c r="S1787" s="948"/>
      <c r="T1787" s="948"/>
      <c r="U1787" s="948"/>
      <c r="V1787" s="948"/>
      <c r="W1787" s="948"/>
      <c r="X1787" s="948"/>
      <c r="Y1787" s="948"/>
      <c r="Z1787" s="948"/>
      <c r="CC1787" s="949"/>
    </row>
    <row r="1788" spans="6:81" s="947" customFormat="1">
      <c r="F1788" s="948"/>
      <c r="G1788" s="948"/>
      <c r="H1788" s="948"/>
      <c r="I1788" s="948"/>
      <c r="N1788" s="948"/>
      <c r="O1788" s="948"/>
      <c r="P1788" s="948"/>
      <c r="Q1788" s="948"/>
      <c r="R1788" s="948"/>
      <c r="S1788" s="948"/>
      <c r="T1788" s="948"/>
      <c r="U1788" s="948"/>
      <c r="V1788" s="948"/>
      <c r="W1788" s="948"/>
      <c r="X1788" s="948"/>
      <c r="Y1788" s="948"/>
      <c r="Z1788" s="948"/>
      <c r="CC1788" s="949"/>
    </row>
    <row r="1789" spans="6:81" s="947" customFormat="1">
      <c r="F1789" s="948"/>
      <c r="G1789" s="948"/>
      <c r="H1789" s="948"/>
      <c r="I1789" s="948"/>
      <c r="N1789" s="948"/>
      <c r="O1789" s="948"/>
      <c r="P1789" s="948"/>
      <c r="Q1789" s="948"/>
      <c r="R1789" s="948"/>
      <c r="S1789" s="948"/>
      <c r="T1789" s="948"/>
      <c r="U1789" s="948"/>
      <c r="V1789" s="948"/>
      <c r="W1789" s="948"/>
      <c r="X1789" s="948"/>
      <c r="Y1789" s="948"/>
      <c r="Z1789" s="948"/>
      <c r="CC1789" s="949"/>
    </row>
    <row r="1790" spans="6:81" s="947" customFormat="1">
      <c r="F1790" s="948"/>
      <c r="G1790" s="948"/>
      <c r="H1790" s="948"/>
      <c r="I1790" s="948"/>
      <c r="N1790" s="948"/>
      <c r="O1790" s="948"/>
      <c r="P1790" s="948"/>
      <c r="Q1790" s="948"/>
      <c r="R1790" s="948"/>
      <c r="S1790" s="948"/>
      <c r="T1790" s="948"/>
      <c r="U1790" s="948"/>
      <c r="V1790" s="948"/>
      <c r="W1790" s="948"/>
      <c r="X1790" s="948"/>
      <c r="Y1790" s="948"/>
      <c r="Z1790" s="948"/>
      <c r="CC1790" s="949"/>
    </row>
    <row r="1791" spans="6:81" s="947" customFormat="1">
      <c r="F1791" s="948"/>
      <c r="G1791" s="948"/>
      <c r="H1791" s="948"/>
      <c r="I1791" s="948"/>
      <c r="N1791" s="948"/>
      <c r="O1791" s="948"/>
      <c r="P1791" s="948"/>
      <c r="Q1791" s="948"/>
      <c r="R1791" s="948"/>
      <c r="S1791" s="948"/>
      <c r="T1791" s="948"/>
      <c r="U1791" s="948"/>
      <c r="V1791" s="948"/>
      <c r="W1791" s="948"/>
      <c r="X1791" s="948"/>
      <c r="Y1791" s="948"/>
      <c r="Z1791" s="948"/>
      <c r="CC1791" s="949"/>
    </row>
    <row r="1792" spans="6:81" s="947" customFormat="1">
      <c r="F1792" s="948"/>
      <c r="G1792" s="948"/>
      <c r="H1792" s="948"/>
      <c r="I1792" s="948"/>
      <c r="N1792" s="948"/>
      <c r="O1792" s="948"/>
      <c r="P1792" s="948"/>
      <c r="Q1792" s="948"/>
      <c r="R1792" s="948"/>
      <c r="S1792" s="948"/>
      <c r="T1792" s="948"/>
      <c r="U1792" s="948"/>
      <c r="V1792" s="948"/>
      <c r="W1792" s="948"/>
      <c r="X1792" s="948"/>
      <c r="Y1792" s="948"/>
      <c r="Z1792" s="948"/>
      <c r="CC1792" s="949"/>
    </row>
    <row r="1793" spans="6:81" s="947" customFormat="1">
      <c r="F1793" s="948"/>
      <c r="G1793" s="948"/>
      <c r="H1793" s="948"/>
      <c r="I1793" s="948"/>
      <c r="N1793" s="948"/>
      <c r="O1793" s="948"/>
      <c r="P1793" s="948"/>
      <c r="Q1793" s="948"/>
      <c r="R1793" s="948"/>
      <c r="S1793" s="948"/>
      <c r="T1793" s="948"/>
      <c r="U1793" s="948"/>
      <c r="V1793" s="948"/>
      <c r="W1793" s="948"/>
      <c r="X1793" s="948"/>
      <c r="Y1793" s="948"/>
      <c r="Z1793" s="948"/>
      <c r="CC1793" s="949"/>
    </row>
    <row r="1794" spans="6:81" s="947" customFormat="1">
      <c r="F1794" s="948"/>
      <c r="G1794" s="948"/>
      <c r="H1794" s="948"/>
      <c r="I1794" s="948"/>
      <c r="N1794" s="948"/>
      <c r="O1794" s="948"/>
      <c r="P1794" s="948"/>
      <c r="Q1794" s="948"/>
      <c r="R1794" s="948"/>
      <c r="S1794" s="948"/>
      <c r="T1794" s="948"/>
      <c r="U1794" s="948"/>
      <c r="V1794" s="948"/>
      <c r="W1794" s="948"/>
      <c r="X1794" s="948"/>
      <c r="Y1794" s="948"/>
      <c r="Z1794" s="948"/>
      <c r="CC1794" s="949"/>
    </row>
    <row r="1795" spans="6:81" s="947" customFormat="1">
      <c r="F1795" s="948"/>
      <c r="G1795" s="948"/>
      <c r="H1795" s="948"/>
      <c r="I1795" s="948"/>
      <c r="N1795" s="948"/>
      <c r="O1795" s="948"/>
      <c r="P1795" s="948"/>
      <c r="Q1795" s="948"/>
      <c r="R1795" s="948"/>
      <c r="S1795" s="948"/>
      <c r="T1795" s="948"/>
      <c r="U1795" s="948"/>
      <c r="V1795" s="948"/>
      <c r="W1795" s="948"/>
      <c r="X1795" s="948"/>
      <c r="Y1795" s="948"/>
      <c r="Z1795" s="948"/>
      <c r="CC1795" s="949"/>
    </row>
    <row r="1796" spans="6:81" s="947" customFormat="1">
      <c r="F1796" s="948"/>
      <c r="G1796" s="948"/>
      <c r="H1796" s="948"/>
      <c r="I1796" s="948"/>
      <c r="N1796" s="948"/>
      <c r="O1796" s="948"/>
      <c r="P1796" s="948"/>
      <c r="Q1796" s="948"/>
      <c r="R1796" s="948"/>
      <c r="S1796" s="948"/>
      <c r="T1796" s="948"/>
      <c r="U1796" s="948"/>
      <c r="V1796" s="948"/>
      <c r="W1796" s="948"/>
      <c r="X1796" s="948"/>
      <c r="Y1796" s="948"/>
      <c r="Z1796" s="948"/>
      <c r="CC1796" s="949"/>
    </row>
    <row r="1797" spans="6:81" s="947" customFormat="1">
      <c r="F1797" s="948"/>
      <c r="G1797" s="948"/>
      <c r="H1797" s="948"/>
      <c r="I1797" s="948"/>
      <c r="N1797" s="948"/>
      <c r="O1797" s="948"/>
      <c r="P1797" s="948"/>
      <c r="Q1797" s="948"/>
      <c r="R1797" s="948"/>
      <c r="S1797" s="948"/>
      <c r="T1797" s="948"/>
      <c r="U1797" s="948"/>
      <c r="V1797" s="948"/>
      <c r="W1797" s="948"/>
      <c r="X1797" s="948"/>
      <c r="Y1797" s="948"/>
      <c r="Z1797" s="948"/>
      <c r="CC1797" s="949"/>
    </row>
    <row r="1798" spans="6:81" s="947" customFormat="1">
      <c r="F1798" s="948"/>
      <c r="G1798" s="948"/>
      <c r="H1798" s="948"/>
      <c r="I1798" s="948"/>
      <c r="N1798" s="948"/>
      <c r="O1798" s="948"/>
      <c r="P1798" s="948"/>
      <c r="Q1798" s="948"/>
      <c r="R1798" s="948"/>
      <c r="S1798" s="948"/>
      <c r="T1798" s="948"/>
      <c r="U1798" s="948"/>
      <c r="V1798" s="948"/>
      <c r="W1798" s="948"/>
      <c r="X1798" s="948"/>
      <c r="Y1798" s="948"/>
      <c r="Z1798" s="948"/>
      <c r="CC1798" s="949"/>
    </row>
    <row r="1799" spans="6:81" s="947" customFormat="1">
      <c r="F1799" s="948"/>
      <c r="G1799" s="948"/>
      <c r="H1799" s="948"/>
      <c r="I1799" s="948"/>
      <c r="N1799" s="948"/>
      <c r="O1799" s="948"/>
      <c r="P1799" s="948"/>
      <c r="Q1799" s="948"/>
      <c r="R1799" s="948"/>
      <c r="S1799" s="948"/>
      <c r="T1799" s="948"/>
      <c r="U1799" s="948"/>
      <c r="V1799" s="948"/>
      <c r="W1799" s="948"/>
      <c r="X1799" s="948"/>
      <c r="Y1799" s="948"/>
      <c r="Z1799" s="948"/>
      <c r="CC1799" s="949"/>
    </row>
    <row r="1800" spans="6:81" s="947" customFormat="1">
      <c r="F1800" s="948"/>
      <c r="G1800" s="948"/>
      <c r="H1800" s="948"/>
      <c r="I1800" s="948"/>
      <c r="N1800" s="948"/>
      <c r="O1800" s="948"/>
      <c r="P1800" s="948"/>
      <c r="Q1800" s="948"/>
      <c r="R1800" s="948"/>
      <c r="S1800" s="948"/>
      <c r="T1800" s="948"/>
      <c r="U1800" s="948"/>
      <c r="V1800" s="948"/>
      <c r="W1800" s="948"/>
      <c r="X1800" s="948"/>
      <c r="Y1800" s="948"/>
      <c r="Z1800" s="948"/>
      <c r="CC1800" s="949"/>
    </row>
    <row r="1801" spans="6:81" s="947" customFormat="1">
      <c r="F1801" s="948"/>
      <c r="G1801" s="948"/>
      <c r="H1801" s="948"/>
      <c r="I1801" s="948"/>
      <c r="N1801" s="948"/>
      <c r="O1801" s="948"/>
      <c r="P1801" s="948"/>
      <c r="Q1801" s="948"/>
      <c r="R1801" s="948"/>
      <c r="S1801" s="948"/>
      <c r="T1801" s="948"/>
      <c r="U1801" s="948"/>
      <c r="V1801" s="948"/>
      <c r="W1801" s="948"/>
      <c r="X1801" s="948"/>
      <c r="Y1801" s="948"/>
      <c r="Z1801" s="948"/>
      <c r="CC1801" s="949"/>
    </row>
    <row r="1802" spans="6:81" s="947" customFormat="1">
      <c r="F1802" s="948"/>
      <c r="G1802" s="948"/>
      <c r="H1802" s="948"/>
      <c r="I1802" s="948"/>
      <c r="N1802" s="948"/>
      <c r="O1802" s="948"/>
      <c r="P1802" s="948"/>
      <c r="Q1802" s="948"/>
      <c r="R1802" s="948"/>
      <c r="S1802" s="948"/>
      <c r="T1802" s="948"/>
      <c r="U1802" s="948"/>
      <c r="V1802" s="948"/>
      <c r="W1802" s="948"/>
      <c r="X1802" s="948"/>
      <c r="Y1802" s="948"/>
      <c r="Z1802" s="948"/>
      <c r="CC1802" s="949"/>
    </row>
    <row r="1803" spans="6:81" s="947" customFormat="1">
      <c r="F1803" s="948"/>
      <c r="G1803" s="948"/>
      <c r="H1803" s="948"/>
      <c r="I1803" s="948"/>
      <c r="N1803" s="948"/>
      <c r="O1803" s="948"/>
      <c r="P1803" s="948"/>
      <c r="Q1803" s="948"/>
      <c r="R1803" s="948"/>
      <c r="S1803" s="948"/>
      <c r="T1803" s="948"/>
      <c r="U1803" s="948"/>
      <c r="V1803" s="948"/>
      <c r="W1803" s="948"/>
      <c r="X1803" s="948"/>
      <c r="Y1803" s="948"/>
      <c r="Z1803" s="948"/>
      <c r="CC1803" s="949"/>
    </row>
    <row r="1804" spans="6:81" s="947" customFormat="1">
      <c r="F1804" s="948"/>
      <c r="G1804" s="948"/>
      <c r="H1804" s="948"/>
      <c r="I1804" s="948"/>
      <c r="N1804" s="948"/>
      <c r="O1804" s="948"/>
      <c r="P1804" s="948"/>
      <c r="Q1804" s="948"/>
      <c r="R1804" s="948"/>
      <c r="S1804" s="948"/>
      <c r="T1804" s="948"/>
      <c r="U1804" s="948"/>
      <c r="V1804" s="948"/>
      <c r="W1804" s="948"/>
      <c r="X1804" s="948"/>
      <c r="Y1804" s="948"/>
      <c r="Z1804" s="948"/>
      <c r="CC1804" s="949"/>
    </row>
    <row r="1805" spans="6:81" s="947" customFormat="1">
      <c r="F1805" s="948"/>
      <c r="G1805" s="948"/>
      <c r="H1805" s="948"/>
      <c r="I1805" s="948"/>
      <c r="N1805" s="948"/>
      <c r="O1805" s="948"/>
      <c r="P1805" s="948"/>
      <c r="Q1805" s="948"/>
      <c r="R1805" s="948"/>
      <c r="S1805" s="948"/>
      <c r="T1805" s="948"/>
      <c r="U1805" s="948"/>
      <c r="V1805" s="948"/>
      <c r="W1805" s="948"/>
      <c r="X1805" s="948"/>
      <c r="Y1805" s="948"/>
      <c r="Z1805" s="948"/>
      <c r="CC1805" s="949"/>
    </row>
    <row r="1806" spans="6:81" s="947" customFormat="1">
      <c r="F1806" s="948"/>
      <c r="G1806" s="948"/>
      <c r="H1806" s="948"/>
      <c r="I1806" s="948"/>
      <c r="N1806" s="948"/>
      <c r="O1806" s="948"/>
      <c r="P1806" s="948"/>
      <c r="Q1806" s="948"/>
      <c r="R1806" s="948"/>
      <c r="S1806" s="948"/>
      <c r="T1806" s="948"/>
      <c r="U1806" s="948"/>
      <c r="V1806" s="948"/>
      <c r="W1806" s="948"/>
      <c r="X1806" s="948"/>
      <c r="Y1806" s="948"/>
      <c r="Z1806" s="948"/>
      <c r="CC1806" s="949"/>
    </row>
    <row r="1807" spans="6:81" s="947" customFormat="1">
      <c r="F1807" s="948"/>
      <c r="G1807" s="948"/>
      <c r="H1807" s="948"/>
      <c r="I1807" s="948"/>
      <c r="N1807" s="948"/>
      <c r="O1807" s="948"/>
      <c r="P1807" s="948"/>
      <c r="Q1807" s="948"/>
      <c r="R1807" s="948"/>
      <c r="S1807" s="948"/>
      <c r="T1807" s="948"/>
      <c r="U1807" s="948"/>
      <c r="V1807" s="948"/>
      <c r="W1807" s="948"/>
      <c r="X1807" s="948"/>
      <c r="Y1807" s="948"/>
      <c r="Z1807" s="948"/>
      <c r="CC1807" s="949"/>
    </row>
    <row r="1808" spans="6:81" s="947" customFormat="1">
      <c r="F1808" s="948"/>
      <c r="G1808" s="948"/>
      <c r="H1808" s="948"/>
      <c r="I1808" s="948"/>
      <c r="N1808" s="948"/>
      <c r="O1808" s="948"/>
      <c r="P1808" s="948"/>
      <c r="Q1808" s="948"/>
      <c r="R1808" s="948"/>
      <c r="S1808" s="948"/>
      <c r="T1808" s="948"/>
      <c r="U1808" s="948"/>
      <c r="V1808" s="948"/>
      <c r="W1808" s="948"/>
      <c r="X1808" s="948"/>
      <c r="Y1808" s="948"/>
      <c r="Z1808" s="948"/>
      <c r="CC1808" s="949"/>
    </row>
    <row r="1809" spans="6:81" s="947" customFormat="1">
      <c r="F1809" s="948"/>
      <c r="G1809" s="948"/>
      <c r="H1809" s="948"/>
      <c r="I1809" s="948"/>
      <c r="N1809" s="948"/>
      <c r="O1809" s="948"/>
      <c r="P1809" s="948"/>
      <c r="Q1809" s="948"/>
      <c r="R1809" s="948"/>
      <c r="S1809" s="948"/>
      <c r="T1809" s="948"/>
      <c r="U1809" s="948"/>
      <c r="V1809" s="948"/>
      <c r="W1809" s="948"/>
      <c r="X1809" s="948"/>
      <c r="Y1809" s="948"/>
      <c r="Z1809" s="948"/>
      <c r="CC1809" s="949"/>
    </row>
    <row r="1810" spans="6:81" s="947" customFormat="1">
      <c r="F1810" s="948"/>
      <c r="G1810" s="948"/>
      <c r="H1810" s="948"/>
      <c r="I1810" s="948"/>
      <c r="N1810" s="948"/>
      <c r="O1810" s="948"/>
      <c r="P1810" s="948"/>
      <c r="Q1810" s="948"/>
      <c r="R1810" s="948"/>
      <c r="S1810" s="948"/>
      <c r="T1810" s="948"/>
      <c r="U1810" s="948"/>
      <c r="V1810" s="948"/>
      <c r="W1810" s="948"/>
      <c r="X1810" s="948"/>
      <c r="Y1810" s="948"/>
      <c r="Z1810" s="948"/>
      <c r="CC1810" s="949"/>
    </row>
    <row r="1811" spans="6:81" s="947" customFormat="1">
      <c r="F1811" s="948"/>
      <c r="G1811" s="948"/>
      <c r="H1811" s="948"/>
      <c r="I1811" s="948"/>
      <c r="N1811" s="948"/>
      <c r="O1811" s="948"/>
      <c r="P1811" s="948"/>
      <c r="Q1811" s="948"/>
      <c r="R1811" s="948"/>
      <c r="S1811" s="948"/>
      <c r="T1811" s="948"/>
      <c r="U1811" s="948"/>
      <c r="V1811" s="948"/>
      <c r="W1811" s="948"/>
      <c r="X1811" s="948"/>
      <c r="Y1811" s="948"/>
      <c r="Z1811" s="948"/>
      <c r="CC1811" s="949"/>
    </row>
    <row r="1812" spans="6:81" s="947" customFormat="1">
      <c r="F1812" s="948"/>
      <c r="G1812" s="948"/>
      <c r="H1812" s="948"/>
      <c r="I1812" s="948"/>
      <c r="N1812" s="948"/>
      <c r="O1812" s="948"/>
      <c r="P1812" s="948"/>
      <c r="Q1812" s="948"/>
      <c r="R1812" s="948"/>
      <c r="S1812" s="948"/>
      <c r="T1812" s="948"/>
      <c r="U1812" s="948"/>
      <c r="V1812" s="948"/>
      <c r="W1812" s="948"/>
      <c r="X1812" s="948"/>
      <c r="Y1812" s="948"/>
      <c r="Z1812" s="948"/>
      <c r="CC1812" s="949"/>
    </row>
    <row r="1813" spans="6:81" s="947" customFormat="1">
      <c r="F1813" s="948"/>
      <c r="G1813" s="948"/>
      <c r="H1813" s="948"/>
      <c r="I1813" s="948"/>
      <c r="N1813" s="948"/>
      <c r="O1813" s="948"/>
      <c r="P1813" s="948"/>
      <c r="Q1813" s="948"/>
      <c r="R1813" s="948"/>
      <c r="S1813" s="948"/>
      <c r="T1813" s="948"/>
      <c r="U1813" s="948"/>
      <c r="V1813" s="948"/>
      <c r="W1813" s="948"/>
      <c r="X1813" s="948"/>
      <c r="Y1813" s="948"/>
      <c r="Z1813" s="948"/>
      <c r="CC1813" s="949"/>
    </row>
    <row r="1814" spans="6:81" s="947" customFormat="1">
      <c r="F1814" s="948"/>
      <c r="G1814" s="948"/>
      <c r="H1814" s="948"/>
      <c r="I1814" s="948"/>
      <c r="N1814" s="948"/>
      <c r="O1814" s="948"/>
      <c r="P1814" s="948"/>
      <c r="Q1814" s="948"/>
      <c r="R1814" s="948"/>
      <c r="S1814" s="948"/>
      <c r="T1814" s="948"/>
      <c r="U1814" s="948"/>
      <c r="V1814" s="948"/>
      <c r="W1814" s="948"/>
      <c r="X1814" s="948"/>
      <c r="Y1814" s="948"/>
      <c r="Z1814" s="948"/>
      <c r="CC1814" s="949"/>
    </row>
    <row r="1815" spans="6:81" s="947" customFormat="1">
      <c r="F1815" s="948"/>
      <c r="G1815" s="948"/>
      <c r="H1815" s="948"/>
      <c r="I1815" s="948"/>
      <c r="N1815" s="948"/>
      <c r="O1815" s="948"/>
      <c r="P1815" s="948"/>
      <c r="Q1815" s="948"/>
      <c r="R1815" s="948"/>
      <c r="S1815" s="948"/>
      <c r="T1815" s="948"/>
      <c r="U1815" s="948"/>
      <c r="V1815" s="948"/>
      <c r="W1815" s="948"/>
      <c r="X1815" s="948"/>
      <c r="Y1815" s="948"/>
      <c r="Z1815" s="948"/>
      <c r="CC1815" s="949"/>
    </row>
    <row r="1816" spans="6:81" s="947" customFormat="1">
      <c r="F1816" s="948"/>
      <c r="G1816" s="948"/>
      <c r="H1816" s="948"/>
      <c r="I1816" s="948"/>
      <c r="N1816" s="948"/>
      <c r="O1816" s="948"/>
      <c r="P1816" s="948"/>
      <c r="Q1816" s="948"/>
      <c r="R1816" s="948"/>
      <c r="S1816" s="948"/>
      <c r="T1816" s="948"/>
      <c r="U1816" s="948"/>
      <c r="V1816" s="948"/>
      <c r="W1816" s="948"/>
      <c r="X1816" s="948"/>
      <c r="Y1816" s="948"/>
      <c r="Z1816" s="948"/>
      <c r="CC1816" s="949"/>
    </row>
    <row r="1817" spans="6:81" s="947" customFormat="1">
      <c r="F1817" s="948"/>
      <c r="G1817" s="948"/>
      <c r="H1817" s="948"/>
      <c r="I1817" s="948"/>
      <c r="N1817" s="948"/>
      <c r="O1817" s="948"/>
      <c r="P1817" s="948"/>
      <c r="Q1817" s="948"/>
      <c r="R1817" s="948"/>
      <c r="S1817" s="948"/>
      <c r="T1817" s="948"/>
      <c r="U1817" s="948"/>
      <c r="V1817" s="948"/>
      <c r="W1817" s="948"/>
      <c r="X1817" s="948"/>
      <c r="Y1817" s="948"/>
      <c r="Z1817" s="948"/>
      <c r="CC1817" s="949"/>
    </row>
    <row r="1818" spans="6:81" s="947" customFormat="1">
      <c r="F1818" s="948"/>
      <c r="G1818" s="948"/>
      <c r="H1818" s="948"/>
      <c r="I1818" s="948"/>
      <c r="N1818" s="948"/>
      <c r="O1818" s="948"/>
      <c r="P1818" s="948"/>
      <c r="Q1818" s="948"/>
      <c r="R1818" s="948"/>
      <c r="S1818" s="948"/>
      <c r="T1818" s="948"/>
      <c r="U1818" s="948"/>
      <c r="V1818" s="948"/>
      <c r="W1818" s="948"/>
      <c r="X1818" s="948"/>
      <c r="Y1818" s="948"/>
      <c r="Z1818" s="948"/>
      <c r="CC1818" s="949"/>
    </row>
    <row r="1819" spans="6:81" s="947" customFormat="1">
      <c r="F1819" s="948"/>
      <c r="G1819" s="948"/>
      <c r="H1819" s="948"/>
      <c r="I1819" s="948"/>
      <c r="N1819" s="948"/>
      <c r="O1819" s="948"/>
      <c r="P1819" s="948"/>
      <c r="Q1819" s="948"/>
      <c r="R1819" s="948"/>
      <c r="S1819" s="948"/>
      <c r="T1819" s="948"/>
      <c r="U1819" s="948"/>
      <c r="V1819" s="948"/>
      <c r="W1819" s="948"/>
      <c r="X1819" s="948"/>
      <c r="Y1819" s="948"/>
      <c r="Z1819" s="948"/>
      <c r="CC1819" s="949"/>
    </row>
    <row r="1820" spans="6:81" s="947" customFormat="1">
      <c r="F1820" s="948"/>
      <c r="G1820" s="948"/>
      <c r="H1820" s="948"/>
      <c r="I1820" s="948"/>
      <c r="N1820" s="948"/>
      <c r="O1820" s="948"/>
      <c r="P1820" s="948"/>
      <c r="Q1820" s="948"/>
      <c r="R1820" s="948"/>
      <c r="S1820" s="948"/>
      <c r="T1820" s="948"/>
      <c r="U1820" s="948"/>
      <c r="V1820" s="948"/>
      <c r="W1820" s="948"/>
      <c r="X1820" s="948"/>
      <c r="Y1820" s="948"/>
      <c r="Z1820" s="948"/>
      <c r="CC1820" s="949"/>
    </row>
    <row r="1821" spans="6:81" s="947" customFormat="1">
      <c r="F1821" s="948"/>
      <c r="G1821" s="948"/>
      <c r="H1821" s="948"/>
      <c r="I1821" s="948"/>
      <c r="N1821" s="948"/>
      <c r="O1821" s="948"/>
      <c r="P1821" s="948"/>
      <c r="Q1821" s="948"/>
      <c r="R1821" s="948"/>
      <c r="S1821" s="948"/>
      <c r="T1821" s="948"/>
      <c r="U1821" s="948"/>
      <c r="V1821" s="948"/>
      <c r="W1821" s="948"/>
      <c r="X1821" s="948"/>
      <c r="Y1821" s="948"/>
      <c r="Z1821" s="948"/>
      <c r="CC1821" s="949"/>
    </row>
    <row r="1822" spans="6:81" s="947" customFormat="1">
      <c r="F1822" s="948"/>
      <c r="G1822" s="948"/>
      <c r="H1822" s="948"/>
      <c r="I1822" s="948"/>
      <c r="N1822" s="948"/>
      <c r="O1822" s="948"/>
      <c r="P1822" s="948"/>
      <c r="Q1822" s="948"/>
      <c r="R1822" s="948"/>
      <c r="S1822" s="948"/>
      <c r="T1822" s="948"/>
      <c r="U1822" s="948"/>
      <c r="V1822" s="948"/>
      <c r="W1822" s="948"/>
      <c r="X1822" s="948"/>
      <c r="Y1822" s="948"/>
      <c r="Z1822" s="948"/>
      <c r="CC1822" s="949"/>
    </row>
    <row r="1823" spans="6:81" s="947" customFormat="1">
      <c r="F1823" s="948"/>
      <c r="G1823" s="948"/>
      <c r="H1823" s="948"/>
      <c r="I1823" s="948"/>
      <c r="N1823" s="948"/>
      <c r="O1823" s="948"/>
      <c r="P1823" s="948"/>
      <c r="Q1823" s="948"/>
      <c r="R1823" s="948"/>
      <c r="S1823" s="948"/>
      <c r="T1823" s="948"/>
      <c r="U1823" s="948"/>
      <c r="V1823" s="948"/>
      <c r="W1823" s="948"/>
      <c r="X1823" s="948"/>
      <c r="Y1823" s="948"/>
      <c r="Z1823" s="948"/>
      <c r="CC1823" s="949"/>
    </row>
    <row r="1824" spans="6:81" s="947" customFormat="1">
      <c r="F1824" s="948"/>
      <c r="G1824" s="948"/>
      <c r="H1824" s="948"/>
      <c r="I1824" s="948"/>
      <c r="N1824" s="948"/>
      <c r="O1824" s="948"/>
      <c r="P1824" s="948"/>
      <c r="Q1824" s="948"/>
      <c r="R1824" s="948"/>
      <c r="S1824" s="948"/>
      <c r="T1824" s="948"/>
      <c r="U1824" s="948"/>
      <c r="V1824" s="948"/>
      <c r="W1824" s="948"/>
      <c r="X1824" s="948"/>
      <c r="Y1824" s="948"/>
      <c r="Z1824" s="948"/>
      <c r="CC1824" s="949"/>
    </row>
    <row r="1825" spans="6:81" s="947" customFormat="1">
      <c r="F1825" s="948"/>
      <c r="G1825" s="948"/>
      <c r="H1825" s="948"/>
      <c r="I1825" s="948"/>
      <c r="N1825" s="948"/>
      <c r="O1825" s="948"/>
      <c r="P1825" s="948"/>
      <c r="Q1825" s="948"/>
      <c r="R1825" s="948"/>
      <c r="S1825" s="948"/>
      <c r="T1825" s="948"/>
      <c r="U1825" s="948"/>
      <c r="V1825" s="948"/>
      <c r="W1825" s="948"/>
      <c r="X1825" s="948"/>
      <c r="Y1825" s="948"/>
      <c r="Z1825" s="948"/>
      <c r="CC1825" s="949"/>
    </row>
    <row r="1826" spans="6:81" s="947" customFormat="1">
      <c r="F1826" s="948"/>
      <c r="G1826" s="948"/>
      <c r="H1826" s="948"/>
      <c r="I1826" s="948"/>
      <c r="N1826" s="948"/>
      <c r="O1826" s="948"/>
      <c r="P1826" s="948"/>
      <c r="Q1826" s="948"/>
      <c r="R1826" s="948"/>
      <c r="S1826" s="948"/>
      <c r="T1826" s="948"/>
      <c r="U1826" s="948"/>
      <c r="V1826" s="948"/>
      <c r="W1826" s="948"/>
      <c r="X1826" s="948"/>
      <c r="Y1826" s="948"/>
      <c r="Z1826" s="948"/>
      <c r="CC1826" s="949"/>
    </row>
    <row r="1827" spans="6:81" s="947" customFormat="1">
      <c r="F1827" s="948"/>
      <c r="G1827" s="948"/>
      <c r="H1827" s="948"/>
      <c r="I1827" s="948"/>
      <c r="N1827" s="948"/>
      <c r="O1827" s="948"/>
      <c r="P1827" s="948"/>
      <c r="Q1827" s="948"/>
      <c r="R1827" s="948"/>
      <c r="S1827" s="948"/>
      <c r="T1827" s="948"/>
      <c r="U1827" s="948"/>
      <c r="V1827" s="948"/>
      <c r="W1827" s="948"/>
      <c r="X1827" s="948"/>
      <c r="Y1827" s="948"/>
      <c r="Z1827" s="948"/>
      <c r="CC1827" s="949"/>
    </row>
    <row r="1828" spans="6:81" s="947" customFormat="1">
      <c r="F1828" s="948"/>
      <c r="G1828" s="948"/>
      <c r="H1828" s="948"/>
      <c r="I1828" s="948"/>
      <c r="N1828" s="948"/>
      <c r="O1828" s="948"/>
      <c r="P1828" s="948"/>
      <c r="Q1828" s="948"/>
      <c r="R1828" s="948"/>
      <c r="S1828" s="948"/>
      <c r="T1828" s="948"/>
      <c r="U1828" s="948"/>
      <c r="V1828" s="948"/>
      <c r="W1828" s="948"/>
      <c r="X1828" s="948"/>
      <c r="Y1828" s="948"/>
      <c r="Z1828" s="948"/>
      <c r="CC1828" s="949"/>
    </row>
    <row r="1829" spans="6:81" s="947" customFormat="1">
      <c r="F1829" s="948"/>
      <c r="G1829" s="948"/>
      <c r="H1829" s="948"/>
      <c r="I1829" s="948"/>
      <c r="N1829" s="948"/>
      <c r="O1829" s="948"/>
      <c r="P1829" s="948"/>
      <c r="Q1829" s="948"/>
      <c r="R1829" s="948"/>
      <c r="S1829" s="948"/>
      <c r="T1829" s="948"/>
      <c r="U1829" s="948"/>
      <c r="V1829" s="948"/>
      <c r="W1829" s="948"/>
      <c r="X1829" s="948"/>
      <c r="Y1829" s="948"/>
      <c r="Z1829" s="948"/>
      <c r="CC1829" s="949"/>
    </row>
    <row r="1830" spans="6:81" s="947" customFormat="1">
      <c r="F1830" s="948"/>
      <c r="G1830" s="948"/>
      <c r="H1830" s="948"/>
      <c r="I1830" s="948"/>
      <c r="N1830" s="948"/>
      <c r="O1830" s="948"/>
      <c r="P1830" s="948"/>
      <c r="Q1830" s="948"/>
      <c r="R1830" s="948"/>
      <c r="S1830" s="948"/>
      <c r="T1830" s="948"/>
      <c r="U1830" s="948"/>
      <c r="V1830" s="948"/>
      <c r="W1830" s="948"/>
      <c r="X1830" s="948"/>
      <c r="Y1830" s="948"/>
      <c r="Z1830" s="948"/>
      <c r="CC1830" s="949"/>
    </row>
    <row r="1831" spans="6:81" s="947" customFormat="1">
      <c r="F1831" s="948"/>
      <c r="G1831" s="948"/>
      <c r="H1831" s="948"/>
      <c r="I1831" s="948"/>
      <c r="N1831" s="948"/>
      <c r="O1831" s="948"/>
      <c r="P1831" s="948"/>
      <c r="Q1831" s="948"/>
      <c r="R1831" s="948"/>
      <c r="S1831" s="948"/>
      <c r="T1831" s="948"/>
      <c r="U1831" s="948"/>
      <c r="V1831" s="948"/>
      <c r="W1831" s="948"/>
      <c r="X1831" s="948"/>
      <c r="Y1831" s="948"/>
      <c r="Z1831" s="948"/>
      <c r="CC1831" s="949"/>
    </row>
    <row r="1832" spans="6:81" s="947" customFormat="1">
      <c r="F1832" s="948"/>
      <c r="G1832" s="948"/>
      <c r="H1832" s="948"/>
      <c r="I1832" s="948"/>
      <c r="N1832" s="948"/>
      <c r="O1832" s="948"/>
      <c r="P1832" s="948"/>
      <c r="Q1832" s="948"/>
      <c r="R1832" s="948"/>
      <c r="S1832" s="948"/>
      <c r="T1832" s="948"/>
      <c r="U1832" s="948"/>
      <c r="V1832" s="948"/>
      <c r="W1832" s="948"/>
      <c r="X1832" s="948"/>
      <c r="Y1832" s="948"/>
      <c r="Z1832" s="948"/>
      <c r="CC1832" s="949"/>
    </row>
    <row r="1833" spans="6:81" s="947" customFormat="1">
      <c r="F1833" s="948"/>
      <c r="G1833" s="948"/>
      <c r="H1833" s="948"/>
      <c r="I1833" s="948"/>
      <c r="N1833" s="948"/>
      <c r="O1833" s="948"/>
      <c r="P1833" s="948"/>
      <c r="Q1833" s="948"/>
      <c r="R1833" s="948"/>
      <c r="S1833" s="948"/>
      <c r="T1833" s="948"/>
      <c r="U1833" s="948"/>
      <c r="V1833" s="948"/>
      <c r="W1833" s="948"/>
      <c r="X1833" s="948"/>
      <c r="Y1833" s="948"/>
      <c r="Z1833" s="948"/>
      <c r="CC1833" s="949"/>
    </row>
    <row r="1834" spans="6:81" s="947" customFormat="1">
      <c r="F1834" s="948"/>
      <c r="G1834" s="948"/>
      <c r="H1834" s="948"/>
      <c r="I1834" s="948"/>
      <c r="N1834" s="948"/>
      <c r="O1834" s="948"/>
      <c r="P1834" s="948"/>
      <c r="Q1834" s="948"/>
      <c r="R1834" s="948"/>
      <c r="S1834" s="948"/>
      <c r="T1834" s="948"/>
      <c r="U1834" s="948"/>
      <c r="V1834" s="948"/>
      <c r="W1834" s="948"/>
      <c r="X1834" s="948"/>
      <c r="Y1834" s="948"/>
      <c r="Z1834" s="948"/>
      <c r="CC1834" s="949"/>
    </row>
    <row r="1835" spans="6:81" s="947" customFormat="1">
      <c r="F1835" s="948"/>
      <c r="G1835" s="948"/>
      <c r="H1835" s="948"/>
      <c r="I1835" s="948"/>
      <c r="N1835" s="948"/>
      <c r="O1835" s="948"/>
      <c r="P1835" s="948"/>
      <c r="Q1835" s="948"/>
      <c r="R1835" s="948"/>
      <c r="S1835" s="948"/>
      <c r="T1835" s="948"/>
      <c r="U1835" s="948"/>
      <c r="V1835" s="948"/>
      <c r="W1835" s="948"/>
      <c r="X1835" s="948"/>
      <c r="Y1835" s="948"/>
      <c r="Z1835" s="948"/>
      <c r="CC1835" s="949"/>
    </row>
    <row r="1836" spans="6:81" s="947" customFormat="1">
      <c r="F1836" s="948"/>
      <c r="G1836" s="948"/>
      <c r="H1836" s="948"/>
      <c r="I1836" s="948"/>
      <c r="N1836" s="948"/>
      <c r="O1836" s="948"/>
      <c r="P1836" s="948"/>
      <c r="Q1836" s="948"/>
      <c r="R1836" s="948"/>
      <c r="S1836" s="948"/>
      <c r="T1836" s="948"/>
      <c r="U1836" s="948"/>
      <c r="V1836" s="948"/>
      <c r="W1836" s="948"/>
      <c r="X1836" s="948"/>
      <c r="Y1836" s="948"/>
      <c r="Z1836" s="948"/>
      <c r="CC1836" s="949"/>
    </row>
    <row r="1837" spans="6:81" s="947" customFormat="1">
      <c r="F1837" s="948"/>
      <c r="G1837" s="948"/>
      <c r="H1837" s="948"/>
      <c r="I1837" s="948"/>
      <c r="N1837" s="948"/>
      <c r="O1837" s="948"/>
      <c r="P1837" s="948"/>
      <c r="Q1837" s="948"/>
      <c r="R1837" s="948"/>
      <c r="S1837" s="948"/>
      <c r="T1837" s="948"/>
      <c r="U1837" s="948"/>
      <c r="V1837" s="948"/>
      <c r="W1837" s="948"/>
      <c r="X1837" s="948"/>
      <c r="Y1837" s="948"/>
      <c r="Z1837" s="948"/>
      <c r="CC1837" s="949"/>
    </row>
    <row r="1838" spans="6:81" s="947" customFormat="1">
      <c r="F1838" s="948"/>
      <c r="G1838" s="948"/>
      <c r="H1838" s="948"/>
      <c r="I1838" s="948"/>
      <c r="N1838" s="948"/>
      <c r="O1838" s="948"/>
      <c r="P1838" s="948"/>
      <c r="Q1838" s="948"/>
      <c r="R1838" s="948"/>
      <c r="S1838" s="948"/>
      <c r="T1838" s="948"/>
      <c r="U1838" s="948"/>
      <c r="V1838" s="948"/>
      <c r="W1838" s="948"/>
      <c r="X1838" s="948"/>
      <c r="Y1838" s="948"/>
      <c r="Z1838" s="948"/>
      <c r="CC1838" s="949"/>
    </row>
    <row r="1839" spans="6:81" s="947" customFormat="1">
      <c r="F1839" s="948"/>
      <c r="G1839" s="948"/>
      <c r="H1839" s="948"/>
      <c r="I1839" s="948"/>
      <c r="N1839" s="948"/>
      <c r="O1839" s="948"/>
      <c r="P1839" s="948"/>
      <c r="Q1839" s="948"/>
      <c r="R1839" s="948"/>
      <c r="S1839" s="948"/>
      <c r="T1839" s="948"/>
      <c r="U1839" s="948"/>
      <c r="V1839" s="948"/>
      <c r="W1839" s="948"/>
      <c r="X1839" s="948"/>
      <c r="Y1839" s="948"/>
      <c r="Z1839" s="948"/>
      <c r="CC1839" s="949"/>
    </row>
    <row r="1840" spans="6:81" s="947" customFormat="1">
      <c r="F1840" s="948"/>
      <c r="G1840" s="948"/>
      <c r="H1840" s="948"/>
      <c r="I1840" s="948"/>
      <c r="N1840" s="948"/>
      <c r="O1840" s="948"/>
      <c r="P1840" s="948"/>
      <c r="Q1840" s="948"/>
      <c r="R1840" s="948"/>
      <c r="S1840" s="948"/>
      <c r="T1840" s="948"/>
      <c r="U1840" s="948"/>
      <c r="V1840" s="948"/>
      <c r="W1840" s="948"/>
      <c r="X1840" s="948"/>
      <c r="Y1840" s="948"/>
      <c r="Z1840" s="948"/>
      <c r="CC1840" s="949"/>
    </row>
    <row r="1841" spans="6:81" s="947" customFormat="1">
      <c r="F1841" s="948"/>
      <c r="G1841" s="948"/>
      <c r="H1841" s="948"/>
      <c r="I1841" s="948"/>
      <c r="N1841" s="948"/>
      <c r="O1841" s="948"/>
      <c r="P1841" s="948"/>
      <c r="Q1841" s="948"/>
      <c r="R1841" s="948"/>
      <c r="S1841" s="948"/>
      <c r="T1841" s="948"/>
      <c r="U1841" s="948"/>
      <c r="V1841" s="948"/>
      <c r="W1841" s="948"/>
      <c r="X1841" s="948"/>
      <c r="Y1841" s="948"/>
      <c r="Z1841" s="948"/>
      <c r="CC1841" s="949"/>
    </row>
    <row r="1842" spans="6:81" s="947" customFormat="1">
      <c r="F1842" s="948"/>
      <c r="G1842" s="948"/>
      <c r="H1842" s="948"/>
      <c r="I1842" s="948"/>
      <c r="N1842" s="948"/>
      <c r="O1842" s="948"/>
      <c r="P1842" s="948"/>
      <c r="Q1842" s="948"/>
      <c r="R1842" s="948"/>
      <c r="S1842" s="948"/>
      <c r="T1842" s="948"/>
      <c r="U1842" s="948"/>
      <c r="V1842" s="948"/>
      <c r="W1842" s="948"/>
      <c r="X1842" s="948"/>
      <c r="Y1842" s="948"/>
      <c r="Z1842" s="948"/>
      <c r="CC1842" s="949"/>
    </row>
    <row r="1843" spans="6:81" s="947" customFormat="1">
      <c r="F1843" s="948"/>
      <c r="G1843" s="948"/>
      <c r="H1843" s="948"/>
      <c r="I1843" s="948"/>
      <c r="N1843" s="948"/>
      <c r="O1843" s="948"/>
      <c r="P1843" s="948"/>
      <c r="Q1843" s="948"/>
      <c r="R1843" s="948"/>
      <c r="S1843" s="948"/>
      <c r="T1843" s="948"/>
      <c r="U1843" s="948"/>
      <c r="V1843" s="948"/>
      <c r="W1843" s="948"/>
      <c r="X1843" s="948"/>
      <c r="Y1843" s="948"/>
      <c r="Z1843" s="948"/>
      <c r="CC1843" s="949"/>
    </row>
    <row r="1844" spans="6:81" s="947" customFormat="1">
      <c r="F1844" s="948"/>
      <c r="G1844" s="948"/>
      <c r="H1844" s="948"/>
      <c r="I1844" s="948"/>
      <c r="N1844" s="948"/>
      <c r="O1844" s="948"/>
      <c r="P1844" s="948"/>
      <c r="Q1844" s="948"/>
      <c r="R1844" s="948"/>
      <c r="S1844" s="948"/>
      <c r="T1844" s="948"/>
      <c r="U1844" s="948"/>
      <c r="V1844" s="948"/>
      <c r="W1844" s="948"/>
      <c r="X1844" s="948"/>
      <c r="Y1844" s="948"/>
      <c r="Z1844" s="948"/>
      <c r="CC1844" s="949"/>
    </row>
    <row r="1845" spans="6:81" s="947" customFormat="1">
      <c r="F1845" s="948"/>
      <c r="G1845" s="948"/>
      <c r="H1845" s="948"/>
      <c r="I1845" s="948"/>
      <c r="N1845" s="948"/>
      <c r="O1845" s="948"/>
      <c r="P1845" s="948"/>
      <c r="Q1845" s="948"/>
      <c r="R1845" s="948"/>
      <c r="S1845" s="948"/>
      <c r="T1845" s="948"/>
      <c r="U1845" s="948"/>
      <c r="V1845" s="948"/>
      <c r="W1845" s="948"/>
      <c r="X1845" s="948"/>
      <c r="Y1845" s="948"/>
      <c r="Z1845" s="948"/>
      <c r="CC1845" s="949"/>
    </row>
    <row r="1846" spans="6:81" s="947" customFormat="1">
      <c r="F1846" s="948"/>
      <c r="G1846" s="948"/>
      <c r="H1846" s="948"/>
      <c r="I1846" s="948"/>
      <c r="N1846" s="948"/>
      <c r="O1846" s="948"/>
      <c r="P1846" s="948"/>
      <c r="Q1846" s="948"/>
      <c r="R1846" s="948"/>
      <c r="S1846" s="948"/>
      <c r="T1846" s="948"/>
      <c r="U1846" s="948"/>
      <c r="V1846" s="948"/>
      <c r="W1846" s="948"/>
      <c r="X1846" s="948"/>
      <c r="Y1846" s="948"/>
      <c r="Z1846" s="948"/>
      <c r="CC1846" s="949"/>
    </row>
    <row r="1847" spans="6:81" s="947" customFormat="1">
      <c r="F1847" s="948"/>
      <c r="G1847" s="948"/>
      <c r="H1847" s="948"/>
      <c r="I1847" s="948"/>
      <c r="N1847" s="948"/>
      <c r="O1847" s="948"/>
      <c r="P1847" s="948"/>
      <c r="Q1847" s="948"/>
      <c r="R1847" s="948"/>
      <c r="S1847" s="948"/>
      <c r="T1847" s="948"/>
      <c r="U1847" s="948"/>
      <c r="V1847" s="948"/>
      <c r="W1847" s="948"/>
      <c r="X1847" s="948"/>
      <c r="Y1847" s="948"/>
      <c r="Z1847" s="948"/>
      <c r="CC1847" s="949"/>
    </row>
    <row r="1848" spans="6:81" s="947" customFormat="1">
      <c r="F1848" s="948"/>
      <c r="G1848" s="948"/>
      <c r="H1848" s="948"/>
      <c r="I1848" s="948"/>
      <c r="N1848" s="948"/>
      <c r="O1848" s="948"/>
      <c r="P1848" s="948"/>
      <c r="Q1848" s="948"/>
      <c r="R1848" s="948"/>
      <c r="S1848" s="948"/>
      <c r="T1848" s="948"/>
      <c r="U1848" s="948"/>
      <c r="V1848" s="948"/>
      <c r="W1848" s="948"/>
      <c r="X1848" s="948"/>
      <c r="Y1848" s="948"/>
      <c r="Z1848" s="948"/>
      <c r="CC1848" s="949"/>
    </row>
    <row r="1849" spans="6:81" s="947" customFormat="1">
      <c r="F1849" s="948"/>
      <c r="G1849" s="948"/>
      <c r="H1849" s="948"/>
      <c r="I1849" s="948"/>
      <c r="N1849" s="948"/>
      <c r="O1849" s="948"/>
      <c r="P1849" s="948"/>
      <c r="Q1849" s="948"/>
      <c r="R1849" s="948"/>
      <c r="S1849" s="948"/>
      <c r="T1849" s="948"/>
      <c r="U1849" s="948"/>
      <c r="V1849" s="948"/>
      <c r="W1849" s="948"/>
      <c r="X1849" s="948"/>
      <c r="Y1849" s="948"/>
      <c r="Z1849" s="948"/>
      <c r="CC1849" s="949"/>
    </row>
    <row r="1850" spans="6:81" s="947" customFormat="1">
      <c r="F1850" s="948"/>
      <c r="G1850" s="948"/>
      <c r="H1850" s="948"/>
      <c r="I1850" s="948"/>
      <c r="N1850" s="948"/>
      <c r="O1850" s="948"/>
      <c r="P1850" s="948"/>
      <c r="Q1850" s="948"/>
      <c r="R1850" s="948"/>
      <c r="S1850" s="948"/>
      <c r="T1850" s="948"/>
      <c r="U1850" s="948"/>
      <c r="V1850" s="948"/>
      <c r="W1850" s="948"/>
      <c r="X1850" s="948"/>
      <c r="Y1850" s="948"/>
      <c r="Z1850" s="948"/>
      <c r="CC1850" s="949"/>
    </row>
    <row r="1851" spans="6:81" s="947" customFormat="1">
      <c r="F1851" s="948"/>
      <c r="G1851" s="948"/>
      <c r="H1851" s="948"/>
      <c r="I1851" s="948"/>
      <c r="N1851" s="948"/>
      <c r="O1851" s="948"/>
      <c r="P1851" s="948"/>
      <c r="Q1851" s="948"/>
      <c r="R1851" s="948"/>
      <c r="S1851" s="948"/>
      <c r="T1851" s="948"/>
      <c r="U1851" s="948"/>
      <c r="V1851" s="948"/>
      <c r="W1851" s="948"/>
      <c r="X1851" s="948"/>
      <c r="Y1851" s="948"/>
      <c r="Z1851" s="948"/>
      <c r="CC1851" s="949"/>
    </row>
    <row r="1852" spans="6:81" s="947" customFormat="1">
      <c r="F1852" s="948"/>
      <c r="G1852" s="948"/>
      <c r="H1852" s="948"/>
      <c r="I1852" s="948"/>
      <c r="N1852" s="948"/>
      <c r="O1852" s="948"/>
      <c r="P1852" s="948"/>
      <c r="Q1852" s="948"/>
      <c r="R1852" s="948"/>
      <c r="S1852" s="948"/>
      <c r="T1852" s="948"/>
      <c r="U1852" s="948"/>
      <c r="V1852" s="948"/>
      <c r="W1852" s="948"/>
      <c r="X1852" s="948"/>
      <c r="Y1852" s="948"/>
      <c r="Z1852" s="948"/>
      <c r="CC1852" s="949"/>
    </row>
    <row r="1853" spans="6:81" s="947" customFormat="1">
      <c r="F1853" s="948"/>
      <c r="G1853" s="948"/>
      <c r="H1853" s="948"/>
      <c r="I1853" s="948"/>
      <c r="N1853" s="948"/>
      <c r="O1853" s="948"/>
      <c r="P1853" s="948"/>
      <c r="Q1853" s="948"/>
      <c r="R1853" s="948"/>
      <c r="S1853" s="948"/>
      <c r="T1853" s="948"/>
      <c r="U1853" s="948"/>
      <c r="V1853" s="948"/>
      <c r="W1853" s="948"/>
      <c r="X1853" s="948"/>
      <c r="Y1853" s="948"/>
      <c r="Z1853" s="948"/>
      <c r="CC1853" s="949"/>
    </row>
    <row r="1854" spans="6:81" s="947" customFormat="1">
      <c r="F1854" s="948"/>
      <c r="G1854" s="948"/>
      <c r="H1854" s="948"/>
      <c r="I1854" s="948"/>
      <c r="N1854" s="948"/>
      <c r="O1854" s="948"/>
      <c r="P1854" s="948"/>
      <c r="Q1854" s="948"/>
      <c r="R1854" s="948"/>
      <c r="S1854" s="948"/>
      <c r="T1854" s="948"/>
      <c r="U1854" s="948"/>
      <c r="V1854" s="948"/>
      <c r="W1854" s="948"/>
      <c r="X1854" s="948"/>
      <c r="Y1854" s="948"/>
      <c r="Z1854" s="948"/>
      <c r="CC1854" s="949"/>
    </row>
    <row r="1855" spans="6:81" s="947" customFormat="1">
      <c r="F1855" s="948"/>
      <c r="G1855" s="948"/>
      <c r="H1855" s="948"/>
      <c r="I1855" s="948"/>
      <c r="N1855" s="948"/>
      <c r="O1855" s="948"/>
      <c r="P1855" s="948"/>
      <c r="Q1855" s="948"/>
      <c r="R1855" s="948"/>
      <c r="S1855" s="948"/>
      <c r="T1855" s="948"/>
      <c r="U1855" s="948"/>
      <c r="V1855" s="948"/>
      <c r="W1855" s="948"/>
      <c r="X1855" s="948"/>
      <c r="Y1855" s="948"/>
      <c r="Z1855" s="948"/>
      <c r="CC1855" s="949"/>
    </row>
    <row r="1856" spans="6:81" s="947" customFormat="1">
      <c r="F1856" s="948"/>
      <c r="G1856" s="948"/>
      <c r="H1856" s="948"/>
      <c r="I1856" s="948"/>
      <c r="N1856" s="948"/>
      <c r="O1856" s="948"/>
      <c r="P1856" s="948"/>
      <c r="Q1856" s="948"/>
      <c r="R1856" s="948"/>
      <c r="S1856" s="948"/>
      <c r="T1856" s="948"/>
      <c r="U1856" s="948"/>
      <c r="V1856" s="948"/>
      <c r="W1856" s="948"/>
      <c r="X1856" s="948"/>
      <c r="Y1856" s="948"/>
      <c r="Z1856" s="948"/>
      <c r="CC1856" s="949"/>
    </row>
    <row r="1857" spans="6:81" s="947" customFormat="1">
      <c r="F1857" s="948"/>
      <c r="G1857" s="948"/>
      <c r="H1857" s="948"/>
      <c r="I1857" s="948"/>
      <c r="N1857" s="948"/>
      <c r="O1857" s="948"/>
      <c r="P1857" s="948"/>
      <c r="Q1857" s="948"/>
      <c r="R1857" s="948"/>
      <c r="S1857" s="948"/>
      <c r="T1857" s="948"/>
      <c r="U1857" s="948"/>
      <c r="V1857" s="948"/>
      <c r="W1857" s="948"/>
      <c r="X1857" s="948"/>
      <c r="Y1857" s="948"/>
      <c r="Z1857" s="948"/>
      <c r="CC1857" s="949"/>
    </row>
    <row r="1858" spans="6:81" s="947" customFormat="1">
      <c r="F1858" s="948"/>
      <c r="G1858" s="948"/>
      <c r="H1858" s="948"/>
      <c r="I1858" s="948"/>
      <c r="N1858" s="948"/>
      <c r="O1858" s="948"/>
      <c r="P1858" s="948"/>
      <c r="Q1858" s="948"/>
      <c r="R1858" s="948"/>
      <c r="S1858" s="948"/>
      <c r="T1858" s="948"/>
      <c r="U1858" s="948"/>
      <c r="V1858" s="948"/>
      <c r="W1858" s="948"/>
      <c r="X1858" s="948"/>
      <c r="Y1858" s="948"/>
      <c r="Z1858" s="948"/>
      <c r="CC1858" s="949"/>
    </row>
    <row r="1859" spans="6:81" s="947" customFormat="1">
      <c r="F1859" s="948"/>
      <c r="G1859" s="948"/>
      <c r="H1859" s="948"/>
      <c r="I1859" s="948"/>
      <c r="N1859" s="948"/>
      <c r="O1859" s="948"/>
      <c r="P1859" s="948"/>
      <c r="Q1859" s="948"/>
      <c r="R1859" s="948"/>
      <c r="S1859" s="948"/>
      <c r="T1859" s="948"/>
      <c r="U1859" s="948"/>
      <c r="V1859" s="948"/>
      <c r="W1859" s="948"/>
      <c r="X1859" s="948"/>
      <c r="Y1859" s="948"/>
      <c r="Z1859" s="948"/>
      <c r="CC1859" s="949"/>
    </row>
    <row r="1860" spans="6:81" s="947" customFormat="1">
      <c r="F1860" s="948"/>
      <c r="G1860" s="948"/>
      <c r="H1860" s="948"/>
      <c r="I1860" s="948"/>
      <c r="N1860" s="948"/>
      <c r="O1860" s="948"/>
      <c r="P1860" s="948"/>
      <c r="Q1860" s="948"/>
      <c r="R1860" s="948"/>
      <c r="S1860" s="948"/>
      <c r="T1860" s="948"/>
      <c r="U1860" s="948"/>
      <c r="V1860" s="948"/>
      <c r="W1860" s="948"/>
      <c r="X1860" s="948"/>
      <c r="Y1860" s="948"/>
      <c r="Z1860" s="948"/>
      <c r="CC1860" s="949"/>
    </row>
    <row r="1861" spans="6:81" s="947" customFormat="1">
      <c r="F1861" s="948"/>
      <c r="G1861" s="948"/>
      <c r="H1861" s="948"/>
      <c r="I1861" s="948"/>
      <c r="N1861" s="948"/>
      <c r="O1861" s="948"/>
      <c r="P1861" s="948"/>
      <c r="Q1861" s="948"/>
      <c r="R1861" s="948"/>
      <c r="S1861" s="948"/>
      <c r="T1861" s="948"/>
      <c r="U1861" s="948"/>
      <c r="V1861" s="948"/>
      <c r="W1861" s="948"/>
      <c r="X1861" s="948"/>
      <c r="Y1861" s="948"/>
      <c r="Z1861" s="948"/>
      <c r="CC1861" s="949"/>
    </row>
    <row r="1862" spans="6:81" s="947" customFormat="1">
      <c r="F1862" s="948"/>
      <c r="G1862" s="948"/>
      <c r="H1862" s="948"/>
      <c r="I1862" s="948"/>
      <c r="N1862" s="948"/>
      <c r="O1862" s="948"/>
      <c r="P1862" s="948"/>
      <c r="Q1862" s="948"/>
      <c r="R1862" s="948"/>
      <c r="S1862" s="948"/>
      <c r="T1862" s="948"/>
      <c r="U1862" s="948"/>
      <c r="V1862" s="948"/>
      <c r="W1862" s="948"/>
      <c r="X1862" s="948"/>
      <c r="Y1862" s="948"/>
      <c r="Z1862" s="948"/>
      <c r="CC1862" s="949"/>
    </row>
    <row r="1863" spans="6:81" s="947" customFormat="1">
      <c r="F1863" s="948"/>
      <c r="G1863" s="948"/>
      <c r="H1863" s="948"/>
      <c r="I1863" s="948"/>
      <c r="N1863" s="948"/>
      <c r="O1863" s="948"/>
      <c r="P1863" s="948"/>
      <c r="Q1863" s="948"/>
      <c r="R1863" s="948"/>
      <c r="S1863" s="948"/>
      <c r="T1863" s="948"/>
      <c r="U1863" s="948"/>
      <c r="V1863" s="948"/>
      <c r="W1863" s="948"/>
      <c r="X1863" s="948"/>
      <c r="Y1863" s="948"/>
      <c r="Z1863" s="948"/>
      <c r="CC1863" s="949"/>
    </row>
    <row r="1864" spans="6:81" s="947" customFormat="1">
      <c r="F1864" s="948"/>
      <c r="G1864" s="948"/>
      <c r="H1864" s="948"/>
      <c r="I1864" s="948"/>
      <c r="N1864" s="948"/>
      <c r="O1864" s="948"/>
      <c r="P1864" s="948"/>
      <c r="Q1864" s="948"/>
      <c r="R1864" s="948"/>
      <c r="S1864" s="948"/>
      <c r="T1864" s="948"/>
      <c r="U1864" s="948"/>
      <c r="V1864" s="948"/>
      <c r="W1864" s="948"/>
      <c r="X1864" s="948"/>
      <c r="Y1864" s="948"/>
      <c r="Z1864" s="948"/>
      <c r="CC1864" s="949"/>
    </row>
    <row r="1865" spans="6:81" s="947" customFormat="1">
      <c r="F1865" s="948"/>
      <c r="G1865" s="948"/>
      <c r="H1865" s="948"/>
      <c r="I1865" s="948"/>
      <c r="N1865" s="948"/>
      <c r="O1865" s="948"/>
      <c r="P1865" s="948"/>
      <c r="Q1865" s="948"/>
      <c r="R1865" s="948"/>
      <c r="S1865" s="948"/>
      <c r="T1865" s="948"/>
      <c r="U1865" s="948"/>
      <c r="V1865" s="948"/>
      <c r="W1865" s="948"/>
      <c r="X1865" s="948"/>
      <c r="Y1865" s="948"/>
      <c r="Z1865" s="948"/>
      <c r="CC1865" s="949"/>
    </row>
    <row r="1866" spans="6:81" s="947" customFormat="1">
      <c r="F1866" s="948"/>
      <c r="G1866" s="948"/>
      <c r="H1866" s="948"/>
      <c r="I1866" s="948"/>
      <c r="N1866" s="948"/>
      <c r="O1866" s="948"/>
      <c r="P1866" s="948"/>
      <c r="Q1866" s="948"/>
      <c r="R1866" s="948"/>
      <c r="S1866" s="948"/>
      <c r="T1866" s="948"/>
      <c r="U1866" s="948"/>
      <c r="V1866" s="948"/>
      <c r="W1866" s="948"/>
      <c r="X1866" s="948"/>
      <c r="Y1866" s="948"/>
      <c r="Z1866" s="948"/>
      <c r="CC1866" s="949"/>
    </row>
    <row r="1867" spans="6:81" s="947" customFormat="1">
      <c r="F1867" s="948"/>
      <c r="G1867" s="948"/>
      <c r="H1867" s="948"/>
      <c r="I1867" s="948"/>
      <c r="N1867" s="948"/>
      <c r="O1867" s="948"/>
      <c r="P1867" s="948"/>
      <c r="Q1867" s="948"/>
      <c r="R1867" s="948"/>
      <c r="S1867" s="948"/>
      <c r="T1867" s="948"/>
      <c r="U1867" s="948"/>
      <c r="V1867" s="948"/>
      <c r="W1867" s="948"/>
      <c r="X1867" s="948"/>
      <c r="Y1867" s="948"/>
      <c r="Z1867" s="948"/>
      <c r="CC1867" s="949"/>
    </row>
    <row r="1868" spans="6:81" s="947" customFormat="1">
      <c r="F1868" s="948"/>
      <c r="G1868" s="948"/>
      <c r="H1868" s="948"/>
      <c r="I1868" s="948"/>
      <c r="N1868" s="948"/>
      <c r="O1868" s="948"/>
      <c r="P1868" s="948"/>
      <c r="Q1868" s="948"/>
      <c r="R1868" s="948"/>
      <c r="S1868" s="948"/>
      <c r="T1868" s="948"/>
      <c r="U1868" s="948"/>
      <c r="V1868" s="948"/>
      <c r="W1868" s="948"/>
      <c r="X1868" s="948"/>
      <c r="Y1868" s="948"/>
      <c r="Z1868" s="948"/>
      <c r="CC1868" s="949"/>
    </row>
    <row r="1869" spans="6:81" s="947" customFormat="1">
      <c r="F1869" s="948"/>
      <c r="G1869" s="948"/>
      <c r="H1869" s="948"/>
      <c r="I1869" s="948"/>
      <c r="N1869" s="948"/>
      <c r="O1869" s="948"/>
      <c r="P1869" s="948"/>
      <c r="Q1869" s="948"/>
      <c r="R1869" s="948"/>
      <c r="S1869" s="948"/>
      <c r="T1869" s="948"/>
      <c r="U1869" s="948"/>
      <c r="V1869" s="948"/>
      <c r="W1869" s="948"/>
      <c r="X1869" s="948"/>
      <c r="Y1869" s="948"/>
      <c r="Z1869" s="948"/>
      <c r="CC1869" s="949"/>
    </row>
    <row r="1870" spans="6:81" s="947" customFormat="1">
      <c r="F1870" s="948"/>
      <c r="G1870" s="948"/>
      <c r="H1870" s="948"/>
      <c r="I1870" s="948"/>
      <c r="N1870" s="948"/>
      <c r="O1870" s="948"/>
      <c r="P1870" s="948"/>
      <c r="Q1870" s="948"/>
      <c r="R1870" s="948"/>
      <c r="S1870" s="948"/>
      <c r="T1870" s="948"/>
      <c r="U1870" s="948"/>
      <c r="V1870" s="948"/>
      <c r="W1870" s="948"/>
      <c r="X1870" s="948"/>
      <c r="Y1870" s="948"/>
      <c r="Z1870" s="948"/>
      <c r="CC1870" s="949"/>
    </row>
    <row r="1871" spans="6:81" s="947" customFormat="1">
      <c r="F1871" s="948"/>
      <c r="G1871" s="948"/>
      <c r="H1871" s="948"/>
      <c r="I1871" s="948"/>
      <c r="N1871" s="948"/>
      <c r="O1871" s="948"/>
      <c r="P1871" s="948"/>
      <c r="Q1871" s="948"/>
      <c r="R1871" s="948"/>
      <c r="S1871" s="948"/>
      <c r="T1871" s="948"/>
      <c r="U1871" s="948"/>
      <c r="V1871" s="948"/>
      <c r="W1871" s="948"/>
      <c r="X1871" s="948"/>
      <c r="Y1871" s="948"/>
      <c r="Z1871" s="948"/>
      <c r="CC1871" s="949"/>
    </row>
    <row r="1872" spans="6:81" s="947" customFormat="1">
      <c r="F1872" s="948"/>
      <c r="G1872" s="948"/>
      <c r="H1872" s="948"/>
      <c r="I1872" s="948"/>
      <c r="N1872" s="948"/>
      <c r="O1872" s="948"/>
      <c r="P1872" s="948"/>
      <c r="Q1872" s="948"/>
      <c r="R1872" s="948"/>
      <c r="S1872" s="948"/>
      <c r="T1872" s="948"/>
      <c r="U1872" s="948"/>
      <c r="V1872" s="948"/>
      <c r="W1872" s="948"/>
      <c r="X1872" s="948"/>
      <c r="Y1872" s="948"/>
      <c r="Z1872" s="948"/>
      <c r="CC1872" s="949"/>
    </row>
    <row r="1873" spans="6:81" s="947" customFormat="1">
      <c r="F1873" s="948"/>
      <c r="G1873" s="948"/>
      <c r="H1873" s="948"/>
      <c r="I1873" s="948"/>
      <c r="N1873" s="948"/>
      <c r="O1873" s="948"/>
      <c r="P1873" s="948"/>
      <c r="Q1873" s="948"/>
      <c r="R1873" s="948"/>
      <c r="S1873" s="948"/>
      <c r="T1873" s="948"/>
      <c r="U1873" s="948"/>
      <c r="V1873" s="948"/>
      <c r="W1873" s="948"/>
      <c r="X1873" s="948"/>
      <c r="Y1873" s="948"/>
      <c r="Z1873" s="948"/>
      <c r="CC1873" s="949"/>
    </row>
    <row r="1874" spans="6:81" s="947" customFormat="1">
      <c r="F1874" s="948"/>
      <c r="G1874" s="948"/>
      <c r="H1874" s="948"/>
      <c r="I1874" s="948"/>
      <c r="N1874" s="948"/>
      <c r="O1874" s="948"/>
      <c r="P1874" s="948"/>
      <c r="Q1874" s="948"/>
      <c r="R1874" s="948"/>
      <c r="S1874" s="948"/>
      <c r="T1874" s="948"/>
      <c r="U1874" s="948"/>
      <c r="V1874" s="948"/>
      <c r="W1874" s="948"/>
      <c r="X1874" s="948"/>
      <c r="Y1874" s="948"/>
      <c r="Z1874" s="948"/>
      <c r="CC1874" s="949"/>
    </row>
    <row r="1875" spans="6:81" s="947" customFormat="1">
      <c r="F1875" s="948"/>
      <c r="G1875" s="948"/>
      <c r="H1875" s="948"/>
      <c r="I1875" s="948"/>
      <c r="N1875" s="948"/>
      <c r="O1875" s="948"/>
      <c r="P1875" s="948"/>
      <c r="Q1875" s="948"/>
      <c r="R1875" s="948"/>
      <c r="S1875" s="948"/>
      <c r="T1875" s="948"/>
      <c r="U1875" s="948"/>
      <c r="V1875" s="948"/>
      <c r="W1875" s="948"/>
      <c r="X1875" s="948"/>
      <c r="Y1875" s="948"/>
      <c r="Z1875" s="948"/>
      <c r="CC1875" s="949"/>
    </row>
    <row r="1876" spans="6:81" s="947" customFormat="1">
      <c r="F1876" s="948"/>
      <c r="G1876" s="948"/>
      <c r="H1876" s="948"/>
      <c r="I1876" s="948"/>
      <c r="N1876" s="948"/>
      <c r="O1876" s="948"/>
      <c r="P1876" s="948"/>
      <c r="Q1876" s="948"/>
      <c r="R1876" s="948"/>
      <c r="S1876" s="948"/>
      <c r="T1876" s="948"/>
      <c r="U1876" s="948"/>
      <c r="V1876" s="948"/>
      <c r="W1876" s="948"/>
      <c r="X1876" s="948"/>
      <c r="Y1876" s="948"/>
      <c r="Z1876" s="948"/>
      <c r="CC1876" s="949"/>
    </row>
    <row r="1877" spans="6:81" s="947" customFormat="1">
      <c r="F1877" s="948"/>
      <c r="G1877" s="948"/>
      <c r="H1877" s="948"/>
      <c r="I1877" s="948"/>
      <c r="N1877" s="948"/>
      <c r="O1877" s="948"/>
      <c r="P1877" s="948"/>
      <c r="Q1877" s="948"/>
      <c r="R1877" s="948"/>
      <c r="S1877" s="948"/>
      <c r="T1877" s="948"/>
      <c r="U1877" s="948"/>
      <c r="V1877" s="948"/>
      <c r="W1877" s="948"/>
      <c r="X1877" s="948"/>
      <c r="Y1877" s="948"/>
      <c r="Z1877" s="948"/>
      <c r="CC1877" s="949"/>
    </row>
    <row r="1878" spans="6:81" s="947" customFormat="1">
      <c r="F1878" s="948"/>
      <c r="G1878" s="948"/>
      <c r="H1878" s="948"/>
      <c r="I1878" s="948"/>
      <c r="N1878" s="948"/>
      <c r="O1878" s="948"/>
      <c r="P1878" s="948"/>
      <c r="Q1878" s="948"/>
      <c r="R1878" s="948"/>
      <c r="S1878" s="948"/>
      <c r="T1878" s="948"/>
      <c r="U1878" s="948"/>
      <c r="V1878" s="948"/>
      <c r="W1878" s="948"/>
      <c r="X1878" s="948"/>
      <c r="Y1878" s="948"/>
      <c r="Z1878" s="948"/>
      <c r="CC1878" s="949"/>
    </row>
    <row r="1879" spans="6:81" s="947" customFormat="1">
      <c r="F1879" s="948"/>
      <c r="G1879" s="948"/>
      <c r="H1879" s="948"/>
      <c r="I1879" s="948"/>
      <c r="N1879" s="948"/>
      <c r="O1879" s="948"/>
      <c r="P1879" s="948"/>
      <c r="Q1879" s="948"/>
      <c r="R1879" s="948"/>
      <c r="S1879" s="948"/>
      <c r="T1879" s="948"/>
      <c r="U1879" s="948"/>
      <c r="V1879" s="948"/>
      <c r="W1879" s="948"/>
      <c r="X1879" s="948"/>
      <c r="Y1879" s="948"/>
      <c r="Z1879" s="948"/>
      <c r="CC1879" s="949"/>
    </row>
    <row r="1880" spans="6:81" s="947" customFormat="1">
      <c r="F1880" s="948"/>
      <c r="G1880" s="948"/>
      <c r="H1880" s="948"/>
      <c r="I1880" s="948"/>
      <c r="N1880" s="948"/>
      <c r="O1880" s="948"/>
      <c r="P1880" s="948"/>
      <c r="Q1880" s="948"/>
      <c r="R1880" s="948"/>
      <c r="S1880" s="948"/>
      <c r="T1880" s="948"/>
      <c r="U1880" s="948"/>
      <c r="V1880" s="948"/>
      <c r="W1880" s="948"/>
      <c r="X1880" s="948"/>
      <c r="Y1880" s="948"/>
      <c r="Z1880" s="948"/>
      <c r="CC1880" s="949"/>
    </row>
    <row r="1881" spans="6:81" s="947" customFormat="1">
      <c r="F1881" s="948"/>
      <c r="G1881" s="948"/>
      <c r="H1881" s="948"/>
      <c r="I1881" s="948"/>
      <c r="N1881" s="948"/>
      <c r="O1881" s="948"/>
      <c r="P1881" s="948"/>
      <c r="Q1881" s="948"/>
      <c r="R1881" s="948"/>
      <c r="S1881" s="948"/>
      <c r="T1881" s="948"/>
      <c r="U1881" s="948"/>
      <c r="V1881" s="948"/>
      <c r="W1881" s="948"/>
      <c r="X1881" s="948"/>
      <c r="Y1881" s="948"/>
      <c r="Z1881" s="948"/>
      <c r="CC1881" s="949"/>
    </row>
    <row r="1882" spans="6:81" s="947" customFormat="1">
      <c r="F1882" s="948"/>
      <c r="G1882" s="948"/>
      <c r="H1882" s="948"/>
      <c r="I1882" s="948"/>
      <c r="N1882" s="948"/>
      <c r="O1882" s="948"/>
      <c r="P1882" s="948"/>
      <c r="Q1882" s="948"/>
      <c r="R1882" s="948"/>
      <c r="S1882" s="948"/>
      <c r="T1882" s="948"/>
      <c r="U1882" s="948"/>
      <c r="V1882" s="948"/>
      <c r="W1882" s="948"/>
      <c r="X1882" s="948"/>
      <c r="Y1882" s="948"/>
      <c r="Z1882" s="948"/>
      <c r="CC1882" s="949"/>
    </row>
    <row r="1883" spans="6:81" s="947" customFormat="1">
      <c r="F1883" s="948"/>
      <c r="G1883" s="948"/>
      <c r="H1883" s="948"/>
      <c r="I1883" s="948"/>
      <c r="N1883" s="948"/>
      <c r="O1883" s="948"/>
      <c r="P1883" s="948"/>
      <c r="Q1883" s="948"/>
      <c r="R1883" s="948"/>
      <c r="S1883" s="948"/>
      <c r="T1883" s="948"/>
      <c r="U1883" s="948"/>
      <c r="V1883" s="948"/>
      <c r="W1883" s="948"/>
      <c r="X1883" s="948"/>
      <c r="Y1883" s="948"/>
      <c r="Z1883" s="948"/>
      <c r="CC1883" s="949"/>
    </row>
    <row r="1884" spans="6:81" s="947" customFormat="1">
      <c r="F1884" s="948"/>
      <c r="G1884" s="948"/>
      <c r="H1884" s="948"/>
      <c r="I1884" s="948"/>
      <c r="N1884" s="948"/>
      <c r="O1884" s="948"/>
      <c r="P1884" s="948"/>
      <c r="Q1884" s="948"/>
      <c r="R1884" s="948"/>
      <c r="S1884" s="948"/>
      <c r="T1884" s="948"/>
      <c r="U1884" s="948"/>
      <c r="V1884" s="948"/>
      <c r="W1884" s="948"/>
      <c r="X1884" s="948"/>
      <c r="Y1884" s="948"/>
      <c r="Z1884" s="948"/>
      <c r="CC1884" s="949"/>
    </row>
    <row r="1885" spans="6:81" s="947" customFormat="1">
      <c r="F1885" s="948"/>
      <c r="G1885" s="948"/>
      <c r="H1885" s="948"/>
      <c r="I1885" s="948"/>
      <c r="N1885" s="948"/>
      <c r="O1885" s="948"/>
      <c r="P1885" s="948"/>
      <c r="Q1885" s="948"/>
      <c r="R1885" s="948"/>
      <c r="S1885" s="948"/>
      <c r="T1885" s="948"/>
      <c r="U1885" s="948"/>
      <c r="V1885" s="948"/>
      <c r="W1885" s="948"/>
      <c r="X1885" s="948"/>
      <c r="Y1885" s="948"/>
      <c r="Z1885" s="948"/>
      <c r="CC1885" s="949"/>
    </row>
    <row r="1886" spans="6:81" s="947" customFormat="1">
      <c r="F1886" s="948"/>
      <c r="G1886" s="948"/>
      <c r="H1886" s="948"/>
      <c r="I1886" s="948"/>
      <c r="N1886" s="948"/>
      <c r="O1886" s="948"/>
      <c r="P1886" s="948"/>
      <c r="Q1886" s="948"/>
      <c r="R1886" s="948"/>
      <c r="S1886" s="948"/>
      <c r="T1886" s="948"/>
      <c r="U1886" s="948"/>
      <c r="V1886" s="948"/>
      <c r="W1886" s="948"/>
      <c r="X1886" s="948"/>
      <c r="Y1886" s="948"/>
      <c r="Z1886" s="948"/>
      <c r="CC1886" s="949"/>
    </row>
    <row r="1887" spans="6:81" s="947" customFormat="1">
      <c r="F1887" s="948"/>
      <c r="G1887" s="948"/>
      <c r="H1887" s="948"/>
      <c r="I1887" s="948"/>
      <c r="N1887" s="948"/>
      <c r="O1887" s="948"/>
      <c r="P1887" s="948"/>
      <c r="Q1887" s="948"/>
      <c r="R1887" s="948"/>
      <c r="S1887" s="948"/>
      <c r="T1887" s="948"/>
      <c r="U1887" s="948"/>
      <c r="V1887" s="948"/>
      <c r="W1887" s="948"/>
      <c r="X1887" s="948"/>
      <c r="Y1887" s="948"/>
      <c r="Z1887" s="948"/>
      <c r="CC1887" s="949"/>
    </row>
    <row r="1888" spans="6:81" s="947" customFormat="1">
      <c r="F1888" s="948"/>
      <c r="G1888" s="948"/>
      <c r="H1888" s="948"/>
      <c r="I1888" s="948"/>
      <c r="N1888" s="948"/>
      <c r="O1888" s="948"/>
      <c r="P1888" s="948"/>
      <c r="Q1888" s="948"/>
      <c r="R1888" s="948"/>
      <c r="S1888" s="948"/>
      <c r="T1888" s="948"/>
      <c r="U1888" s="948"/>
      <c r="V1888" s="948"/>
      <c r="W1888" s="948"/>
      <c r="X1888" s="948"/>
      <c r="Y1888" s="948"/>
      <c r="Z1888" s="948"/>
      <c r="CC1888" s="949"/>
    </row>
    <row r="1889" spans="6:81" s="947" customFormat="1">
      <c r="F1889" s="948"/>
      <c r="G1889" s="948"/>
      <c r="H1889" s="948"/>
      <c r="I1889" s="948"/>
      <c r="N1889" s="948"/>
      <c r="O1889" s="948"/>
      <c r="P1889" s="948"/>
      <c r="Q1889" s="948"/>
      <c r="R1889" s="948"/>
      <c r="S1889" s="948"/>
      <c r="T1889" s="948"/>
      <c r="U1889" s="948"/>
      <c r="V1889" s="948"/>
      <c r="W1889" s="948"/>
      <c r="X1889" s="948"/>
      <c r="Y1889" s="948"/>
      <c r="Z1889" s="948"/>
      <c r="CC1889" s="949"/>
    </row>
    <row r="1890" spans="6:81" s="947" customFormat="1">
      <c r="F1890" s="948"/>
      <c r="G1890" s="948"/>
      <c r="H1890" s="948"/>
      <c r="I1890" s="948"/>
      <c r="N1890" s="948"/>
      <c r="O1890" s="948"/>
      <c r="P1890" s="948"/>
      <c r="Q1890" s="948"/>
      <c r="R1890" s="948"/>
      <c r="S1890" s="948"/>
      <c r="T1890" s="948"/>
      <c r="U1890" s="948"/>
      <c r="V1890" s="948"/>
      <c r="W1890" s="948"/>
      <c r="X1890" s="948"/>
      <c r="Y1890" s="948"/>
      <c r="Z1890" s="948"/>
      <c r="CC1890" s="949"/>
    </row>
    <row r="1891" spans="6:81" s="947" customFormat="1">
      <c r="F1891" s="948"/>
      <c r="G1891" s="948"/>
      <c r="H1891" s="948"/>
      <c r="I1891" s="948"/>
      <c r="N1891" s="948"/>
      <c r="O1891" s="948"/>
      <c r="P1891" s="948"/>
      <c r="Q1891" s="948"/>
      <c r="R1891" s="948"/>
      <c r="S1891" s="948"/>
      <c r="T1891" s="948"/>
      <c r="U1891" s="948"/>
      <c r="V1891" s="948"/>
      <c r="W1891" s="948"/>
      <c r="X1891" s="948"/>
      <c r="Y1891" s="948"/>
      <c r="Z1891" s="948"/>
      <c r="CC1891" s="949"/>
    </row>
    <row r="1892" spans="6:81" s="947" customFormat="1">
      <c r="F1892" s="948"/>
      <c r="G1892" s="948"/>
      <c r="H1892" s="948"/>
      <c r="I1892" s="948"/>
      <c r="N1892" s="948"/>
      <c r="O1892" s="948"/>
      <c r="P1892" s="948"/>
      <c r="Q1892" s="948"/>
      <c r="R1892" s="948"/>
      <c r="S1892" s="948"/>
      <c r="T1892" s="948"/>
      <c r="U1892" s="948"/>
      <c r="V1892" s="948"/>
      <c r="W1892" s="948"/>
      <c r="X1892" s="948"/>
      <c r="Y1892" s="948"/>
      <c r="Z1892" s="948"/>
      <c r="CC1892" s="949"/>
    </row>
    <row r="1893" spans="6:81" s="947" customFormat="1">
      <c r="F1893" s="948"/>
      <c r="G1893" s="948"/>
      <c r="H1893" s="948"/>
      <c r="I1893" s="948"/>
      <c r="N1893" s="948"/>
      <c r="O1893" s="948"/>
      <c r="P1893" s="948"/>
      <c r="Q1893" s="948"/>
      <c r="R1893" s="948"/>
      <c r="S1893" s="948"/>
      <c r="T1893" s="948"/>
      <c r="U1893" s="948"/>
      <c r="V1893" s="948"/>
      <c r="W1893" s="948"/>
      <c r="X1893" s="948"/>
      <c r="Y1893" s="948"/>
      <c r="Z1893" s="948"/>
      <c r="CC1893" s="949"/>
    </row>
    <row r="1894" spans="6:81" s="947" customFormat="1">
      <c r="F1894" s="948"/>
      <c r="G1894" s="948"/>
      <c r="H1894" s="948"/>
      <c r="I1894" s="948"/>
      <c r="N1894" s="948"/>
      <c r="O1894" s="948"/>
      <c r="P1894" s="948"/>
      <c r="Q1894" s="948"/>
      <c r="R1894" s="948"/>
      <c r="S1894" s="948"/>
      <c r="T1894" s="948"/>
      <c r="U1894" s="948"/>
      <c r="V1894" s="948"/>
      <c r="W1894" s="948"/>
      <c r="X1894" s="948"/>
      <c r="Y1894" s="948"/>
      <c r="Z1894" s="948"/>
      <c r="CC1894" s="949"/>
    </row>
    <row r="1895" spans="6:81" s="947" customFormat="1">
      <c r="F1895" s="948"/>
      <c r="G1895" s="948"/>
      <c r="H1895" s="948"/>
      <c r="I1895" s="948"/>
      <c r="N1895" s="948"/>
      <c r="O1895" s="948"/>
      <c r="P1895" s="948"/>
      <c r="Q1895" s="948"/>
      <c r="R1895" s="948"/>
      <c r="S1895" s="948"/>
      <c r="T1895" s="948"/>
      <c r="U1895" s="948"/>
      <c r="V1895" s="948"/>
      <c r="W1895" s="948"/>
      <c r="X1895" s="948"/>
      <c r="Y1895" s="948"/>
      <c r="Z1895" s="948"/>
      <c r="CC1895" s="949"/>
    </row>
    <row r="1896" spans="6:81" s="947" customFormat="1">
      <c r="F1896" s="948"/>
      <c r="G1896" s="948"/>
      <c r="H1896" s="948"/>
      <c r="I1896" s="948"/>
      <c r="N1896" s="948"/>
      <c r="O1896" s="948"/>
      <c r="P1896" s="948"/>
      <c r="Q1896" s="948"/>
      <c r="R1896" s="948"/>
      <c r="S1896" s="948"/>
      <c r="T1896" s="948"/>
      <c r="U1896" s="948"/>
      <c r="V1896" s="948"/>
      <c r="W1896" s="948"/>
      <c r="X1896" s="948"/>
      <c r="Y1896" s="948"/>
      <c r="Z1896" s="948"/>
      <c r="CC1896" s="949"/>
    </row>
    <row r="1897" spans="6:81" s="947" customFormat="1">
      <c r="F1897" s="948"/>
      <c r="G1897" s="948"/>
      <c r="H1897" s="948"/>
      <c r="I1897" s="948"/>
      <c r="N1897" s="948"/>
      <c r="O1897" s="948"/>
      <c r="P1897" s="948"/>
      <c r="Q1897" s="948"/>
      <c r="R1897" s="948"/>
      <c r="S1897" s="948"/>
      <c r="T1897" s="948"/>
      <c r="U1897" s="948"/>
      <c r="V1897" s="948"/>
      <c r="W1897" s="948"/>
      <c r="X1897" s="948"/>
      <c r="Y1897" s="948"/>
      <c r="Z1897" s="948"/>
      <c r="CC1897" s="949"/>
    </row>
    <row r="1898" spans="6:81" s="947" customFormat="1">
      <c r="F1898" s="948"/>
      <c r="G1898" s="948"/>
      <c r="H1898" s="948"/>
      <c r="I1898" s="948"/>
      <c r="N1898" s="948"/>
      <c r="O1898" s="948"/>
      <c r="P1898" s="948"/>
      <c r="Q1898" s="948"/>
      <c r="R1898" s="948"/>
      <c r="S1898" s="948"/>
      <c r="T1898" s="948"/>
      <c r="U1898" s="948"/>
      <c r="V1898" s="948"/>
      <c r="W1898" s="948"/>
      <c r="X1898" s="948"/>
      <c r="Y1898" s="948"/>
      <c r="Z1898" s="948"/>
      <c r="CC1898" s="949"/>
    </row>
    <row r="1899" spans="6:81" s="947" customFormat="1">
      <c r="F1899" s="948"/>
      <c r="G1899" s="948"/>
      <c r="H1899" s="948"/>
      <c r="I1899" s="948"/>
      <c r="N1899" s="948"/>
      <c r="O1899" s="948"/>
      <c r="P1899" s="948"/>
      <c r="Q1899" s="948"/>
      <c r="R1899" s="948"/>
      <c r="S1899" s="948"/>
      <c r="T1899" s="948"/>
      <c r="U1899" s="948"/>
      <c r="V1899" s="948"/>
      <c r="W1899" s="948"/>
      <c r="X1899" s="948"/>
      <c r="Y1899" s="948"/>
      <c r="Z1899" s="948"/>
      <c r="CC1899" s="949"/>
    </row>
    <row r="1900" spans="6:81" s="947" customFormat="1">
      <c r="F1900" s="948"/>
      <c r="G1900" s="948"/>
      <c r="H1900" s="948"/>
      <c r="I1900" s="948"/>
      <c r="N1900" s="948"/>
      <c r="O1900" s="948"/>
      <c r="P1900" s="948"/>
      <c r="Q1900" s="948"/>
      <c r="R1900" s="948"/>
      <c r="S1900" s="948"/>
      <c r="T1900" s="948"/>
      <c r="U1900" s="948"/>
      <c r="V1900" s="948"/>
      <c r="W1900" s="948"/>
      <c r="X1900" s="948"/>
      <c r="Y1900" s="948"/>
      <c r="Z1900" s="948"/>
      <c r="CC1900" s="949"/>
    </row>
    <row r="1901" spans="6:81" s="947" customFormat="1">
      <c r="F1901" s="948"/>
      <c r="G1901" s="948"/>
      <c r="H1901" s="948"/>
      <c r="I1901" s="948"/>
      <c r="N1901" s="948"/>
      <c r="O1901" s="948"/>
      <c r="P1901" s="948"/>
      <c r="Q1901" s="948"/>
      <c r="R1901" s="948"/>
      <c r="S1901" s="948"/>
      <c r="T1901" s="948"/>
      <c r="U1901" s="948"/>
      <c r="V1901" s="948"/>
      <c r="W1901" s="948"/>
      <c r="X1901" s="948"/>
      <c r="Y1901" s="948"/>
      <c r="Z1901" s="948"/>
      <c r="CC1901" s="949"/>
    </row>
    <row r="1902" spans="6:81" s="947" customFormat="1">
      <c r="F1902" s="948"/>
      <c r="G1902" s="948"/>
      <c r="H1902" s="948"/>
      <c r="I1902" s="948"/>
      <c r="N1902" s="948"/>
      <c r="O1902" s="948"/>
      <c r="P1902" s="948"/>
      <c r="Q1902" s="948"/>
      <c r="R1902" s="948"/>
      <c r="S1902" s="948"/>
      <c r="T1902" s="948"/>
      <c r="U1902" s="948"/>
      <c r="V1902" s="948"/>
      <c r="W1902" s="948"/>
      <c r="X1902" s="948"/>
      <c r="Y1902" s="948"/>
      <c r="Z1902" s="948"/>
      <c r="CC1902" s="949"/>
    </row>
    <row r="1903" spans="6:81" s="947" customFormat="1">
      <c r="F1903" s="948"/>
      <c r="G1903" s="948"/>
      <c r="H1903" s="948"/>
      <c r="I1903" s="948"/>
      <c r="N1903" s="948"/>
      <c r="O1903" s="948"/>
      <c r="P1903" s="948"/>
      <c r="Q1903" s="948"/>
      <c r="R1903" s="948"/>
      <c r="S1903" s="948"/>
      <c r="T1903" s="948"/>
      <c r="U1903" s="948"/>
      <c r="V1903" s="948"/>
      <c r="W1903" s="948"/>
      <c r="X1903" s="948"/>
      <c r="Y1903" s="948"/>
      <c r="Z1903" s="948"/>
      <c r="CC1903" s="949"/>
    </row>
    <row r="1904" spans="6:81" s="947" customFormat="1">
      <c r="F1904" s="948"/>
      <c r="G1904" s="948"/>
      <c r="H1904" s="948"/>
      <c r="I1904" s="948"/>
      <c r="N1904" s="948"/>
      <c r="O1904" s="948"/>
      <c r="P1904" s="948"/>
      <c r="Q1904" s="948"/>
      <c r="R1904" s="948"/>
      <c r="S1904" s="948"/>
      <c r="T1904" s="948"/>
      <c r="U1904" s="948"/>
      <c r="V1904" s="948"/>
      <c r="W1904" s="948"/>
      <c r="X1904" s="948"/>
      <c r="Y1904" s="948"/>
      <c r="Z1904" s="948"/>
      <c r="CC1904" s="949"/>
    </row>
    <row r="1905" spans="6:81" s="947" customFormat="1">
      <c r="F1905" s="948"/>
      <c r="G1905" s="948"/>
      <c r="H1905" s="948"/>
      <c r="I1905" s="948"/>
      <c r="N1905" s="948"/>
      <c r="O1905" s="948"/>
      <c r="P1905" s="948"/>
      <c r="Q1905" s="948"/>
      <c r="R1905" s="948"/>
      <c r="S1905" s="948"/>
      <c r="T1905" s="948"/>
      <c r="U1905" s="948"/>
      <c r="V1905" s="948"/>
      <c r="W1905" s="948"/>
      <c r="X1905" s="948"/>
      <c r="Y1905" s="948"/>
      <c r="Z1905" s="948"/>
      <c r="CC1905" s="949"/>
    </row>
    <row r="1906" spans="6:81" s="947" customFormat="1">
      <c r="F1906" s="948"/>
      <c r="G1906" s="948"/>
      <c r="H1906" s="948"/>
      <c r="I1906" s="948"/>
      <c r="N1906" s="948"/>
      <c r="O1906" s="948"/>
      <c r="P1906" s="948"/>
      <c r="Q1906" s="948"/>
      <c r="R1906" s="948"/>
      <c r="S1906" s="948"/>
      <c r="T1906" s="948"/>
      <c r="U1906" s="948"/>
      <c r="V1906" s="948"/>
      <c r="W1906" s="948"/>
      <c r="X1906" s="948"/>
      <c r="Y1906" s="948"/>
      <c r="Z1906" s="948"/>
      <c r="CC1906" s="949"/>
    </row>
    <row r="1907" spans="6:81" s="947" customFormat="1">
      <c r="F1907" s="948"/>
      <c r="G1907" s="948"/>
      <c r="H1907" s="948"/>
      <c r="I1907" s="948"/>
      <c r="N1907" s="948"/>
      <c r="O1907" s="948"/>
      <c r="P1907" s="948"/>
      <c r="Q1907" s="948"/>
      <c r="R1907" s="948"/>
      <c r="S1907" s="948"/>
      <c r="T1907" s="948"/>
      <c r="U1907" s="948"/>
      <c r="V1907" s="948"/>
      <c r="W1907" s="948"/>
      <c r="X1907" s="948"/>
      <c r="Y1907" s="948"/>
      <c r="Z1907" s="948"/>
      <c r="CC1907" s="949"/>
    </row>
    <row r="1908" spans="6:81" s="947" customFormat="1">
      <c r="F1908" s="948"/>
      <c r="G1908" s="948"/>
      <c r="H1908" s="948"/>
      <c r="I1908" s="948"/>
      <c r="N1908" s="948"/>
      <c r="O1908" s="948"/>
      <c r="P1908" s="948"/>
      <c r="Q1908" s="948"/>
      <c r="R1908" s="948"/>
      <c r="S1908" s="948"/>
      <c r="T1908" s="948"/>
      <c r="U1908" s="948"/>
      <c r="V1908" s="948"/>
      <c r="W1908" s="948"/>
      <c r="X1908" s="948"/>
      <c r="Y1908" s="948"/>
      <c r="Z1908" s="948"/>
      <c r="CC1908" s="949"/>
    </row>
    <row r="1909" spans="6:81" s="947" customFormat="1">
      <c r="F1909" s="948"/>
      <c r="G1909" s="948"/>
      <c r="H1909" s="948"/>
      <c r="I1909" s="948"/>
      <c r="N1909" s="948"/>
      <c r="O1909" s="948"/>
      <c r="P1909" s="948"/>
      <c r="Q1909" s="948"/>
      <c r="R1909" s="948"/>
      <c r="S1909" s="948"/>
      <c r="T1909" s="948"/>
      <c r="U1909" s="948"/>
      <c r="V1909" s="948"/>
      <c r="W1909" s="948"/>
      <c r="X1909" s="948"/>
      <c r="Y1909" s="948"/>
      <c r="Z1909" s="948"/>
      <c r="CC1909" s="949"/>
    </row>
    <row r="1910" spans="6:81" s="947" customFormat="1">
      <c r="F1910" s="948"/>
      <c r="G1910" s="948"/>
      <c r="H1910" s="948"/>
      <c r="I1910" s="948"/>
      <c r="N1910" s="948"/>
      <c r="O1910" s="948"/>
      <c r="P1910" s="948"/>
      <c r="Q1910" s="948"/>
      <c r="R1910" s="948"/>
      <c r="S1910" s="948"/>
      <c r="T1910" s="948"/>
      <c r="U1910" s="948"/>
      <c r="V1910" s="948"/>
      <c r="W1910" s="948"/>
      <c r="X1910" s="948"/>
      <c r="Y1910" s="948"/>
      <c r="Z1910" s="948"/>
      <c r="CC1910" s="949"/>
    </row>
    <row r="1911" spans="6:81" s="947" customFormat="1">
      <c r="F1911" s="948"/>
      <c r="G1911" s="948"/>
      <c r="H1911" s="948"/>
      <c r="I1911" s="948"/>
      <c r="N1911" s="948"/>
      <c r="O1911" s="948"/>
      <c r="P1911" s="948"/>
      <c r="Q1911" s="948"/>
      <c r="R1911" s="948"/>
      <c r="S1911" s="948"/>
      <c r="T1911" s="948"/>
      <c r="U1911" s="948"/>
      <c r="V1911" s="948"/>
      <c r="W1911" s="948"/>
      <c r="X1911" s="948"/>
      <c r="Y1911" s="948"/>
      <c r="Z1911" s="948"/>
      <c r="CC1911" s="949"/>
    </row>
    <row r="1912" spans="6:81" s="947" customFormat="1">
      <c r="F1912" s="948"/>
      <c r="G1912" s="948"/>
      <c r="H1912" s="948"/>
      <c r="I1912" s="948"/>
      <c r="N1912" s="948"/>
      <c r="O1912" s="948"/>
      <c r="P1912" s="948"/>
      <c r="Q1912" s="948"/>
      <c r="R1912" s="948"/>
      <c r="S1912" s="948"/>
      <c r="T1912" s="948"/>
      <c r="U1912" s="948"/>
      <c r="V1912" s="948"/>
      <c r="W1912" s="948"/>
      <c r="X1912" s="948"/>
      <c r="Y1912" s="948"/>
      <c r="Z1912" s="948"/>
      <c r="CC1912" s="949"/>
    </row>
    <row r="1913" spans="6:81" s="947" customFormat="1">
      <c r="F1913" s="948"/>
      <c r="G1913" s="948"/>
      <c r="H1913" s="948"/>
      <c r="I1913" s="948"/>
      <c r="N1913" s="948"/>
      <c r="O1913" s="948"/>
      <c r="P1913" s="948"/>
      <c r="Q1913" s="948"/>
      <c r="R1913" s="948"/>
      <c r="S1913" s="948"/>
      <c r="T1913" s="948"/>
      <c r="U1913" s="948"/>
      <c r="V1913" s="948"/>
      <c r="W1913" s="948"/>
      <c r="X1913" s="948"/>
      <c r="Y1913" s="948"/>
      <c r="Z1913" s="948"/>
      <c r="CC1913" s="949"/>
    </row>
    <row r="1914" spans="6:81" s="947" customFormat="1">
      <c r="F1914" s="948"/>
      <c r="G1914" s="948"/>
      <c r="H1914" s="948"/>
      <c r="I1914" s="948"/>
      <c r="N1914" s="948"/>
      <c r="O1914" s="948"/>
      <c r="P1914" s="948"/>
      <c r="Q1914" s="948"/>
      <c r="R1914" s="948"/>
      <c r="S1914" s="948"/>
      <c r="T1914" s="948"/>
      <c r="U1914" s="948"/>
      <c r="V1914" s="948"/>
      <c r="W1914" s="948"/>
      <c r="X1914" s="948"/>
      <c r="Y1914" s="948"/>
      <c r="Z1914" s="948"/>
      <c r="CC1914" s="949"/>
    </row>
    <row r="1915" spans="6:81" s="947" customFormat="1">
      <c r="F1915" s="948"/>
      <c r="G1915" s="948"/>
      <c r="H1915" s="948"/>
      <c r="I1915" s="948"/>
      <c r="N1915" s="948"/>
      <c r="O1915" s="948"/>
      <c r="P1915" s="948"/>
      <c r="Q1915" s="948"/>
      <c r="R1915" s="948"/>
      <c r="S1915" s="948"/>
      <c r="T1915" s="948"/>
      <c r="U1915" s="948"/>
      <c r="V1915" s="948"/>
      <c r="W1915" s="948"/>
      <c r="X1915" s="948"/>
      <c r="Y1915" s="948"/>
      <c r="Z1915" s="948"/>
      <c r="CC1915" s="949"/>
    </row>
    <row r="1916" spans="6:81" s="947" customFormat="1">
      <c r="F1916" s="948"/>
      <c r="G1916" s="948"/>
      <c r="H1916" s="948"/>
      <c r="I1916" s="948"/>
      <c r="N1916" s="948"/>
      <c r="O1916" s="948"/>
      <c r="P1916" s="948"/>
      <c r="Q1916" s="948"/>
      <c r="R1916" s="948"/>
      <c r="S1916" s="948"/>
      <c r="T1916" s="948"/>
      <c r="U1916" s="948"/>
      <c r="V1916" s="948"/>
      <c r="W1916" s="948"/>
      <c r="X1916" s="948"/>
      <c r="Y1916" s="948"/>
      <c r="Z1916" s="948"/>
      <c r="CC1916" s="949"/>
    </row>
    <row r="1917" spans="6:81" s="947" customFormat="1">
      <c r="F1917" s="948"/>
      <c r="G1917" s="948"/>
      <c r="H1917" s="948"/>
      <c r="I1917" s="948"/>
      <c r="N1917" s="948"/>
      <c r="O1917" s="948"/>
      <c r="P1917" s="948"/>
      <c r="Q1917" s="948"/>
      <c r="R1917" s="948"/>
      <c r="S1917" s="948"/>
      <c r="T1917" s="948"/>
      <c r="U1917" s="948"/>
      <c r="V1917" s="948"/>
      <c r="W1917" s="948"/>
      <c r="X1917" s="948"/>
      <c r="Y1917" s="948"/>
      <c r="Z1917" s="948"/>
      <c r="CC1917" s="949"/>
    </row>
    <row r="1918" spans="6:81" s="947" customFormat="1">
      <c r="F1918" s="948"/>
      <c r="G1918" s="948"/>
      <c r="H1918" s="948"/>
      <c r="I1918" s="948"/>
      <c r="N1918" s="948"/>
      <c r="O1918" s="948"/>
      <c r="P1918" s="948"/>
      <c r="Q1918" s="948"/>
      <c r="R1918" s="948"/>
      <c r="S1918" s="948"/>
      <c r="T1918" s="948"/>
      <c r="U1918" s="948"/>
      <c r="V1918" s="948"/>
      <c r="W1918" s="948"/>
      <c r="X1918" s="948"/>
      <c r="Y1918" s="948"/>
      <c r="Z1918" s="948"/>
      <c r="CC1918" s="949"/>
    </row>
    <row r="1919" spans="6:81" s="947" customFormat="1">
      <c r="F1919" s="948"/>
      <c r="G1919" s="948"/>
      <c r="H1919" s="948"/>
      <c r="I1919" s="948"/>
      <c r="N1919" s="948"/>
      <c r="O1919" s="948"/>
      <c r="P1919" s="948"/>
      <c r="Q1919" s="948"/>
      <c r="R1919" s="948"/>
      <c r="S1919" s="948"/>
      <c r="T1919" s="948"/>
      <c r="U1919" s="948"/>
      <c r="V1919" s="948"/>
      <c r="W1919" s="948"/>
      <c r="X1919" s="948"/>
      <c r="Y1919" s="948"/>
      <c r="Z1919" s="948"/>
      <c r="CC1919" s="949"/>
    </row>
    <row r="1920" spans="6:81" s="947" customFormat="1">
      <c r="F1920" s="948"/>
      <c r="G1920" s="948"/>
      <c r="H1920" s="948"/>
      <c r="I1920" s="948"/>
      <c r="N1920" s="948"/>
      <c r="O1920" s="948"/>
      <c r="P1920" s="948"/>
      <c r="Q1920" s="948"/>
      <c r="R1920" s="948"/>
      <c r="S1920" s="948"/>
      <c r="T1920" s="948"/>
      <c r="U1920" s="948"/>
      <c r="V1920" s="948"/>
      <c r="W1920" s="948"/>
      <c r="X1920" s="948"/>
      <c r="Y1920" s="948"/>
      <c r="Z1920" s="948"/>
      <c r="CC1920" s="949"/>
    </row>
    <row r="1921" spans="6:81" s="947" customFormat="1">
      <c r="F1921" s="948"/>
      <c r="G1921" s="948"/>
      <c r="H1921" s="948"/>
      <c r="I1921" s="948"/>
      <c r="N1921" s="948"/>
      <c r="O1921" s="948"/>
      <c r="P1921" s="948"/>
      <c r="Q1921" s="948"/>
      <c r="R1921" s="948"/>
      <c r="S1921" s="948"/>
      <c r="T1921" s="948"/>
      <c r="U1921" s="948"/>
      <c r="V1921" s="948"/>
      <c r="W1921" s="948"/>
      <c r="X1921" s="948"/>
      <c r="Y1921" s="948"/>
      <c r="Z1921" s="948"/>
      <c r="CC1921" s="949"/>
    </row>
    <row r="1922" spans="6:81" s="947" customFormat="1">
      <c r="F1922" s="948"/>
      <c r="G1922" s="948"/>
      <c r="H1922" s="948"/>
      <c r="I1922" s="948"/>
      <c r="N1922" s="948"/>
      <c r="O1922" s="948"/>
      <c r="P1922" s="948"/>
      <c r="Q1922" s="948"/>
      <c r="R1922" s="948"/>
      <c r="S1922" s="948"/>
      <c r="T1922" s="948"/>
      <c r="U1922" s="948"/>
      <c r="V1922" s="948"/>
      <c r="W1922" s="948"/>
      <c r="X1922" s="948"/>
      <c r="Y1922" s="948"/>
      <c r="Z1922" s="948"/>
      <c r="CC1922" s="949"/>
    </row>
    <row r="1923" spans="6:81" s="947" customFormat="1">
      <c r="F1923" s="948"/>
      <c r="G1923" s="948"/>
      <c r="H1923" s="948"/>
      <c r="I1923" s="948"/>
      <c r="N1923" s="948"/>
      <c r="O1923" s="948"/>
      <c r="P1923" s="948"/>
      <c r="Q1923" s="948"/>
      <c r="R1923" s="948"/>
      <c r="S1923" s="948"/>
      <c r="T1923" s="948"/>
      <c r="U1923" s="948"/>
      <c r="V1923" s="948"/>
      <c r="W1923" s="948"/>
      <c r="X1923" s="948"/>
      <c r="Y1923" s="948"/>
      <c r="Z1923" s="948"/>
      <c r="CC1923" s="949"/>
    </row>
    <row r="1924" spans="6:81" s="947" customFormat="1">
      <c r="F1924" s="948"/>
      <c r="G1924" s="948"/>
      <c r="H1924" s="948"/>
      <c r="I1924" s="948"/>
      <c r="N1924" s="948"/>
      <c r="O1924" s="948"/>
      <c r="P1924" s="948"/>
      <c r="Q1924" s="948"/>
      <c r="R1924" s="948"/>
      <c r="S1924" s="948"/>
      <c r="T1924" s="948"/>
      <c r="U1924" s="948"/>
      <c r="V1924" s="948"/>
      <c r="W1924" s="948"/>
      <c r="X1924" s="948"/>
      <c r="Y1924" s="948"/>
      <c r="Z1924" s="948"/>
      <c r="CC1924" s="949"/>
    </row>
    <row r="1925" spans="6:81" s="947" customFormat="1">
      <c r="F1925" s="948"/>
      <c r="G1925" s="948"/>
      <c r="H1925" s="948"/>
      <c r="I1925" s="948"/>
      <c r="N1925" s="948"/>
      <c r="O1925" s="948"/>
      <c r="P1925" s="948"/>
      <c r="Q1925" s="948"/>
      <c r="R1925" s="948"/>
      <c r="S1925" s="948"/>
      <c r="T1925" s="948"/>
      <c r="U1925" s="948"/>
      <c r="V1925" s="948"/>
      <c r="W1925" s="948"/>
      <c r="X1925" s="948"/>
      <c r="Y1925" s="948"/>
      <c r="Z1925" s="948"/>
      <c r="CC1925" s="949"/>
    </row>
    <row r="1926" spans="6:81" s="947" customFormat="1">
      <c r="F1926" s="948"/>
      <c r="G1926" s="948"/>
      <c r="H1926" s="948"/>
      <c r="I1926" s="948"/>
      <c r="N1926" s="948"/>
      <c r="O1926" s="948"/>
      <c r="P1926" s="948"/>
      <c r="Q1926" s="948"/>
      <c r="R1926" s="948"/>
      <c r="S1926" s="948"/>
      <c r="T1926" s="948"/>
      <c r="U1926" s="948"/>
      <c r="V1926" s="948"/>
      <c r="W1926" s="948"/>
      <c r="X1926" s="948"/>
      <c r="Y1926" s="948"/>
      <c r="Z1926" s="948"/>
      <c r="CC1926" s="949"/>
    </row>
    <row r="1927" spans="6:81" s="947" customFormat="1">
      <c r="F1927" s="948"/>
      <c r="G1927" s="948"/>
      <c r="H1927" s="948"/>
      <c r="I1927" s="948"/>
      <c r="N1927" s="948"/>
      <c r="O1927" s="948"/>
      <c r="P1927" s="948"/>
      <c r="Q1927" s="948"/>
      <c r="R1927" s="948"/>
      <c r="S1927" s="948"/>
      <c r="T1927" s="948"/>
      <c r="U1927" s="948"/>
      <c r="V1927" s="948"/>
      <c r="W1927" s="948"/>
      <c r="X1927" s="948"/>
      <c r="Y1927" s="948"/>
      <c r="Z1927" s="948"/>
      <c r="CC1927" s="949"/>
    </row>
    <row r="1928" spans="6:81" s="947" customFormat="1">
      <c r="F1928" s="948"/>
      <c r="G1928" s="948"/>
      <c r="H1928" s="948"/>
      <c r="I1928" s="948"/>
      <c r="N1928" s="948"/>
      <c r="O1928" s="948"/>
      <c r="P1928" s="948"/>
      <c r="Q1928" s="948"/>
      <c r="R1928" s="948"/>
      <c r="S1928" s="948"/>
      <c r="T1928" s="948"/>
      <c r="U1928" s="948"/>
      <c r="V1928" s="948"/>
      <c r="W1928" s="948"/>
      <c r="X1928" s="948"/>
      <c r="Y1928" s="948"/>
      <c r="Z1928" s="948"/>
      <c r="CC1928" s="949"/>
    </row>
    <row r="1929" spans="6:81" s="947" customFormat="1">
      <c r="F1929" s="948"/>
      <c r="G1929" s="948"/>
      <c r="H1929" s="948"/>
      <c r="I1929" s="948"/>
      <c r="N1929" s="948"/>
      <c r="O1929" s="948"/>
      <c r="P1929" s="948"/>
      <c r="Q1929" s="948"/>
      <c r="R1929" s="948"/>
      <c r="S1929" s="948"/>
      <c r="T1929" s="948"/>
      <c r="U1929" s="948"/>
      <c r="V1929" s="948"/>
      <c r="W1929" s="948"/>
      <c r="X1929" s="948"/>
      <c r="Y1929" s="948"/>
      <c r="Z1929" s="948"/>
      <c r="CC1929" s="949"/>
    </row>
    <row r="1930" spans="6:81" s="947" customFormat="1">
      <c r="F1930" s="948"/>
      <c r="G1930" s="948"/>
      <c r="H1930" s="948"/>
      <c r="I1930" s="948"/>
      <c r="N1930" s="948"/>
      <c r="O1930" s="948"/>
      <c r="P1930" s="948"/>
      <c r="Q1930" s="948"/>
      <c r="R1930" s="948"/>
      <c r="S1930" s="948"/>
      <c r="T1930" s="948"/>
      <c r="U1930" s="948"/>
      <c r="V1930" s="948"/>
      <c r="W1930" s="948"/>
      <c r="X1930" s="948"/>
      <c r="Y1930" s="948"/>
      <c r="Z1930" s="948"/>
      <c r="CC1930" s="949"/>
    </row>
    <row r="1931" spans="6:81" s="947" customFormat="1">
      <c r="F1931" s="948"/>
      <c r="G1931" s="948"/>
      <c r="H1931" s="948"/>
      <c r="I1931" s="948"/>
      <c r="N1931" s="948"/>
      <c r="O1931" s="948"/>
      <c r="P1931" s="948"/>
      <c r="Q1931" s="948"/>
      <c r="R1931" s="948"/>
      <c r="S1931" s="948"/>
      <c r="T1931" s="948"/>
      <c r="U1931" s="948"/>
      <c r="V1931" s="948"/>
      <c r="W1931" s="948"/>
      <c r="X1931" s="948"/>
      <c r="Y1931" s="948"/>
      <c r="Z1931" s="948"/>
      <c r="CC1931" s="949"/>
    </row>
    <row r="1932" spans="6:81" s="947" customFormat="1">
      <c r="F1932" s="948"/>
      <c r="G1932" s="948"/>
      <c r="H1932" s="948"/>
      <c r="I1932" s="948"/>
      <c r="N1932" s="948"/>
      <c r="O1932" s="948"/>
      <c r="P1932" s="948"/>
      <c r="Q1932" s="948"/>
      <c r="R1932" s="948"/>
      <c r="S1932" s="948"/>
      <c r="T1932" s="948"/>
      <c r="U1932" s="948"/>
      <c r="V1932" s="948"/>
      <c r="W1932" s="948"/>
      <c r="X1932" s="948"/>
      <c r="Y1932" s="948"/>
      <c r="Z1932" s="948"/>
      <c r="CC1932" s="949"/>
    </row>
    <row r="1933" spans="6:81" s="947" customFormat="1">
      <c r="F1933" s="948"/>
      <c r="G1933" s="948"/>
      <c r="H1933" s="948"/>
      <c r="I1933" s="948"/>
      <c r="N1933" s="948"/>
      <c r="O1933" s="948"/>
      <c r="P1933" s="948"/>
      <c r="Q1933" s="948"/>
      <c r="R1933" s="948"/>
      <c r="S1933" s="948"/>
      <c r="T1933" s="948"/>
      <c r="U1933" s="948"/>
      <c r="V1933" s="948"/>
      <c r="W1933" s="948"/>
      <c r="X1933" s="948"/>
      <c r="Y1933" s="948"/>
      <c r="Z1933" s="948"/>
      <c r="CC1933" s="949"/>
    </row>
    <row r="1934" spans="6:81" s="947" customFormat="1">
      <c r="F1934" s="948"/>
      <c r="G1934" s="948"/>
      <c r="H1934" s="948"/>
      <c r="I1934" s="948"/>
      <c r="N1934" s="948"/>
      <c r="O1934" s="948"/>
      <c r="P1934" s="948"/>
      <c r="Q1934" s="948"/>
      <c r="R1934" s="948"/>
      <c r="S1934" s="948"/>
      <c r="T1934" s="948"/>
      <c r="U1934" s="948"/>
      <c r="V1934" s="948"/>
      <c r="W1934" s="948"/>
      <c r="X1934" s="948"/>
      <c r="Y1934" s="948"/>
      <c r="Z1934" s="948"/>
      <c r="CC1934" s="949"/>
    </row>
    <row r="1935" spans="6:81" s="947" customFormat="1">
      <c r="F1935" s="948"/>
      <c r="G1935" s="948"/>
      <c r="H1935" s="948"/>
      <c r="I1935" s="948"/>
      <c r="N1935" s="948"/>
      <c r="O1935" s="948"/>
      <c r="P1935" s="948"/>
      <c r="Q1935" s="948"/>
      <c r="R1935" s="948"/>
      <c r="S1935" s="948"/>
      <c r="T1935" s="948"/>
      <c r="U1935" s="948"/>
      <c r="V1935" s="948"/>
      <c r="W1935" s="948"/>
      <c r="X1935" s="948"/>
      <c r="Y1935" s="948"/>
      <c r="Z1935" s="948"/>
      <c r="CC1935" s="949"/>
    </row>
    <row r="1936" spans="6:81" s="947" customFormat="1">
      <c r="F1936" s="948"/>
      <c r="G1936" s="948"/>
      <c r="H1936" s="948"/>
      <c r="I1936" s="948"/>
      <c r="N1936" s="948"/>
      <c r="O1936" s="948"/>
      <c r="P1936" s="948"/>
      <c r="Q1936" s="948"/>
      <c r="R1936" s="948"/>
      <c r="S1936" s="948"/>
      <c r="T1936" s="948"/>
      <c r="U1936" s="948"/>
      <c r="V1936" s="948"/>
      <c r="W1936" s="948"/>
      <c r="X1936" s="948"/>
      <c r="Y1936" s="948"/>
      <c r="Z1936" s="948"/>
      <c r="CC1936" s="949"/>
    </row>
    <row r="1937" spans="6:81" s="947" customFormat="1">
      <c r="F1937" s="948"/>
      <c r="G1937" s="948"/>
      <c r="H1937" s="948"/>
      <c r="I1937" s="948"/>
      <c r="N1937" s="948"/>
      <c r="O1937" s="948"/>
      <c r="P1937" s="948"/>
      <c r="Q1937" s="948"/>
      <c r="R1937" s="948"/>
      <c r="S1937" s="948"/>
      <c r="T1937" s="948"/>
      <c r="U1937" s="948"/>
      <c r="V1937" s="948"/>
      <c r="W1937" s="948"/>
      <c r="X1937" s="948"/>
      <c r="Y1937" s="948"/>
      <c r="Z1937" s="948"/>
      <c r="CC1937" s="949"/>
    </row>
    <row r="1938" spans="6:81" s="947" customFormat="1">
      <c r="F1938" s="948"/>
      <c r="G1938" s="948"/>
      <c r="H1938" s="948"/>
      <c r="I1938" s="948"/>
      <c r="N1938" s="948"/>
      <c r="O1938" s="948"/>
      <c r="P1938" s="948"/>
      <c r="Q1938" s="948"/>
      <c r="R1938" s="948"/>
      <c r="S1938" s="948"/>
      <c r="T1938" s="948"/>
      <c r="U1938" s="948"/>
      <c r="V1938" s="948"/>
      <c r="W1938" s="948"/>
      <c r="X1938" s="948"/>
      <c r="Y1938" s="948"/>
      <c r="Z1938" s="948"/>
      <c r="CC1938" s="949"/>
    </row>
    <row r="1939" spans="6:81" s="947" customFormat="1">
      <c r="F1939" s="948"/>
      <c r="G1939" s="948"/>
      <c r="H1939" s="948"/>
      <c r="I1939" s="948"/>
      <c r="N1939" s="948"/>
      <c r="O1939" s="948"/>
      <c r="P1939" s="948"/>
      <c r="Q1939" s="948"/>
      <c r="R1939" s="948"/>
      <c r="S1939" s="948"/>
      <c r="T1939" s="948"/>
      <c r="U1939" s="948"/>
      <c r="V1939" s="948"/>
      <c r="W1939" s="948"/>
      <c r="X1939" s="948"/>
      <c r="Y1939" s="948"/>
      <c r="Z1939" s="948"/>
      <c r="CC1939" s="949"/>
    </row>
    <row r="1940" spans="6:81" s="947" customFormat="1">
      <c r="F1940" s="948"/>
      <c r="G1940" s="948"/>
      <c r="H1940" s="948"/>
      <c r="I1940" s="948"/>
      <c r="N1940" s="948"/>
      <c r="O1940" s="948"/>
      <c r="P1940" s="948"/>
      <c r="Q1940" s="948"/>
      <c r="R1940" s="948"/>
      <c r="S1940" s="948"/>
      <c r="T1940" s="948"/>
      <c r="U1940" s="948"/>
      <c r="V1940" s="948"/>
      <c r="W1940" s="948"/>
      <c r="X1940" s="948"/>
      <c r="Y1940" s="948"/>
      <c r="Z1940" s="948"/>
      <c r="CC1940" s="949"/>
    </row>
    <row r="1941" spans="6:81" s="947" customFormat="1">
      <c r="F1941" s="948"/>
      <c r="G1941" s="948"/>
      <c r="H1941" s="948"/>
      <c r="I1941" s="948"/>
      <c r="N1941" s="948"/>
      <c r="O1941" s="948"/>
      <c r="P1941" s="948"/>
      <c r="Q1941" s="948"/>
      <c r="R1941" s="948"/>
      <c r="S1941" s="948"/>
      <c r="T1941" s="948"/>
      <c r="U1941" s="948"/>
      <c r="V1941" s="948"/>
      <c r="W1941" s="948"/>
      <c r="X1941" s="948"/>
      <c r="Y1941" s="948"/>
      <c r="Z1941" s="948"/>
      <c r="CC1941" s="949"/>
    </row>
    <row r="1942" spans="6:81" s="947" customFormat="1">
      <c r="F1942" s="948"/>
      <c r="G1942" s="948"/>
      <c r="H1942" s="948"/>
      <c r="I1942" s="948"/>
      <c r="N1942" s="948"/>
      <c r="O1942" s="948"/>
      <c r="P1942" s="948"/>
      <c r="Q1942" s="948"/>
      <c r="R1942" s="948"/>
      <c r="S1942" s="948"/>
      <c r="T1942" s="948"/>
      <c r="U1942" s="948"/>
      <c r="V1942" s="948"/>
      <c r="W1942" s="948"/>
      <c r="X1942" s="948"/>
      <c r="Y1942" s="948"/>
      <c r="Z1942" s="948"/>
      <c r="CC1942" s="949"/>
    </row>
    <row r="1943" spans="6:81" s="947" customFormat="1">
      <c r="F1943" s="948"/>
      <c r="G1943" s="948"/>
      <c r="H1943" s="948"/>
      <c r="I1943" s="948"/>
      <c r="N1943" s="948"/>
      <c r="O1943" s="948"/>
      <c r="P1943" s="948"/>
      <c r="Q1943" s="948"/>
      <c r="R1943" s="948"/>
      <c r="S1943" s="948"/>
      <c r="T1943" s="948"/>
      <c r="U1943" s="948"/>
      <c r="V1943" s="948"/>
      <c r="W1943" s="948"/>
      <c r="X1943" s="948"/>
      <c r="Y1943" s="948"/>
      <c r="Z1943" s="948"/>
      <c r="CC1943" s="949"/>
    </row>
    <row r="1944" spans="6:81" s="947" customFormat="1">
      <c r="F1944" s="948"/>
      <c r="G1944" s="948"/>
      <c r="H1944" s="948"/>
      <c r="I1944" s="948"/>
      <c r="N1944" s="948"/>
      <c r="O1944" s="948"/>
      <c r="P1944" s="948"/>
      <c r="Q1944" s="948"/>
      <c r="R1944" s="948"/>
      <c r="S1944" s="948"/>
      <c r="T1944" s="948"/>
      <c r="U1944" s="948"/>
      <c r="V1944" s="948"/>
      <c r="W1944" s="948"/>
      <c r="X1944" s="948"/>
      <c r="Y1944" s="948"/>
      <c r="Z1944" s="948"/>
      <c r="CC1944" s="949"/>
    </row>
    <row r="1945" spans="6:81" s="947" customFormat="1">
      <c r="F1945" s="948"/>
      <c r="G1945" s="948"/>
      <c r="H1945" s="948"/>
      <c r="I1945" s="948"/>
      <c r="N1945" s="948"/>
      <c r="O1945" s="948"/>
      <c r="P1945" s="948"/>
      <c r="Q1945" s="948"/>
      <c r="R1945" s="948"/>
      <c r="S1945" s="948"/>
      <c r="T1945" s="948"/>
      <c r="U1945" s="948"/>
      <c r="V1945" s="948"/>
      <c r="W1945" s="948"/>
      <c r="X1945" s="948"/>
      <c r="Y1945" s="948"/>
      <c r="Z1945" s="948"/>
      <c r="CC1945" s="949"/>
    </row>
    <row r="1946" spans="6:81" s="947" customFormat="1">
      <c r="F1946" s="948"/>
      <c r="G1946" s="948"/>
      <c r="H1946" s="948"/>
      <c r="I1946" s="948"/>
      <c r="N1946" s="948"/>
      <c r="O1946" s="948"/>
      <c r="P1946" s="948"/>
      <c r="Q1946" s="948"/>
      <c r="R1946" s="948"/>
      <c r="S1946" s="948"/>
      <c r="T1946" s="948"/>
      <c r="U1946" s="948"/>
      <c r="V1946" s="948"/>
      <c r="W1946" s="948"/>
      <c r="X1946" s="948"/>
      <c r="Y1946" s="948"/>
      <c r="Z1946" s="948"/>
      <c r="CC1946" s="949"/>
    </row>
    <row r="1947" spans="6:81" s="947" customFormat="1">
      <c r="F1947" s="948"/>
      <c r="G1947" s="948"/>
      <c r="H1947" s="948"/>
      <c r="I1947" s="948"/>
      <c r="N1947" s="948"/>
      <c r="O1947" s="948"/>
      <c r="P1947" s="948"/>
      <c r="Q1947" s="948"/>
      <c r="R1947" s="948"/>
      <c r="S1947" s="948"/>
      <c r="T1947" s="948"/>
      <c r="U1947" s="948"/>
      <c r="V1947" s="948"/>
      <c r="W1947" s="948"/>
      <c r="X1947" s="948"/>
      <c r="Y1947" s="948"/>
      <c r="Z1947" s="948"/>
      <c r="CC1947" s="949"/>
    </row>
    <row r="1948" spans="6:81" s="947" customFormat="1">
      <c r="F1948" s="948"/>
      <c r="G1948" s="948"/>
      <c r="H1948" s="948"/>
      <c r="I1948" s="948"/>
      <c r="N1948" s="948"/>
      <c r="O1948" s="948"/>
      <c r="P1948" s="948"/>
      <c r="Q1948" s="948"/>
      <c r="R1948" s="948"/>
      <c r="S1948" s="948"/>
      <c r="T1948" s="948"/>
      <c r="U1948" s="948"/>
      <c r="V1948" s="948"/>
      <c r="W1948" s="948"/>
      <c r="X1948" s="948"/>
      <c r="Y1948" s="948"/>
      <c r="Z1948" s="948"/>
      <c r="CC1948" s="949"/>
    </row>
    <row r="1949" spans="6:81" s="947" customFormat="1">
      <c r="F1949" s="948"/>
      <c r="G1949" s="948"/>
      <c r="H1949" s="948"/>
      <c r="I1949" s="948"/>
      <c r="N1949" s="948"/>
      <c r="O1949" s="948"/>
      <c r="P1949" s="948"/>
      <c r="Q1949" s="948"/>
      <c r="R1949" s="948"/>
      <c r="S1949" s="948"/>
      <c r="T1949" s="948"/>
      <c r="U1949" s="948"/>
      <c r="V1949" s="948"/>
      <c r="W1949" s="948"/>
      <c r="X1949" s="948"/>
      <c r="Y1949" s="948"/>
      <c r="Z1949" s="948"/>
      <c r="CC1949" s="949"/>
    </row>
    <row r="1950" spans="6:81" s="947" customFormat="1">
      <c r="F1950" s="948"/>
      <c r="G1950" s="948"/>
      <c r="H1950" s="948"/>
      <c r="I1950" s="948"/>
      <c r="N1950" s="948"/>
      <c r="O1950" s="948"/>
      <c r="P1950" s="948"/>
      <c r="Q1950" s="948"/>
      <c r="R1950" s="948"/>
      <c r="S1950" s="948"/>
      <c r="T1950" s="948"/>
      <c r="U1950" s="948"/>
      <c r="V1950" s="948"/>
      <c r="W1950" s="948"/>
      <c r="X1950" s="948"/>
      <c r="Y1950" s="948"/>
      <c r="Z1950" s="948"/>
      <c r="CC1950" s="949"/>
    </row>
    <row r="1951" spans="6:81" s="947" customFormat="1">
      <c r="F1951" s="948"/>
      <c r="G1951" s="948"/>
      <c r="H1951" s="948"/>
      <c r="I1951" s="948"/>
      <c r="N1951" s="948"/>
      <c r="O1951" s="948"/>
      <c r="P1951" s="948"/>
      <c r="Q1951" s="948"/>
      <c r="R1951" s="948"/>
      <c r="S1951" s="948"/>
      <c r="T1951" s="948"/>
      <c r="U1951" s="948"/>
      <c r="V1951" s="948"/>
      <c r="W1951" s="948"/>
      <c r="X1951" s="948"/>
      <c r="Y1951" s="948"/>
      <c r="Z1951" s="948"/>
      <c r="CC1951" s="949"/>
    </row>
    <row r="1952" spans="6:81" s="947" customFormat="1">
      <c r="F1952" s="948"/>
      <c r="G1952" s="948"/>
      <c r="H1952" s="948"/>
      <c r="I1952" s="948"/>
      <c r="N1952" s="948"/>
      <c r="O1952" s="948"/>
      <c r="P1952" s="948"/>
      <c r="Q1952" s="948"/>
      <c r="R1952" s="948"/>
      <c r="S1952" s="948"/>
      <c r="T1952" s="948"/>
      <c r="U1952" s="948"/>
      <c r="V1952" s="948"/>
      <c r="W1952" s="948"/>
      <c r="X1952" s="948"/>
      <c r="Y1952" s="948"/>
      <c r="Z1952" s="948"/>
      <c r="CC1952" s="949"/>
    </row>
    <row r="1953" spans="6:81" s="947" customFormat="1">
      <c r="F1953" s="948"/>
      <c r="G1953" s="948"/>
      <c r="H1953" s="948"/>
      <c r="I1953" s="948"/>
      <c r="N1953" s="948"/>
      <c r="O1953" s="948"/>
      <c r="P1953" s="948"/>
      <c r="Q1953" s="948"/>
      <c r="R1953" s="948"/>
      <c r="S1953" s="948"/>
      <c r="T1953" s="948"/>
      <c r="U1953" s="948"/>
      <c r="V1953" s="948"/>
      <c r="W1953" s="948"/>
      <c r="X1953" s="948"/>
      <c r="Y1953" s="948"/>
      <c r="Z1953" s="948"/>
      <c r="CC1953" s="949"/>
    </row>
    <row r="1954" spans="6:81" s="947" customFormat="1">
      <c r="F1954" s="948"/>
      <c r="G1954" s="948"/>
      <c r="H1954" s="948"/>
      <c r="I1954" s="948"/>
      <c r="N1954" s="948"/>
      <c r="O1954" s="948"/>
      <c r="P1954" s="948"/>
      <c r="Q1954" s="948"/>
      <c r="R1954" s="948"/>
      <c r="S1954" s="948"/>
      <c r="T1954" s="948"/>
      <c r="U1954" s="948"/>
      <c r="V1954" s="948"/>
      <c r="W1954" s="948"/>
      <c r="X1954" s="948"/>
      <c r="Y1954" s="948"/>
      <c r="Z1954" s="948"/>
      <c r="CC1954" s="949"/>
    </row>
    <row r="1955" spans="6:81" s="947" customFormat="1">
      <c r="F1955" s="948"/>
      <c r="G1955" s="948"/>
      <c r="H1955" s="948"/>
      <c r="I1955" s="948"/>
      <c r="N1955" s="948"/>
      <c r="O1955" s="948"/>
      <c r="P1955" s="948"/>
      <c r="Q1955" s="948"/>
      <c r="R1955" s="948"/>
      <c r="S1955" s="948"/>
      <c r="T1955" s="948"/>
      <c r="U1955" s="948"/>
      <c r="V1955" s="948"/>
      <c r="W1955" s="948"/>
      <c r="X1955" s="948"/>
      <c r="Y1955" s="948"/>
      <c r="Z1955" s="948"/>
      <c r="CC1955" s="949"/>
    </row>
    <row r="1956" spans="6:81" s="947" customFormat="1">
      <c r="F1956" s="948"/>
      <c r="G1956" s="948"/>
      <c r="H1956" s="948"/>
      <c r="I1956" s="948"/>
      <c r="N1956" s="948"/>
      <c r="O1956" s="948"/>
      <c r="P1956" s="948"/>
      <c r="Q1956" s="948"/>
      <c r="R1956" s="948"/>
      <c r="S1956" s="948"/>
      <c r="T1956" s="948"/>
      <c r="U1956" s="948"/>
      <c r="V1956" s="948"/>
      <c r="W1956" s="948"/>
      <c r="X1956" s="948"/>
      <c r="Y1956" s="948"/>
      <c r="Z1956" s="948"/>
      <c r="CC1956" s="949"/>
    </row>
    <row r="1957" spans="6:81" s="947" customFormat="1">
      <c r="F1957" s="948"/>
      <c r="G1957" s="948"/>
      <c r="H1957" s="948"/>
      <c r="I1957" s="948"/>
      <c r="N1957" s="948"/>
      <c r="O1957" s="948"/>
      <c r="P1957" s="948"/>
      <c r="Q1957" s="948"/>
      <c r="R1957" s="948"/>
      <c r="S1957" s="948"/>
      <c r="T1957" s="948"/>
      <c r="U1957" s="948"/>
      <c r="V1957" s="948"/>
      <c r="W1957" s="948"/>
      <c r="X1957" s="948"/>
      <c r="Y1957" s="948"/>
      <c r="Z1957" s="948"/>
      <c r="CC1957" s="949"/>
    </row>
    <row r="1958" spans="6:81" s="947" customFormat="1">
      <c r="F1958" s="948"/>
      <c r="G1958" s="948"/>
      <c r="H1958" s="948"/>
      <c r="I1958" s="948"/>
      <c r="N1958" s="948"/>
      <c r="O1958" s="948"/>
      <c r="P1958" s="948"/>
      <c r="Q1958" s="948"/>
      <c r="R1958" s="948"/>
      <c r="S1958" s="948"/>
      <c r="T1958" s="948"/>
      <c r="U1958" s="948"/>
      <c r="V1958" s="948"/>
      <c r="W1958" s="948"/>
      <c r="X1958" s="948"/>
      <c r="Y1958" s="948"/>
      <c r="Z1958" s="948"/>
      <c r="CC1958" s="949"/>
    </row>
    <row r="1959" spans="6:81" s="947" customFormat="1">
      <c r="F1959" s="948"/>
      <c r="G1959" s="948"/>
      <c r="H1959" s="948"/>
      <c r="I1959" s="948"/>
      <c r="N1959" s="948"/>
      <c r="O1959" s="948"/>
      <c r="P1959" s="948"/>
      <c r="Q1959" s="948"/>
      <c r="R1959" s="948"/>
      <c r="S1959" s="948"/>
      <c r="T1959" s="948"/>
      <c r="U1959" s="948"/>
      <c r="V1959" s="948"/>
      <c r="W1959" s="948"/>
      <c r="X1959" s="948"/>
      <c r="Y1959" s="948"/>
      <c r="Z1959" s="948"/>
      <c r="CC1959" s="949"/>
    </row>
    <row r="1960" spans="6:81" s="947" customFormat="1">
      <c r="F1960" s="948"/>
      <c r="G1960" s="948"/>
      <c r="H1960" s="948"/>
      <c r="I1960" s="948"/>
      <c r="N1960" s="948"/>
      <c r="O1960" s="948"/>
      <c r="P1960" s="948"/>
      <c r="Q1960" s="948"/>
      <c r="R1960" s="948"/>
      <c r="S1960" s="948"/>
      <c r="T1960" s="948"/>
      <c r="U1960" s="948"/>
      <c r="V1960" s="948"/>
      <c r="W1960" s="948"/>
      <c r="X1960" s="948"/>
      <c r="Y1960" s="948"/>
      <c r="Z1960" s="948"/>
      <c r="CC1960" s="949"/>
    </row>
    <row r="1961" spans="6:81" s="947" customFormat="1">
      <c r="F1961" s="948"/>
      <c r="G1961" s="948"/>
      <c r="H1961" s="948"/>
      <c r="I1961" s="948"/>
      <c r="N1961" s="948"/>
      <c r="O1961" s="948"/>
      <c r="P1961" s="948"/>
      <c r="Q1961" s="948"/>
      <c r="R1961" s="948"/>
      <c r="S1961" s="948"/>
      <c r="T1961" s="948"/>
      <c r="U1961" s="948"/>
      <c r="V1961" s="948"/>
      <c r="W1961" s="948"/>
      <c r="X1961" s="948"/>
      <c r="Y1961" s="948"/>
      <c r="Z1961" s="948"/>
      <c r="CC1961" s="949"/>
    </row>
    <row r="1962" spans="6:81" s="947" customFormat="1">
      <c r="F1962" s="948"/>
      <c r="G1962" s="948"/>
      <c r="H1962" s="948"/>
      <c r="I1962" s="948"/>
      <c r="N1962" s="948"/>
      <c r="O1962" s="948"/>
      <c r="P1962" s="948"/>
      <c r="Q1962" s="948"/>
      <c r="R1962" s="948"/>
      <c r="S1962" s="948"/>
      <c r="T1962" s="948"/>
      <c r="U1962" s="948"/>
      <c r="V1962" s="948"/>
      <c r="W1962" s="948"/>
      <c r="X1962" s="948"/>
      <c r="Y1962" s="948"/>
      <c r="Z1962" s="948"/>
      <c r="CC1962" s="949"/>
    </row>
    <row r="1963" spans="6:81" s="947" customFormat="1">
      <c r="F1963" s="948"/>
      <c r="G1963" s="948"/>
      <c r="H1963" s="948"/>
      <c r="I1963" s="948"/>
      <c r="N1963" s="948"/>
      <c r="O1963" s="948"/>
      <c r="P1963" s="948"/>
      <c r="Q1963" s="948"/>
      <c r="R1963" s="948"/>
      <c r="S1963" s="948"/>
      <c r="T1963" s="948"/>
      <c r="U1963" s="948"/>
      <c r="V1963" s="948"/>
      <c r="W1963" s="948"/>
      <c r="X1963" s="948"/>
      <c r="Y1963" s="948"/>
      <c r="Z1963" s="948"/>
      <c r="CC1963" s="949"/>
    </row>
    <row r="1964" spans="6:81" s="947" customFormat="1">
      <c r="F1964" s="948"/>
      <c r="G1964" s="948"/>
      <c r="H1964" s="948"/>
      <c r="I1964" s="948"/>
      <c r="N1964" s="948"/>
      <c r="O1964" s="948"/>
      <c r="P1964" s="948"/>
      <c r="Q1964" s="948"/>
      <c r="R1964" s="948"/>
      <c r="S1964" s="948"/>
      <c r="T1964" s="948"/>
      <c r="U1964" s="948"/>
      <c r="V1964" s="948"/>
      <c r="W1964" s="948"/>
      <c r="X1964" s="948"/>
      <c r="Y1964" s="948"/>
      <c r="Z1964" s="948"/>
      <c r="CC1964" s="949"/>
    </row>
    <row r="1965" spans="6:81" s="947" customFormat="1">
      <c r="F1965" s="948"/>
      <c r="G1965" s="948"/>
      <c r="H1965" s="948"/>
      <c r="I1965" s="948"/>
      <c r="N1965" s="948"/>
      <c r="O1965" s="948"/>
      <c r="P1965" s="948"/>
      <c r="Q1965" s="948"/>
      <c r="R1965" s="948"/>
      <c r="S1965" s="948"/>
      <c r="T1965" s="948"/>
      <c r="U1965" s="948"/>
      <c r="V1965" s="948"/>
      <c r="W1965" s="948"/>
      <c r="X1965" s="948"/>
      <c r="Y1965" s="948"/>
      <c r="Z1965" s="948"/>
      <c r="CC1965" s="949"/>
    </row>
    <row r="1966" spans="6:81" s="947" customFormat="1">
      <c r="F1966" s="948"/>
      <c r="G1966" s="948"/>
      <c r="H1966" s="948"/>
      <c r="I1966" s="948"/>
      <c r="N1966" s="948"/>
      <c r="O1966" s="948"/>
      <c r="P1966" s="948"/>
      <c r="Q1966" s="948"/>
      <c r="R1966" s="948"/>
      <c r="S1966" s="948"/>
      <c r="T1966" s="948"/>
      <c r="U1966" s="948"/>
      <c r="V1966" s="948"/>
      <c r="W1966" s="948"/>
      <c r="X1966" s="948"/>
      <c r="Y1966" s="948"/>
      <c r="Z1966" s="948"/>
      <c r="CC1966" s="949"/>
    </row>
    <row r="1967" spans="6:81" s="947" customFormat="1">
      <c r="F1967" s="948"/>
      <c r="G1967" s="948"/>
      <c r="H1967" s="948"/>
      <c r="I1967" s="948"/>
      <c r="N1967" s="948"/>
      <c r="O1967" s="948"/>
      <c r="P1967" s="948"/>
      <c r="Q1967" s="948"/>
      <c r="R1967" s="948"/>
      <c r="S1967" s="948"/>
      <c r="T1967" s="948"/>
      <c r="U1967" s="948"/>
      <c r="V1967" s="948"/>
      <c r="W1967" s="948"/>
      <c r="X1967" s="948"/>
      <c r="Y1967" s="948"/>
      <c r="Z1967" s="948"/>
      <c r="CC1967" s="949"/>
    </row>
    <row r="1968" spans="6:81" s="947" customFormat="1">
      <c r="F1968" s="948"/>
      <c r="G1968" s="948"/>
      <c r="H1968" s="948"/>
      <c r="I1968" s="948"/>
      <c r="N1968" s="948"/>
      <c r="O1968" s="948"/>
      <c r="P1968" s="948"/>
      <c r="Q1968" s="948"/>
      <c r="R1968" s="948"/>
      <c r="S1968" s="948"/>
      <c r="T1968" s="948"/>
      <c r="U1968" s="948"/>
      <c r="V1968" s="948"/>
      <c r="W1968" s="948"/>
      <c r="X1968" s="948"/>
      <c r="Y1968" s="948"/>
      <c r="Z1968" s="948"/>
      <c r="CC1968" s="949"/>
    </row>
    <row r="1969" spans="6:81" s="947" customFormat="1">
      <c r="F1969" s="948"/>
      <c r="G1969" s="948"/>
      <c r="H1969" s="948"/>
      <c r="I1969" s="948"/>
      <c r="N1969" s="948"/>
      <c r="O1969" s="948"/>
      <c r="P1969" s="948"/>
      <c r="Q1969" s="948"/>
      <c r="R1969" s="948"/>
      <c r="S1969" s="948"/>
      <c r="T1969" s="948"/>
      <c r="U1969" s="948"/>
      <c r="V1969" s="948"/>
      <c r="W1969" s="948"/>
      <c r="X1969" s="948"/>
      <c r="Y1969" s="948"/>
      <c r="Z1969" s="948"/>
      <c r="CC1969" s="949"/>
    </row>
    <row r="1970" spans="6:81" s="947" customFormat="1">
      <c r="F1970" s="948"/>
      <c r="G1970" s="948"/>
      <c r="H1970" s="948"/>
      <c r="I1970" s="948"/>
      <c r="N1970" s="948"/>
      <c r="O1970" s="948"/>
      <c r="P1970" s="948"/>
      <c r="Q1970" s="948"/>
      <c r="R1970" s="948"/>
      <c r="S1970" s="948"/>
      <c r="T1970" s="948"/>
      <c r="U1970" s="948"/>
      <c r="V1970" s="948"/>
      <c r="W1970" s="948"/>
      <c r="X1970" s="948"/>
      <c r="Y1970" s="948"/>
      <c r="Z1970" s="948"/>
      <c r="CC1970" s="949"/>
    </row>
    <row r="1971" spans="6:81" s="947" customFormat="1">
      <c r="F1971" s="948"/>
      <c r="G1971" s="948"/>
      <c r="H1971" s="948"/>
      <c r="I1971" s="948"/>
      <c r="N1971" s="948"/>
      <c r="O1971" s="948"/>
      <c r="P1971" s="948"/>
      <c r="Q1971" s="948"/>
      <c r="R1971" s="948"/>
      <c r="S1971" s="948"/>
      <c r="T1971" s="948"/>
      <c r="U1971" s="948"/>
      <c r="V1971" s="948"/>
      <c r="W1971" s="948"/>
      <c r="X1971" s="948"/>
      <c r="Y1971" s="948"/>
      <c r="Z1971" s="948"/>
      <c r="CC1971" s="949"/>
    </row>
    <row r="1972" spans="6:81" s="947" customFormat="1">
      <c r="F1972" s="948"/>
      <c r="G1972" s="948"/>
      <c r="H1972" s="948"/>
      <c r="I1972" s="948"/>
      <c r="N1972" s="948"/>
      <c r="O1972" s="948"/>
      <c r="P1972" s="948"/>
      <c r="Q1972" s="948"/>
      <c r="R1972" s="948"/>
      <c r="S1972" s="948"/>
      <c r="T1972" s="948"/>
      <c r="U1972" s="948"/>
      <c r="V1972" s="948"/>
      <c r="W1972" s="948"/>
      <c r="X1972" s="948"/>
      <c r="Y1972" s="948"/>
      <c r="Z1972" s="948"/>
      <c r="CC1972" s="949"/>
    </row>
    <row r="1973" spans="6:81" s="947" customFormat="1">
      <c r="F1973" s="948"/>
      <c r="G1973" s="948"/>
      <c r="H1973" s="948"/>
      <c r="I1973" s="948"/>
      <c r="N1973" s="948"/>
      <c r="O1973" s="948"/>
      <c r="P1973" s="948"/>
      <c r="Q1973" s="948"/>
      <c r="R1973" s="948"/>
      <c r="S1973" s="948"/>
      <c r="T1973" s="948"/>
      <c r="U1973" s="948"/>
      <c r="V1973" s="948"/>
      <c r="W1973" s="948"/>
      <c r="X1973" s="948"/>
      <c r="Y1973" s="948"/>
      <c r="Z1973" s="948"/>
      <c r="CC1973" s="949"/>
    </row>
    <row r="1974" spans="6:81" s="947" customFormat="1">
      <c r="F1974" s="948"/>
      <c r="G1974" s="948"/>
      <c r="H1974" s="948"/>
      <c r="I1974" s="948"/>
      <c r="N1974" s="948"/>
      <c r="O1974" s="948"/>
      <c r="P1974" s="948"/>
      <c r="Q1974" s="948"/>
      <c r="R1974" s="948"/>
      <c r="S1974" s="948"/>
      <c r="T1974" s="948"/>
      <c r="U1974" s="948"/>
      <c r="V1974" s="948"/>
      <c r="W1974" s="948"/>
      <c r="X1974" s="948"/>
      <c r="Y1974" s="948"/>
      <c r="Z1974" s="948"/>
      <c r="CC1974" s="949"/>
    </row>
    <row r="1975" spans="6:81" s="947" customFormat="1">
      <c r="F1975" s="948"/>
      <c r="G1975" s="948"/>
      <c r="H1975" s="948"/>
      <c r="I1975" s="948"/>
      <c r="N1975" s="948"/>
      <c r="O1975" s="948"/>
      <c r="P1975" s="948"/>
      <c r="Q1975" s="948"/>
      <c r="R1975" s="948"/>
      <c r="S1975" s="948"/>
      <c r="T1975" s="948"/>
      <c r="U1975" s="948"/>
      <c r="V1975" s="948"/>
      <c r="W1975" s="948"/>
      <c r="X1975" s="948"/>
      <c r="Y1975" s="948"/>
      <c r="Z1975" s="948"/>
      <c r="CC1975" s="949"/>
    </row>
    <row r="1976" spans="6:81" s="947" customFormat="1">
      <c r="F1976" s="948"/>
      <c r="G1976" s="948"/>
      <c r="H1976" s="948"/>
      <c r="I1976" s="948"/>
      <c r="N1976" s="948"/>
      <c r="O1976" s="948"/>
      <c r="P1976" s="948"/>
      <c r="Q1976" s="948"/>
      <c r="R1976" s="948"/>
      <c r="S1976" s="948"/>
      <c r="T1976" s="948"/>
      <c r="U1976" s="948"/>
      <c r="V1976" s="948"/>
      <c r="W1976" s="948"/>
      <c r="X1976" s="948"/>
      <c r="Y1976" s="948"/>
      <c r="Z1976" s="948"/>
      <c r="CC1976" s="949"/>
    </row>
    <row r="1977" spans="6:81" s="947" customFormat="1">
      <c r="F1977" s="948"/>
      <c r="G1977" s="948"/>
      <c r="H1977" s="948"/>
      <c r="I1977" s="948"/>
      <c r="N1977" s="948"/>
      <c r="O1977" s="948"/>
      <c r="P1977" s="948"/>
      <c r="Q1977" s="948"/>
      <c r="R1977" s="948"/>
      <c r="S1977" s="948"/>
      <c r="T1977" s="948"/>
      <c r="U1977" s="948"/>
      <c r="V1977" s="948"/>
      <c r="W1977" s="948"/>
      <c r="X1977" s="948"/>
      <c r="Y1977" s="948"/>
      <c r="Z1977" s="948"/>
      <c r="CC1977" s="949"/>
    </row>
    <row r="1978" spans="6:81" s="947" customFormat="1">
      <c r="F1978" s="948"/>
      <c r="G1978" s="948"/>
      <c r="H1978" s="948"/>
      <c r="I1978" s="948"/>
      <c r="N1978" s="948"/>
      <c r="O1978" s="948"/>
      <c r="P1978" s="948"/>
      <c r="Q1978" s="948"/>
      <c r="R1978" s="948"/>
      <c r="S1978" s="948"/>
      <c r="T1978" s="948"/>
      <c r="U1978" s="948"/>
      <c r="V1978" s="948"/>
      <c r="W1978" s="948"/>
      <c r="X1978" s="948"/>
      <c r="Y1978" s="948"/>
      <c r="Z1978" s="948"/>
      <c r="CC1978" s="949"/>
    </row>
    <row r="1979" spans="6:81" s="947" customFormat="1">
      <c r="F1979" s="948"/>
      <c r="G1979" s="948"/>
      <c r="H1979" s="948"/>
      <c r="I1979" s="948"/>
      <c r="N1979" s="948"/>
      <c r="O1979" s="948"/>
      <c r="P1979" s="948"/>
      <c r="Q1979" s="948"/>
      <c r="R1979" s="948"/>
      <c r="S1979" s="948"/>
      <c r="T1979" s="948"/>
      <c r="U1979" s="948"/>
      <c r="V1979" s="948"/>
      <c r="W1979" s="948"/>
      <c r="X1979" s="948"/>
      <c r="Y1979" s="948"/>
      <c r="Z1979" s="948"/>
      <c r="CC1979" s="949"/>
    </row>
    <row r="1980" spans="6:81" s="947" customFormat="1">
      <c r="F1980" s="948"/>
      <c r="G1980" s="948"/>
      <c r="H1980" s="948"/>
      <c r="I1980" s="948"/>
      <c r="N1980" s="948"/>
      <c r="O1980" s="948"/>
      <c r="P1980" s="948"/>
      <c r="Q1980" s="948"/>
      <c r="R1980" s="948"/>
      <c r="S1980" s="948"/>
      <c r="T1980" s="948"/>
      <c r="U1980" s="948"/>
      <c r="V1980" s="948"/>
      <c r="W1980" s="948"/>
      <c r="X1980" s="948"/>
      <c r="Y1980" s="948"/>
      <c r="Z1980" s="948"/>
      <c r="CC1980" s="949"/>
    </row>
    <row r="1981" spans="6:81" s="947" customFormat="1">
      <c r="F1981" s="948"/>
      <c r="G1981" s="948"/>
      <c r="H1981" s="948"/>
      <c r="I1981" s="948"/>
      <c r="N1981" s="948"/>
      <c r="O1981" s="948"/>
      <c r="P1981" s="948"/>
      <c r="Q1981" s="948"/>
      <c r="R1981" s="948"/>
      <c r="S1981" s="948"/>
      <c r="T1981" s="948"/>
      <c r="U1981" s="948"/>
      <c r="V1981" s="948"/>
      <c r="W1981" s="948"/>
      <c r="X1981" s="948"/>
      <c r="Y1981" s="948"/>
      <c r="Z1981" s="948"/>
      <c r="CC1981" s="949"/>
    </row>
    <row r="1982" spans="6:81" s="947" customFormat="1">
      <c r="F1982" s="948"/>
      <c r="G1982" s="948"/>
      <c r="H1982" s="948"/>
      <c r="I1982" s="948"/>
      <c r="N1982" s="948"/>
      <c r="O1982" s="948"/>
      <c r="P1982" s="948"/>
      <c r="Q1982" s="948"/>
      <c r="R1982" s="948"/>
      <c r="S1982" s="948"/>
      <c r="T1982" s="948"/>
      <c r="U1982" s="948"/>
      <c r="V1982" s="948"/>
      <c r="W1982" s="948"/>
      <c r="X1982" s="948"/>
      <c r="Y1982" s="948"/>
      <c r="Z1982" s="948"/>
      <c r="CC1982" s="949"/>
    </row>
    <row r="1983" spans="6:81" s="947" customFormat="1">
      <c r="F1983" s="948"/>
      <c r="G1983" s="948"/>
      <c r="H1983" s="948"/>
      <c r="I1983" s="948"/>
      <c r="N1983" s="948"/>
      <c r="O1983" s="948"/>
      <c r="P1983" s="948"/>
      <c r="Q1983" s="948"/>
      <c r="R1983" s="948"/>
      <c r="S1983" s="948"/>
      <c r="T1983" s="948"/>
      <c r="U1983" s="948"/>
      <c r="V1983" s="948"/>
      <c r="W1983" s="948"/>
      <c r="X1983" s="948"/>
      <c r="Y1983" s="948"/>
      <c r="Z1983" s="948"/>
      <c r="CC1983" s="949"/>
    </row>
    <row r="1984" spans="6:81" s="947" customFormat="1">
      <c r="F1984" s="948"/>
      <c r="G1984" s="948"/>
      <c r="H1984" s="948"/>
      <c r="I1984" s="948"/>
      <c r="N1984" s="948"/>
      <c r="O1984" s="948"/>
      <c r="P1984" s="948"/>
      <c r="Q1984" s="948"/>
      <c r="R1984" s="948"/>
      <c r="S1984" s="948"/>
      <c r="T1984" s="948"/>
      <c r="U1984" s="948"/>
      <c r="V1984" s="948"/>
      <c r="W1984" s="948"/>
      <c r="X1984" s="948"/>
      <c r="Y1984" s="948"/>
      <c r="Z1984" s="948"/>
      <c r="CC1984" s="949"/>
    </row>
    <row r="1985" spans="6:81" s="947" customFormat="1">
      <c r="F1985" s="948"/>
      <c r="G1985" s="948"/>
      <c r="H1985" s="948"/>
      <c r="I1985" s="948"/>
      <c r="N1985" s="948"/>
      <c r="O1985" s="948"/>
      <c r="P1985" s="948"/>
      <c r="Q1985" s="948"/>
      <c r="R1985" s="948"/>
      <c r="S1985" s="948"/>
      <c r="T1985" s="948"/>
      <c r="U1985" s="948"/>
      <c r="V1985" s="948"/>
      <c r="W1985" s="948"/>
      <c r="X1985" s="948"/>
      <c r="Y1985" s="948"/>
      <c r="Z1985" s="948"/>
      <c r="CC1985" s="949"/>
    </row>
    <row r="1986" spans="6:81" s="947" customFormat="1">
      <c r="F1986" s="948"/>
      <c r="G1986" s="948"/>
      <c r="H1986" s="948"/>
      <c r="I1986" s="948"/>
      <c r="N1986" s="948"/>
      <c r="O1986" s="948"/>
      <c r="P1986" s="948"/>
      <c r="Q1986" s="948"/>
      <c r="R1986" s="948"/>
      <c r="S1986" s="948"/>
      <c r="T1986" s="948"/>
      <c r="U1986" s="948"/>
      <c r="V1986" s="948"/>
      <c r="W1986" s="948"/>
      <c r="X1986" s="948"/>
      <c r="Y1986" s="948"/>
      <c r="Z1986" s="948"/>
      <c r="CC1986" s="949"/>
    </row>
    <row r="1987" spans="6:81" s="947" customFormat="1">
      <c r="F1987" s="948"/>
      <c r="G1987" s="948"/>
      <c r="H1987" s="948"/>
      <c r="I1987" s="948"/>
      <c r="N1987" s="948"/>
      <c r="O1987" s="948"/>
      <c r="P1987" s="948"/>
      <c r="Q1987" s="948"/>
      <c r="R1987" s="948"/>
      <c r="S1987" s="948"/>
      <c r="T1987" s="948"/>
      <c r="U1987" s="948"/>
      <c r="V1987" s="948"/>
      <c r="W1987" s="948"/>
      <c r="X1987" s="948"/>
      <c r="Y1987" s="948"/>
      <c r="Z1987" s="948"/>
      <c r="CC1987" s="949"/>
    </row>
    <row r="1988" spans="6:81" s="947" customFormat="1">
      <c r="F1988" s="948"/>
      <c r="G1988" s="948"/>
      <c r="H1988" s="948"/>
      <c r="I1988" s="948"/>
      <c r="N1988" s="948"/>
      <c r="O1988" s="948"/>
      <c r="P1988" s="948"/>
      <c r="Q1988" s="948"/>
      <c r="R1988" s="948"/>
      <c r="S1988" s="948"/>
      <c r="T1988" s="948"/>
      <c r="U1988" s="948"/>
      <c r="V1988" s="948"/>
      <c r="W1988" s="948"/>
      <c r="X1988" s="948"/>
      <c r="Y1988" s="948"/>
      <c r="Z1988" s="948"/>
      <c r="CC1988" s="949"/>
    </row>
    <row r="1989" spans="6:81" s="947" customFormat="1">
      <c r="F1989" s="948"/>
      <c r="G1989" s="948"/>
      <c r="H1989" s="948"/>
      <c r="I1989" s="948"/>
      <c r="N1989" s="948"/>
      <c r="O1989" s="948"/>
      <c r="P1989" s="948"/>
      <c r="Q1989" s="948"/>
      <c r="R1989" s="948"/>
      <c r="S1989" s="948"/>
      <c r="T1989" s="948"/>
      <c r="U1989" s="948"/>
      <c r="V1989" s="948"/>
      <c r="W1989" s="948"/>
      <c r="X1989" s="948"/>
      <c r="Y1989" s="948"/>
      <c r="Z1989" s="948"/>
      <c r="CC1989" s="949"/>
    </row>
    <row r="1990" spans="6:81" s="947" customFormat="1">
      <c r="F1990" s="948"/>
      <c r="G1990" s="948"/>
      <c r="H1990" s="948"/>
      <c r="I1990" s="948"/>
      <c r="N1990" s="948"/>
      <c r="O1990" s="948"/>
      <c r="P1990" s="948"/>
      <c r="Q1990" s="948"/>
      <c r="R1990" s="948"/>
      <c r="S1990" s="948"/>
      <c r="T1990" s="948"/>
      <c r="U1990" s="948"/>
      <c r="V1990" s="948"/>
      <c r="W1990" s="948"/>
      <c r="X1990" s="948"/>
      <c r="Y1990" s="948"/>
      <c r="Z1990" s="948"/>
      <c r="CC1990" s="949"/>
    </row>
    <row r="1991" spans="6:81" s="947" customFormat="1">
      <c r="F1991" s="948"/>
      <c r="G1991" s="948"/>
      <c r="H1991" s="948"/>
      <c r="I1991" s="948"/>
      <c r="N1991" s="948"/>
      <c r="O1991" s="948"/>
      <c r="P1991" s="948"/>
      <c r="Q1991" s="948"/>
      <c r="R1991" s="948"/>
      <c r="S1991" s="948"/>
      <c r="T1991" s="948"/>
      <c r="U1991" s="948"/>
      <c r="V1991" s="948"/>
      <c r="W1991" s="948"/>
      <c r="X1991" s="948"/>
      <c r="Y1991" s="948"/>
      <c r="Z1991" s="948"/>
      <c r="CC1991" s="949"/>
    </row>
    <row r="1992" spans="6:81" s="947" customFormat="1">
      <c r="F1992" s="948"/>
      <c r="G1992" s="948"/>
      <c r="H1992" s="948"/>
      <c r="I1992" s="948"/>
      <c r="N1992" s="948"/>
      <c r="O1992" s="948"/>
      <c r="P1992" s="948"/>
      <c r="Q1992" s="948"/>
      <c r="R1992" s="948"/>
      <c r="S1992" s="948"/>
      <c r="T1992" s="948"/>
      <c r="U1992" s="948"/>
      <c r="V1992" s="948"/>
      <c r="W1992" s="948"/>
      <c r="X1992" s="948"/>
      <c r="Y1992" s="948"/>
      <c r="Z1992" s="948"/>
      <c r="CC1992" s="949"/>
    </row>
    <row r="1993" spans="6:81" s="947" customFormat="1">
      <c r="F1993" s="948"/>
      <c r="G1993" s="948"/>
      <c r="H1993" s="948"/>
      <c r="I1993" s="948"/>
      <c r="N1993" s="948"/>
      <c r="O1993" s="948"/>
      <c r="P1993" s="948"/>
      <c r="Q1993" s="948"/>
      <c r="R1993" s="948"/>
      <c r="S1993" s="948"/>
      <c r="T1993" s="948"/>
      <c r="U1993" s="948"/>
      <c r="V1993" s="948"/>
      <c r="W1993" s="948"/>
      <c r="X1993" s="948"/>
      <c r="Y1993" s="948"/>
      <c r="Z1993" s="948"/>
      <c r="CC1993" s="949"/>
    </row>
    <row r="1994" spans="6:81" s="947" customFormat="1">
      <c r="F1994" s="948"/>
      <c r="G1994" s="948"/>
      <c r="H1994" s="948"/>
      <c r="I1994" s="948"/>
      <c r="N1994" s="948"/>
      <c r="O1994" s="948"/>
      <c r="P1994" s="948"/>
      <c r="Q1994" s="948"/>
      <c r="R1994" s="948"/>
      <c r="S1994" s="948"/>
      <c r="T1994" s="948"/>
      <c r="U1994" s="948"/>
      <c r="V1994" s="948"/>
      <c r="W1994" s="948"/>
      <c r="X1994" s="948"/>
      <c r="Y1994" s="948"/>
      <c r="Z1994" s="948"/>
      <c r="CC1994" s="949"/>
    </row>
    <row r="1995" spans="6:81" s="947" customFormat="1">
      <c r="F1995" s="948"/>
      <c r="G1995" s="948"/>
      <c r="H1995" s="948"/>
      <c r="I1995" s="948"/>
      <c r="N1995" s="948"/>
      <c r="O1995" s="948"/>
      <c r="P1995" s="948"/>
      <c r="Q1995" s="948"/>
      <c r="R1995" s="948"/>
      <c r="S1995" s="948"/>
      <c r="T1995" s="948"/>
      <c r="U1995" s="948"/>
      <c r="V1995" s="948"/>
      <c r="W1995" s="948"/>
      <c r="X1995" s="948"/>
      <c r="Y1995" s="948"/>
      <c r="Z1995" s="948"/>
      <c r="CC1995" s="949"/>
    </row>
    <row r="1996" spans="6:81" s="947" customFormat="1">
      <c r="F1996" s="948"/>
      <c r="G1996" s="948"/>
      <c r="H1996" s="948"/>
      <c r="I1996" s="948"/>
      <c r="N1996" s="948"/>
      <c r="O1996" s="948"/>
      <c r="P1996" s="948"/>
      <c r="Q1996" s="948"/>
      <c r="R1996" s="948"/>
      <c r="S1996" s="948"/>
      <c r="T1996" s="948"/>
      <c r="U1996" s="948"/>
      <c r="V1996" s="948"/>
      <c r="W1996" s="948"/>
      <c r="X1996" s="948"/>
      <c r="Y1996" s="948"/>
      <c r="Z1996" s="948"/>
      <c r="CC1996" s="949"/>
    </row>
    <row r="1997" spans="6:81" s="947" customFormat="1">
      <c r="F1997" s="948"/>
      <c r="G1997" s="948"/>
      <c r="H1997" s="948"/>
      <c r="I1997" s="948"/>
      <c r="N1997" s="948"/>
      <c r="O1997" s="948"/>
      <c r="P1997" s="948"/>
      <c r="Q1997" s="948"/>
      <c r="R1997" s="948"/>
      <c r="S1997" s="948"/>
      <c r="T1997" s="948"/>
      <c r="U1997" s="948"/>
      <c r="V1997" s="948"/>
      <c r="W1997" s="948"/>
      <c r="X1997" s="948"/>
      <c r="Y1997" s="948"/>
      <c r="Z1997" s="948"/>
      <c r="CC1997" s="949"/>
    </row>
    <row r="1998" spans="6:81" s="947" customFormat="1">
      <c r="F1998" s="948"/>
      <c r="G1998" s="948"/>
      <c r="H1998" s="948"/>
      <c r="I1998" s="948"/>
      <c r="N1998" s="948"/>
      <c r="O1998" s="948"/>
      <c r="P1998" s="948"/>
      <c r="Q1998" s="948"/>
      <c r="R1998" s="948"/>
      <c r="S1998" s="948"/>
      <c r="T1998" s="948"/>
      <c r="U1998" s="948"/>
      <c r="V1998" s="948"/>
      <c r="W1998" s="948"/>
      <c r="X1998" s="948"/>
      <c r="Y1998" s="948"/>
      <c r="Z1998" s="948"/>
      <c r="CC1998" s="949"/>
    </row>
    <row r="1999" spans="6:81" s="947" customFormat="1">
      <c r="F1999" s="948"/>
      <c r="G1999" s="948"/>
      <c r="H1999" s="948"/>
      <c r="I1999" s="948"/>
      <c r="N1999" s="948"/>
      <c r="O1999" s="948"/>
      <c r="P1999" s="948"/>
      <c r="Q1999" s="948"/>
      <c r="R1999" s="948"/>
      <c r="S1999" s="948"/>
      <c r="T1999" s="948"/>
      <c r="U1999" s="948"/>
      <c r="V1999" s="948"/>
      <c r="W1999" s="948"/>
      <c r="X1999" s="948"/>
      <c r="Y1999" s="948"/>
      <c r="Z1999" s="948"/>
      <c r="CC1999" s="949"/>
    </row>
    <row r="2000" spans="6:81" s="947" customFormat="1">
      <c r="F2000" s="948"/>
      <c r="G2000" s="948"/>
      <c r="H2000" s="948"/>
      <c r="I2000" s="948"/>
      <c r="N2000" s="948"/>
      <c r="O2000" s="948"/>
      <c r="P2000" s="948"/>
      <c r="Q2000" s="948"/>
      <c r="R2000" s="948"/>
      <c r="S2000" s="948"/>
      <c r="T2000" s="948"/>
      <c r="U2000" s="948"/>
      <c r="V2000" s="948"/>
      <c r="W2000" s="948"/>
      <c r="X2000" s="948"/>
      <c r="Y2000" s="948"/>
      <c r="Z2000" s="948"/>
      <c r="CC2000" s="949"/>
    </row>
    <row r="2001" spans="6:81" s="947" customFormat="1">
      <c r="F2001" s="948"/>
      <c r="G2001" s="948"/>
      <c r="H2001" s="948"/>
      <c r="I2001" s="948"/>
      <c r="N2001" s="948"/>
      <c r="O2001" s="948"/>
      <c r="P2001" s="948"/>
      <c r="Q2001" s="948"/>
      <c r="R2001" s="948"/>
      <c r="S2001" s="948"/>
      <c r="T2001" s="948"/>
      <c r="U2001" s="948"/>
      <c r="V2001" s="948"/>
      <c r="W2001" s="948"/>
      <c r="X2001" s="948"/>
      <c r="Y2001" s="948"/>
      <c r="Z2001" s="948"/>
      <c r="CC2001" s="949"/>
    </row>
    <row r="2002" spans="6:81" s="947" customFormat="1">
      <c r="F2002" s="948"/>
      <c r="G2002" s="948"/>
      <c r="H2002" s="948"/>
      <c r="I2002" s="948"/>
      <c r="N2002" s="948"/>
      <c r="O2002" s="948"/>
      <c r="P2002" s="948"/>
      <c r="Q2002" s="948"/>
      <c r="R2002" s="948"/>
      <c r="S2002" s="948"/>
      <c r="T2002" s="948"/>
      <c r="U2002" s="948"/>
      <c r="V2002" s="948"/>
      <c r="W2002" s="948"/>
      <c r="X2002" s="948"/>
      <c r="Y2002" s="948"/>
      <c r="Z2002" s="948"/>
      <c r="CC2002" s="949"/>
    </row>
    <row r="2003" spans="6:81" s="947" customFormat="1">
      <c r="F2003" s="948"/>
      <c r="G2003" s="948"/>
      <c r="H2003" s="948"/>
      <c r="I2003" s="948"/>
      <c r="N2003" s="948"/>
      <c r="O2003" s="948"/>
      <c r="P2003" s="948"/>
      <c r="Q2003" s="948"/>
      <c r="R2003" s="948"/>
      <c r="S2003" s="948"/>
      <c r="T2003" s="948"/>
      <c r="U2003" s="948"/>
      <c r="V2003" s="948"/>
      <c r="W2003" s="948"/>
      <c r="X2003" s="948"/>
      <c r="Y2003" s="948"/>
      <c r="Z2003" s="948"/>
      <c r="CC2003" s="949"/>
    </row>
    <row r="2004" spans="6:81" s="947" customFormat="1">
      <c r="F2004" s="948"/>
      <c r="G2004" s="948"/>
      <c r="H2004" s="948"/>
      <c r="I2004" s="948"/>
      <c r="N2004" s="948"/>
      <c r="O2004" s="948"/>
      <c r="P2004" s="948"/>
      <c r="Q2004" s="948"/>
      <c r="R2004" s="948"/>
      <c r="S2004" s="948"/>
      <c r="T2004" s="948"/>
      <c r="U2004" s="948"/>
      <c r="V2004" s="948"/>
      <c r="W2004" s="948"/>
      <c r="X2004" s="948"/>
      <c r="Y2004" s="948"/>
      <c r="Z2004" s="948"/>
      <c r="CC2004" s="949"/>
    </row>
    <row r="2005" spans="6:81" s="947" customFormat="1">
      <c r="F2005" s="948"/>
      <c r="G2005" s="948"/>
      <c r="H2005" s="948"/>
      <c r="I2005" s="948"/>
      <c r="N2005" s="948"/>
      <c r="O2005" s="948"/>
      <c r="P2005" s="948"/>
      <c r="Q2005" s="948"/>
      <c r="R2005" s="948"/>
      <c r="S2005" s="948"/>
      <c r="T2005" s="948"/>
      <c r="U2005" s="948"/>
      <c r="V2005" s="948"/>
      <c r="W2005" s="948"/>
      <c r="X2005" s="948"/>
      <c r="Y2005" s="948"/>
      <c r="Z2005" s="948"/>
      <c r="CC2005" s="949"/>
    </row>
    <row r="2006" spans="6:81" s="947" customFormat="1">
      <c r="F2006" s="948"/>
      <c r="G2006" s="948"/>
      <c r="H2006" s="948"/>
      <c r="I2006" s="948"/>
      <c r="N2006" s="948"/>
      <c r="O2006" s="948"/>
      <c r="P2006" s="948"/>
      <c r="Q2006" s="948"/>
      <c r="R2006" s="948"/>
      <c r="S2006" s="948"/>
      <c r="T2006" s="948"/>
      <c r="U2006" s="948"/>
      <c r="V2006" s="948"/>
      <c r="W2006" s="948"/>
      <c r="X2006" s="948"/>
      <c r="Y2006" s="948"/>
      <c r="Z2006" s="948"/>
      <c r="CC2006" s="949"/>
    </row>
    <row r="2007" spans="6:81" s="947" customFormat="1">
      <c r="F2007" s="948"/>
      <c r="G2007" s="948"/>
      <c r="H2007" s="948"/>
      <c r="I2007" s="948"/>
      <c r="N2007" s="948"/>
      <c r="O2007" s="948"/>
      <c r="P2007" s="948"/>
      <c r="Q2007" s="948"/>
      <c r="R2007" s="948"/>
      <c r="S2007" s="948"/>
      <c r="T2007" s="948"/>
      <c r="U2007" s="948"/>
      <c r="V2007" s="948"/>
      <c r="W2007" s="948"/>
      <c r="X2007" s="948"/>
      <c r="Y2007" s="948"/>
      <c r="Z2007" s="948"/>
      <c r="CC2007" s="949"/>
    </row>
    <row r="2008" spans="6:81" s="947" customFormat="1">
      <c r="F2008" s="948"/>
      <c r="G2008" s="948"/>
      <c r="H2008" s="948"/>
      <c r="I2008" s="948"/>
      <c r="N2008" s="948"/>
      <c r="O2008" s="948"/>
      <c r="P2008" s="948"/>
      <c r="Q2008" s="948"/>
      <c r="R2008" s="948"/>
      <c r="S2008" s="948"/>
      <c r="T2008" s="948"/>
      <c r="U2008" s="948"/>
      <c r="V2008" s="948"/>
      <c r="W2008" s="948"/>
      <c r="X2008" s="948"/>
      <c r="Y2008" s="948"/>
      <c r="Z2008" s="948"/>
      <c r="CC2008" s="949"/>
    </row>
    <row r="2009" spans="6:81" s="947" customFormat="1">
      <c r="F2009" s="948"/>
      <c r="G2009" s="948"/>
      <c r="H2009" s="948"/>
      <c r="I2009" s="948"/>
      <c r="N2009" s="948"/>
      <c r="O2009" s="948"/>
      <c r="P2009" s="948"/>
      <c r="Q2009" s="948"/>
      <c r="R2009" s="948"/>
      <c r="S2009" s="948"/>
      <c r="T2009" s="948"/>
      <c r="U2009" s="948"/>
      <c r="V2009" s="948"/>
      <c r="W2009" s="948"/>
      <c r="X2009" s="948"/>
      <c r="Y2009" s="948"/>
      <c r="Z2009" s="948"/>
      <c r="CC2009" s="949"/>
    </row>
    <row r="2010" spans="6:81" s="947" customFormat="1">
      <c r="F2010" s="948"/>
      <c r="G2010" s="948"/>
      <c r="H2010" s="948"/>
      <c r="I2010" s="948"/>
      <c r="N2010" s="948"/>
      <c r="O2010" s="948"/>
      <c r="P2010" s="948"/>
      <c r="Q2010" s="948"/>
      <c r="R2010" s="948"/>
      <c r="S2010" s="948"/>
      <c r="T2010" s="948"/>
      <c r="U2010" s="948"/>
      <c r="V2010" s="948"/>
      <c r="W2010" s="948"/>
      <c r="X2010" s="948"/>
      <c r="Y2010" s="948"/>
      <c r="Z2010" s="948"/>
      <c r="CC2010" s="949"/>
    </row>
    <row r="2011" spans="6:81" s="947" customFormat="1">
      <c r="F2011" s="948"/>
      <c r="G2011" s="948"/>
      <c r="H2011" s="948"/>
      <c r="I2011" s="948"/>
      <c r="N2011" s="948"/>
      <c r="O2011" s="948"/>
      <c r="P2011" s="948"/>
      <c r="Q2011" s="948"/>
      <c r="R2011" s="948"/>
      <c r="S2011" s="948"/>
      <c r="T2011" s="948"/>
      <c r="U2011" s="948"/>
      <c r="V2011" s="948"/>
      <c r="W2011" s="948"/>
      <c r="X2011" s="948"/>
      <c r="Y2011" s="948"/>
      <c r="Z2011" s="948"/>
      <c r="CC2011" s="949"/>
    </row>
    <row r="2012" spans="6:81" s="947" customFormat="1">
      <c r="F2012" s="948"/>
      <c r="G2012" s="948"/>
      <c r="H2012" s="948"/>
      <c r="I2012" s="948"/>
      <c r="N2012" s="948"/>
      <c r="O2012" s="948"/>
      <c r="P2012" s="948"/>
      <c r="Q2012" s="948"/>
      <c r="R2012" s="948"/>
      <c r="S2012" s="948"/>
      <c r="T2012" s="948"/>
      <c r="U2012" s="948"/>
      <c r="V2012" s="948"/>
      <c r="W2012" s="948"/>
      <c r="X2012" s="948"/>
      <c r="Y2012" s="948"/>
      <c r="Z2012" s="948"/>
      <c r="CC2012" s="949"/>
    </row>
    <row r="2013" spans="6:81" s="947" customFormat="1">
      <c r="F2013" s="948"/>
      <c r="G2013" s="948"/>
      <c r="H2013" s="948"/>
      <c r="I2013" s="948"/>
      <c r="N2013" s="948"/>
      <c r="O2013" s="948"/>
      <c r="P2013" s="948"/>
      <c r="Q2013" s="948"/>
      <c r="R2013" s="948"/>
      <c r="S2013" s="948"/>
      <c r="T2013" s="948"/>
      <c r="U2013" s="948"/>
      <c r="V2013" s="948"/>
      <c r="W2013" s="948"/>
      <c r="X2013" s="948"/>
      <c r="Y2013" s="948"/>
      <c r="Z2013" s="948"/>
      <c r="CC2013" s="949"/>
    </row>
    <row r="2014" spans="6:81" s="947" customFormat="1">
      <c r="F2014" s="948"/>
      <c r="G2014" s="948"/>
      <c r="H2014" s="948"/>
      <c r="I2014" s="948"/>
      <c r="N2014" s="948"/>
      <c r="O2014" s="948"/>
      <c r="P2014" s="948"/>
      <c r="Q2014" s="948"/>
      <c r="R2014" s="948"/>
      <c r="S2014" s="948"/>
      <c r="T2014" s="948"/>
      <c r="U2014" s="948"/>
      <c r="V2014" s="948"/>
      <c r="W2014" s="948"/>
      <c r="X2014" s="948"/>
      <c r="Y2014" s="948"/>
      <c r="Z2014" s="948"/>
      <c r="CC2014" s="949"/>
    </row>
    <row r="2015" spans="6:81" s="947" customFormat="1">
      <c r="F2015" s="948"/>
      <c r="G2015" s="948"/>
      <c r="H2015" s="948"/>
      <c r="I2015" s="948"/>
      <c r="N2015" s="948"/>
      <c r="O2015" s="948"/>
      <c r="P2015" s="948"/>
      <c r="Q2015" s="948"/>
      <c r="R2015" s="948"/>
      <c r="S2015" s="948"/>
      <c r="T2015" s="948"/>
      <c r="U2015" s="948"/>
      <c r="V2015" s="948"/>
      <c r="W2015" s="948"/>
      <c r="X2015" s="948"/>
      <c r="Y2015" s="948"/>
      <c r="Z2015" s="948"/>
      <c r="CC2015" s="949"/>
    </row>
    <row r="2016" spans="6:81" s="947" customFormat="1">
      <c r="F2016" s="948"/>
      <c r="G2016" s="948"/>
      <c r="H2016" s="948"/>
      <c r="I2016" s="948"/>
      <c r="N2016" s="948"/>
      <c r="O2016" s="948"/>
      <c r="P2016" s="948"/>
      <c r="Q2016" s="948"/>
      <c r="R2016" s="948"/>
      <c r="S2016" s="948"/>
      <c r="T2016" s="948"/>
      <c r="U2016" s="948"/>
      <c r="V2016" s="948"/>
      <c r="W2016" s="948"/>
      <c r="X2016" s="948"/>
      <c r="Y2016" s="948"/>
      <c r="Z2016" s="948"/>
      <c r="CC2016" s="949"/>
    </row>
    <row r="2017" spans="6:81" s="947" customFormat="1">
      <c r="F2017" s="948"/>
      <c r="G2017" s="948"/>
      <c r="H2017" s="948"/>
      <c r="I2017" s="948"/>
      <c r="N2017" s="948"/>
      <c r="O2017" s="948"/>
      <c r="P2017" s="948"/>
      <c r="Q2017" s="948"/>
      <c r="R2017" s="948"/>
      <c r="S2017" s="948"/>
      <c r="T2017" s="948"/>
      <c r="U2017" s="948"/>
      <c r="V2017" s="948"/>
      <c r="W2017" s="948"/>
      <c r="X2017" s="948"/>
      <c r="Y2017" s="948"/>
      <c r="Z2017" s="948"/>
      <c r="CC2017" s="949"/>
    </row>
    <row r="2018" spans="6:81" s="947" customFormat="1">
      <c r="F2018" s="948"/>
      <c r="G2018" s="948"/>
      <c r="H2018" s="948"/>
      <c r="I2018" s="948"/>
      <c r="N2018" s="948"/>
      <c r="O2018" s="948"/>
      <c r="P2018" s="948"/>
      <c r="Q2018" s="948"/>
      <c r="R2018" s="948"/>
      <c r="S2018" s="948"/>
      <c r="T2018" s="948"/>
      <c r="U2018" s="948"/>
      <c r="V2018" s="948"/>
      <c r="W2018" s="948"/>
      <c r="X2018" s="948"/>
      <c r="Y2018" s="948"/>
      <c r="Z2018" s="948"/>
      <c r="CC2018" s="949"/>
    </row>
    <row r="2019" spans="6:81" s="947" customFormat="1">
      <c r="F2019" s="948"/>
      <c r="G2019" s="948"/>
      <c r="H2019" s="948"/>
      <c r="I2019" s="948"/>
      <c r="N2019" s="948"/>
      <c r="O2019" s="948"/>
      <c r="P2019" s="948"/>
      <c r="Q2019" s="948"/>
      <c r="R2019" s="948"/>
      <c r="S2019" s="948"/>
      <c r="T2019" s="948"/>
      <c r="U2019" s="948"/>
      <c r="V2019" s="948"/>
      <c r="W2019" s="948"/>
      <c r="X2019" s="948"/>
      <c r="Y2019" s="948"/>
      <c r="Z2019" s="948"/>
      <c r="CC2019" s="949"/>
    </row>
    <row r="2020" spans="6:81" s="947" customFormat="1">
      <c r="F2020" s="948"/>
      <c r="G2020" s="948"/>
      <c r="H2020" s="948"/>
      <c r="I2020" s="948"/>
      <c r="N2020" s="948"/>
      <c r="O2020" s="948"/>
      <c r="P2020" s="948"/>
      <c r="Q2020" s="948"/>
      <c r="R2020" s="948"/>
      <c r="S2020" s="948"/>
      <c r="T2020" s="948"/>
      <c r="U2020" s="948"/>
      <c r="V2020" s="948"/>
      <c r="W2020" s="948"/>
      <c r="X2020" s="948"/>
      <c r="Y2020" s="948"/>
      <c r="Z2020" s="948"/>
      <c r="CC2020" s="949"/>
    </row>
    <row r="2021" spans="6:81" s="947" customFormat="1">
      <c r="F2021" s="948"/>
      <c r="G2021" s="948"/>
      <c r="H2021" s="948"/>
      <c r="I2021" s="948"/>
      <c r="N2021" s="948"/>
      <c r="O2021" s="948"/>
      <c r="P2021" s="948"/>
      <c r="Q2021" s="948"/>
      <c r="R2021" s="948"/>
      <c r="S2021" s="948"/>
      <c r="T2021" s="948"/>
      <c r="U2021" s="948"/>
      <c r="V2021" s="948"/>
      <c r="W2021" s="948"/>
      <c r="X2021" s="948"/>
      <c r="Y2021" s="948"/>
      <c r="Z2021" s="948"/>
      <c r="CC2021" s="949"/>
    </row>
    <row r="2022" spans="6:81" s="947" customFormat="1">
      <c r="F2022" s="948"/>
      <c r="G2022" s="948"/>
      <c r="H2022" s="948"/>
      <c r="I2022" s="948"/>
      <c r="N2022" s="948"/>
      <c r="O2022" s="948"/>
      <c r="P2022" s="948"/>
      <c r="Q2022" s="948"/>
      <c r="R2022" s="948"/>
      <c r="S2022" s="948"/>
      <c r="T2022" s="948"/>
      <c r="U2022" s="948"/>
      <c r="V2022" s="948"/>
      <c r="W2022" s="948"/>
      <c r="X2022" s="948"/>
      <c r="Y2022" s="948"/>
      <c r="Z2022" s="948"/>
      <c r="CC2022" s="949"/>
    </row>
    <row r="2023" spans="6:81" s="947" customFormat="1">
      <c r="F2023" s="948"/>
      <c r="G2023" s="948"/>
      <c r="H2023" s="948"/>
      <c r="I2023" s="948"/>
      <c r="N2023" s="948"/>
      <c r="O2023" s="948"/>
      <c r="P2023" s="948"/>
      <c r="Q2023" s="948"/>
      <c r="R2023" s="948"/>
      <c r="S2023" s="948"/>
      <c r="T2023" s="948"/>
      <c r="U2023" s="948"/>
      <c r="V2023" s="948"/>
      <c r="W2023" s="948"/>
      <c r="X2023" s="948"/>
      <c r="Y2023" s="948"/>
      <c r="Z2023" s="948"/>
      <c r="CC2023" s="949"/>
    </row>
    <row r="2024" spans="6:81" s="947" customFormat="1">
      <c r="F2024" s="948"/>
      <c r="G2024" s="948"/>
      <c r="H2024" s="948"/>
      <c r="I2024" s="948"/>
      <c r="N2024" s="948"/>
      <c r="O2024" s="948"/>
      <c r="P2024" s="948"/>
      <c r="Q2024" s="948"/>
      <c r="R2024" s="948"/>
      <c r="S2024" s="948"/>
      <c r="T2024" s="948"/>
      <c r="U2024" s="948"/>
      <c r="V2024" s="948"/>
      <c r="W2024" s="948"/>
      <c r="X2024" s="948"/>
      <c r="Y2024" s="948"/>
      <c r="Z2024" s="948"/>
      <c r="CC2024" s="949"/>
    </row>
    <row r="2025" spans="6:81" s="947" customFormat="1">
      <c r="F2025" s="948"/>
      <c r="G2025" s="948"/>
      <c r="H2025" s="948"/>
      <c r="I2025" s="948"/>
      <c r="N2025" s="948"/>
      <c r="O2025" s="948"/>
      <c r="P2025" s="948"/>
      <c r="Q2025" s="948"/>
      <c r="R2025" s="948"/>
      <c r="S2025" s="948"/>
      <c r="T2025" s="948"/>
      <c r="U2025" s="948"/>
      <c r="V2025" s="948"/>
      <c r="W2025" s="948"/>
      <c r="X2025" s="948"/>
      <c r="Y2025" s="948"/>
      <c r="Z2025" s="948"/>
      <c r="CC2025" s="949"/>
    </row>
    <row r="2026" spans="6:81" s="947" customFormat="1">
      <c r="F2026" s="948"/>
      <c r="G2026" s="948"/>
      <c r="H2026" s="948"/>
      <c r="I2026" s="948"/>
      <c r="N2026" s="948"/>
      <c r="O2026" s="948"/>
      <c r="P2026" s="948"/>
      <c r="Q2026" s="948"/>
      <c r="R2026" s="948"/>
      <c r="S2026" s="948"/>
      <c r="T2026" s="948"/>
      <c r="U2026" s="948"/>
      <c r="V2026" s="948"/>
      <c r="W2026" s="948"/>
      <c r="X2026" s="948"/>
      <c r="Y2026" s="948"/>
      <c r="Z2026" s="948"/>
      <c r="CC2026" s="949"/>
    </row>
    <row r="2027" spans="6:81" s="947" customFormat="1">
      <c r="F2027" s="948"/>
      <c r="G2027" s="948"/>
      <c r="H2027" s="948"/>
      <c r="I2027" s="948"/>
      <c r="N2027" s="948"/>
      <c r="O2027" s="948"/>
      <c r="P2027" s="948"/>
      <c r="Q2027" s="948"/>
      <c r="R2027" s="948"/>
      <c r="S2027" s="948"/>
      <c r="T2027" s="948"/>
      <c r="U2027" s="948"/>
      <c r="V2027" s="948"/>
      <c r="W2027" s="948"/>
      <c r="X2027" s="948"/>
      <c r="Y2027" s="948"/>
      <c r="Z2027" s="948"/>
      <c r="CC2027" s="949"/>
    </row>
    <row r="2028" spans="6:81" s="947" customFormat="1">
      <c r="F2028" s="948"/>
      <c r="G2028" s="948"/>
      <c r="H2028" s="948"/>
      <c r="I2028" s="948"/>
      <c r="N2028" s="948"/>
      <c r="O2028" s="948"/>
      <c r="P2028" s="948"/>
      <c r="Q2028" s="948"/>
      <c r="R2028" s="948"/>
      <c r="S2028" s="948"/>
      <c r="T2028" s="948"/>
      <c r="U2028" s="948"/>
      <c r="V2028" s="948"/>
      <c r="W2028" s="948"/>
      <c r="X2028" s="948"/>
      <c r="Y2028" s="948"/>
      <c r="Z2028" s="948"/>
      <c r="CC2028" s="949"/>
    </row>
    <row r="2029" spans="6:81" s="947" customFormat="1">
      <c r="F2029" s="948"/>
      <c r="G2029" s="948"/>
      <c r="H2029" s="948"/>
      <c r="I2029" s="948"/>
      <c r="N2029" s="948"/>
      <c r="O2029" s="948"/>
      <c r="P2029" s="948"/>
      <c r="Q2029" s="948"/>
      <c r="R2029" s="948"/>
      <c r="S2029" s="948"/>
      <c r="T2029" s="948"/>
      <c r="U2029" s="948"/>
      <c r="V2029" s="948"/>
      <c r="W2029" s="948"/>
      <c r="X2029" s="948"/>
      <c r="Y2029" s="948"/>
      <c r="Z2029" s="948"/>
      <c r="CC2029" s="949"/>
    </row>
    <row r="2030" spans="6:81" s="947" customFormat="1">
      <c r="F2030" s="948"/>
      <c r="G2030" s="948"/>
      <c r="H2030" s="948"/>
      <c r="I2030" s="948"/>
      <c r="N2030" s="948"/>
      <c r="O2030" s="948"/>
      <c r="P2030" s="948"/>
      <c r="Q2030" s="948"/>
      <c r="R2030" s="948"/>
      <c r="S2030" s="948"/>
      <c r="T2030" s="948"/>
      <c r="U2030" s="948"/>
      <c r="V2030" s="948"/>
      <c r="W2030" s="948"/>
      <c r="X2030" s="948"/>
      <c r="Y2030" s="948"/>
      <c r="Z2030" s="948"/>
      <c r="CC2030" s="949"/>
    </row>
    <row r="2031" spans="6:81" s="947" customFormat="1">
      <c r="F2031" s="948"/>
      <c r="G2031" s="948"/>
      <c r="H2031" s="948"/>
      <c r="I2031" s="948"/>
      <c r="N2031" s="948"/>
      <c r="O2031" s="948"/>
      <c r="P2031" s="948"/>
      <c r="Q2031" s="948"/>
      <c r="R2031" s="948"/>
      <c r="S2031" s="948"/>
      <c r="T2031" s="948"/>
      <c r="U2031" s="948"/>
      <c r="V2031" s="948"/>
      <c r="W2031" s="948"/>
      <c r="X2031" s="948"/>
      <c r="Y2031" s="948"/>
      <c r="Z2031" s="948"/>
      <c r="CC2031" s="949"/>
    </row>
    <row r="2032" spans="6:81" s="947" customFormat="1">
      <c r="F2032" s="948"/>
      <c r="G2032" s="948"/>
      <c r="H2032" s="948"/>
      <c r="I2032" s="948"/>
      <c r="N2032" s="948"/>
      <c r="O2032" s="948"/>
      <c r="P2032" s="948"/>
      <c r="Q2032" s="948"/>
      <c r="R2032" s="948"/>
      <c r="S2032" s="948"/>
      <c r="T2032" s="948"/>
      <c r="U2032" s="948"/>
      <c r="V2032" s="948"/>
      <c r="W2032" s="948"/>
      <c r="X2032" s="948"/>
      <c r="Y2032" s="948"/>
      <c r="Z2032" s="948"/>
      <c r="CC2032" s="949"/>
    </row>
    <row r="2033" spans="6:81" s="947" customFormat="1">
      <c r="F2033" s="948"/>
      <c r="G2033" s="948"/>
      <c r="H2033" s="948"/>
      <c r="I2033" s="948"/>
      <c r="N2033" s="948"/>
      <c r="O2033" s="948"/>
      <c r="P2033" s="948"/>
      <c r="Q2033" s="948"/>
      <c r="R2033" s="948"/>
      <c r="S2033" s="948"/>
      <c r="T2033" s="948"/>
      <c r="U2033" s="948"/>
      <c r="V2033" s="948"/>
      <c r="W2033" s="948"/>
      <c r="X2033" s="948"/>
      <c r="Y2033" s="948"/>
      <c r="Z2033" s="948"/>
      <c r="CC2033" s="949"/>
    </row>
    <row r="2034" spans="6:81" s="947" customFormat="1">
      <c r="F2034" s="948"/>
      <c r="G2034" s="948"/>
      <c r="H2034" s="948"/>
      <c r="I2034" s="948"/>
      <c r="N2034" s="948"/>
      <c r="O2034" s="948"/>
      <c r="P2034" s="948"/>
      <c r="Q2034" s="948"/>
      <c r="R2034" s="948"/>
      <c r="S2034" s="948"/>
      <c r="T2034" s="948"/>
      <c r="U2034" s="948"/>
      <c r="V2034" s="948"/>
      <c r="W2034" s="948"/>
      <c r="X2034" s="948"/>
      <c r="Y2034" s="948"/>
      <c r="Z2034" s="948"/>
      <c r="CC2034" s="949"/>
    </row>
    <row r="2035" spans="6:81" s="947" customFormat="1">
      <c r="F2035" s="948"/>
      <c r="G2035" s="948"/>
      <c r="H2035" s="948"/>
      <c r="I2035" s="948"/>
      <c r="N2035" s="948"/>
      <c r="O2035" s="948"/>
      <c r="P2035" s="948"/>
      <c r="Q2035" s="948"/>
      <c r="R2035" s="948"/>
      <c r="S2035" s="948"/>
      <c r="T2035" s="948"/>
      <c r="U2035" s="948"/>
      <c r="V2035" s="948"/>
      <c r="W2035" s="948"/>
      <c r="X2035" s="948"/>
      <c r="Y2035" s="948"/>
      <c r="Z2035" s="948"/>
      <c r="CC2035" s="949"/>
    </row>
    <row r="2036" spans="6:81" s="947" customFormat="1">
      <c r="F2036" s="948"/>
      <c r="G2036" s="948"/>
      <c r="H2036" s="948"/>
      <c r="I2036" s="948"/>
      <c r="N2036" s="948"/>
      <c r="O2036" s="948"/>
      <c r="P2036" s="948"/>
      <c r="Q2036" s="948"/>
      <c r="R2036" s="948"/>
      <c r="S2036" s="948"/>
      <c r="T2036" s="948"/>
      <c r="U2036" s="948"/>
      <c r="V2036" s="948"/>
      <c r="W2036" s="948"/>
      <c r="X2036" s="948"/>
      <c r="Y2036" s="948"/>
      <c r="Z2036" s="948"/>
      <c r="CC2036" s="949"/>
    </row>
    <row r="2037" spans="6:81" s="947" customFormat="1">
      <c r="F2037" s="948"/>
      <c r="G2037" s="948"/>
      <c r="H2037" s="948"/>
      <c r="I2037" s="948"/>
      <c r="N2037" s="948"/>
      <c r="O2037" s="948"/>
      <c r="P2037" s="948"/>
      <c r="Q2037" s="948"/>
      <c r="R2037" s="948"/>
      <c r="S2037" s="948"/>
      <c r="T2037" s="948"/>
      <c r="U2037" s="948"/>
      <c r="V2037" s="948"/>
      <c r="W2037" s="948"/>
      <c r="X2037" s="948"/>
      <c r="Y2037" s="948"/>
      <c r="Z2037" s="948"/>
      <c r="CC2037" s="949"/>
    </row>
    <row r="2038" spans="6:81" s="947" customFormat="1">
      <c r="F2038" s="948"/>
      <c r="G2038" s="948"/>
      <c r="H2038" s="948"/>
      <c r="I2038" s="948"/>
      <c r="N2038" s="948"/>
      <c r="O2038" s="948"/>
      <c r="P2038" s="948"/>
      <c r="Q2038" s="948"/>
      <c r="R2038" s="948"/>
      <c r="S2038" s="948"/>
      <c r="T2038" s="948"/>
      <c r="U2038" s="948"/>
      <c r="V2038" s="948"/>
      <c r="W2038" s="948"/>
      <c r="X2038" s="948"/>
      <c r="Y2038" s="948"/>
      <c r="Z2038" s="948"/>
      <c r="CC2038" s="949"/>
    </row>
    <row r="2039" spans="6:81" s="947" customFormat="1">
      <c r="F2039" s="948"/>
      <c r="G2039" s="948"/>
      <c r="H2039" s="948"/>
      <c r="I2039" s="948"/>
      <c r="N2039" s="948"/>
      <c r="O2039" s="948"/>
      <c r="P2039" s="948"/>
      <c r="Q2039" s="948"/>
      <c r="R2039" s="948"/>
      <c r="S2039" s="948"/>
      <c r="T2039" s="948"/>
      <c r="U2039" s="948"/>
      <c r="V2039" s="948"/>
      <c r="W2039" s="948"/>
      <c r="X2039" s="948"/>
      <c r="Y2039" s="948"/>
      <c r="Z2039" s="948"/>
      <c r="CC2039" s="949"/>
    </row>
    <row r="2040" spans="6:81" s="947" customFormat="1">
      <c r="F2040" s="948"/>
      <c r="G2040" s="948"/>
      <c r="H2040" s="948"/>
      <c r="I2040" s="948"/>
      <c r="N2040" s="948"/>
      <c r="O2040" s="948"/>
      <c r="P2040" s="948"/>
      <c r="Q2040" s="948"/>
      <c r="R2040" s="948"/>
      <c r="S2040" s="948"/>
      <c r="T2040" s="948"/>
      <c r="U2040" s="948"/>
      <c r="V2040" s="948"/>
      <c r="W2040" s="948"/>
      <c r="X2040" s="948"/>
      <c r="Y2040" s="948"/>
      <c r="Z2040" s="948"/>
      <c r="CC2040" s="949"/>
    </row>
    <row r="2041" spans="6:81" s="947" customFormat="1">
      <c r="F2041" s="948"/>
      <c r="G2041" s="948"/>
      <c r="H2041" s="948"/>
      <c r="I2041" s="948"/>
      <c r="N2041" s="948"/>
      <c r="O2041" s="948"/>
      <c r="P2041" s="948"/>
      <c r="Q2041" s="948"/>
      <c r="R2041" s="948"/>
      <c r="S2041" s="948"/>
      <c r="T2041" s="948"/>
      <c r="U2041" s="948"/>
      <c r="V2041" s="948"/>
      <c r="W2041" s="948"/>
      <c r="X2041" s="948"/>
      <c r="Y2041" s="948"/>
      <c r="Z2041" s="948"/>
      <c r="CC2041" s="949"/>
    </row>
    <row r="2042" spans="6:81" s="947" customFormat="1">
      <c r="F2042" s="948"/>
      <c r="G2042" s="948"/>
      <c r="H2042" s="948"/>
      <c r="I2042" s="948"/>
      <c r="N2042" s="948"/>
      <c r="O2042" s="948"/>
      <c r="P2042" s="948"/>
      <c r="Q2042" s="948"/>
      <c r="R2042" s="948"/>
      <c r="S2042" s="948"/>
      <c r="T2042" s="948"/>
      <c r="U2042" s="948"/>
      <c r="V2042" s="948"/>
      <c r="W2042" s="948"/>
      <c r="X2042" s="948"/>
      <c r="Y2042" s="948"/>
      <c r="Z2042" s="948"/>
      <c r="CC2042" s="949"/>
    </row>
    <row r="2043" spans="6:81" s="947" customFormat="1">
      <c r="F2043" s="948"/>
      <c r="G2043" s="948"/>
      <c r="H2043" s="948"/>
      <c r="I2043" s="948"/>
      <c r="N2043" s="948"/>
      <c r="O2043" s="948"/>
      <c r="P2043" s="948"/>
      <c r="Q2043" s="948"/>
      <c r="R2043" s="948"/>
      <c r="S2043" s="948"/>
      <c r="T2043" s="948"/>
      <c r="U2043" s="948"/>
      <c r="V2043" s="948"/>
      <c r="W2043" s="948"/>
      <c r="X2043" s="948"/>
      <c r="Y2043" s="948"/>
      <c r="Z2043" s="948"/>
      <c r="CC2043" s="949"/>
    </row>
    <row r="2044" spans="6:81" s="947" customFormat="1">
      <c r="F2044" s="948"/>
      <c r="G2044" s="948"/>
      <c r="H2044" s="948"/>
      <c r="I2044" s="948"/>
      <c r="N2044" s="948"/>
      <c r="O2044" s="948"/>
      <c r="P2044" s="948"/>
      <c r="Q2044" s="948"/>
      <c r="R2044" s="948"/>
      <c r="S2044" s="948"/>
      <c r="T2044" s="948"/>
      <c r="U2044" s="948"/>
      <c r="V2044" s="948"/>
      <c r="W2044" s="948"/>
      <c r="X2044" s="948"/>
      <c r="Y2044" s="948"/>
      <c r="Z2044" s="948"/>
      <c r="CC2044" s="949"/>
    </row>
    <row r="2045" spans="6:81" s="947" customFormat="1">
      <c r="F2045" s="948"/>
      <c r="G2045" s="948"/>
      <c r="H2045" s="948"/>
      <c r="I2045" s="948"/>
      <c r="N2045" s="948"/>
      <c r="O2045" s="948"/>
      <c r="P2045" s="948"/>
      <c r="Q2045" s="948"/>
      <c r="R2045" s="948"/>
      <c r="S2045" s="948"/>
      <c r="T2045" s="948"/>
      <c r="U2045" s="948"/>
      <c r="V2045" s="948"/>
      <c r="W2045" s="948"/>
      <c r="X2045" s="948"/>
      <c r="Y2045" s="948"/>
      <c r="Z2045" s="948"/>
      <c r="CC2045" s="949"/>
    </row>
    <row r="2046" spans="6:81" s="947" customFormat="1">
      <c r="F2046" s="948"/>
      <c r="G2046" s="948"/>
      <c r="H2046" s="948"/>
      <c r="I2046" s="948"/>
      <c r="N2046" s="948"/>
      <c r="O2046" s="948"/>
      <c r="P2046" s="948"/>
      <c r="Q2046" s="948"/>
      <c r="R2046" s="948"/>
      <c r="S2046" s="948"/>
      <c r="T2046" s="948"/>
      <c r="U2046" s="948"/>
      <c r="V2046" s="948"/>
      <c r="W2046" s="948"/>
      <c r="X2046" s="948"/>
      <c r="Y2046" s="948"/>
      <c r="Z2046" s="948"/>
      <c r="CC2046" s="949"/>
    </row>
    <row r="2047" spans="6:81" s="947" customFormat="1">
      <c r="F2047" s="948"/>
      <c r="G2047" s="948"/>
      <c r="H2047" s="948"/>
      <c r="I2047" s="948"/>
      <c r="N2047" s="948"/>
      <c r="O2047" s="948"/>
      <c r="P2047" s="948"/>
      <c r="Q2047" s="948"/>
      <c r="R2047" s="948"/>
      <c r="S2047" s="948"/>
      <c r="T2047" s="948"/>
      <c r="U2047" s="948"/>
      <c r="V2047" s="948"/>
      <c r="W2047" s="948"/>
      <c r="X2047" s="948"/>
      <c r="Y2047" s="948"/>
      <c r="Z2047" s="948"/>
      <c r="CC2047" s="949"/>
    </row>
    <row r="2048" spans="6:81" s="947" customFormat="1">
      <c r="F2048" s="948"/>
      <c r="G2048" s="948"/>
      <c r="H2048" s="948"/>
      <c r="I2048" s="948"/>
      <c r="N2048" s="948"/>
      <c r="O2048" s="948"/>
      <c r="P2048" s="948"/>
      <c r="Q2048" s="948"/>
      <c r="R2048" s="948"/>
      <c r="S2048" s="948"/>
      <c r="T2048" s="948"/>
      <c r="U2048" s="948"/>
      <c r="V2048" s="948"/>
      <c r="W2048" s="948"/>
      <c r="X2048" s="948"/>
      <c r="Y2048" s="948"/>
      <c r="Z2048" s="948"/>
      <c r="CC2048" s="949"/>
    </row>
    <row r="2049" spans="6:81" s="947" customFormat="1">
      <c r="F2049" s="948"/>
      <c r="G2049" s="948"/>
      <c r="H2049" s="948"/>
      <c r="I2049" s="948"/>
      <c r="N2049" s="948"/>
      <c r="O2049" s="948"/>
      <c r="P2049" s="948"/>
      <c r="Q2049" s="948"/>
      <c r="R2049" s="948"/>
      <c r="S2049" s="948"/>
      <c r="T2049" s="948"/>
      <c r="U2049" s="948"/>
      <c r="V2049" s="948"/>
      <c r="W2049" s="948"/>
      <c r="X2049" s="948"/>
      <c r="Y2049" s="948"/>
      <c r="Z2049" s="948"/>
      <c r="CC2049" s="949"/>
    </row>
    <row r="2050" spans="6:81" s="947" customFormat="1">
      <c r="F2050" s="948"/>
      <c r="G2050" s="948"/>
      <c r="H2050" s="948"/>
      <c r="I2050" s="948"/>
      <c r="N2050" s="948"/>
      <c r="O2050" s="948"/>
      <c r="P2050" s="948"/>
      <c r="Q2050" s="948"/>
      <c r="R2050" s="948"/>
      <c r="S2050" s="948"/>
      <c r="T2050" s="948"/>
      <c r="U2050" s="948"/>
      <c r="V2050" s="948"/>
      <c r="W2050" s="948"/>
      <c r="X2050" s="948"/>
      <c r="Y2050" s="948"/>
      <c r="Z2050" s="948"/>
      <c r="CC2050" s="949"/>
    </row>
    <row r="2051" spans="6:81" s="947" customFormat="1">
      <c r="F2051" s="948"/>
      <c r="G2051" s="948"/>
      <c r="H2051" s="948"/>
      <c r="I2051" s="948"/>
      <c r="N2051" s="948"/>
      <c r="O2051" s="948"/>
      <c r="P2051" s="948"/>
      <c r="Q2051" s="948"/>
      <c r="R2051" s="948"/>
      <c r="S2051" s="948"/>
      <c r="T2051" s="948"/>
      <c r="U2051" s="948"/>
      <c r="V2051" s="948"/>
      <c r="W2051" s="948"/>
      <c r="X2051" s="948"/>
      <c r="Y2051" s="948"/>
      <c r="Z2051" s="948"/>
      <c r="CC2051" s="949"/>
    </row>
    <row r="2052" spans="6:81" s="947" customFormat="1">
      <c r="F2052" s="948"/>
      <c r="G2052" s="948"/>
      <c r="H2052" s="948"/>
      <c r="I2052" s="948"/>
      <c r="N2052" s="948"/>
      <c r="O2052" s="948"/>
      <c r="P2052" s="948"/>
      <c r="Q2052" s="948"/>
      <c r="R2052" s="948"/>
      <c r="S2052" s="948"/>
      <c r="T2052" s="948"/>
      <c r="U2052" s="948"/>
      <c r="V2052" s="948"/>
      <c r="W2052" s="948"/>
      <c r="X2052" s="948"/>
      <c r="Y2052" s="948"/>
      <c r="Z2052" s="948"/>
      <c r="CC2052" s="949"/>
    </row>
    <row r="2053" spans="6:81" s="947" customFormat="1">
      <c r="F2053" s="948"/>
      <c r="G2053" s="948"/>
      <c r="H2053" s="948"/>
      <c r="I2053" s="948"/>
      <c r="N2053" s="948"/>
      <c r="O2053" s="948"/>
      <c r="P2053" s="948"/>
      <c r="Q2053" s="948"/>
      <c r="R2053" s="948"/>
      <c r="S2053" s="948"/>
      <c r="T2053" s="948"/>
      <c r="U2053" s="948"/>
      <c r="V2053" s="948"/>
      <c r="W2053" s="948"/>
      <c r="X2053" s="948"/>
      <c r="Y2053" s="948"/>
      <c r="Z2053" s="948"/>
      <c r="CC2053" s="949"/>
    </row>
    <row r="2054" spans="6:81" s="947" customFormat="1">
      <c r="F2054" s="948"/>
      <c r="G2054" s="948"/>
      <c r="H2054" s="948"/>
      <c r="I2054" s="948"/>
      <c r="N2054" s="948"/>
      <c r="O2054" s="948"/>
      <c r="P2054" s="948"/>
      <c r="Q2054" s="948"/>
      <c r="R2054" s="948"/>
      <c r="S2054" s="948"/>
      <c r="T2054" s="948"/>
      <c r="U2054" s="948"/>
      <c r="V2054" s="948"/>
      <c r="W2054" s="948"/>
      <c r="X2054" s="948"/>
      <c r="Y2054" s="948"/>
      <c r="Z2054" s="948"/>
      <c r="CC2054" s="949"/>
    </row>
    <row r="2055" spans="6:81" s="947" customFormat="1">
      <c r="F2055" s="948"/>
      <c r="G2055" s="948"/>
      <c r="H2055" s="948"/>
      <c r="I2055" s="948"/>
      <c r="N2055" s="948"/>
      <c r="O2055" s="948"/>
      <c r="P2055" s="948"/>
      <c r="Q2055" s="948"/>
      <c r="R2055" s="948"/>
      <c r="S2055" s="948"/>
      <c r="T2055" s="948"/>
      <c r="U2055" s="948"/>
      <c r="V2055" s="948"/>
      <c r="W2055" s="948"/>
      <c r="X2055" s="948"/>
      <c r="Y2055" s="948"/>
      <c r="Z2055" s="948"/>
      <c r="CC2055" s="949"/>
    </row>
    <row r="2056" spans="6:81" s="947" customFormat="1">
      <c r="F2056" s="948"/>
      <c r="G2056" s="948"/>
      <c r="H2056" s="948"/>
      <c r="I2056" s="948"/>
      <c r="N2056" s="948"/>
      <c r="O2056" s="948"/>
      <c r="P2056" s="948"/>
      <c r="Q2056" s="948"/>
      <c r="R2056" s="948"/>
      <c r="S2056" s="948"/>
      <c r="T2056" s="948"/>
      <c r="U2056" s="948"/>
      <c r="V2056" s="948"/>
      <c r="W2056" s="948"/>
      <c r="X2056" s="948"/>
      <c r="Y2056" s="948"/>
      <c r="Z2056" s="948"/>
      <c r="CC2056" s="949"/>
    </row>
    <row r="2057" spans="6:81" s="947" customFormat="1">
      <c r="F2057" s="948"/>
      <c r="G2057" s="948"/>
      <c r="H2057" s="948"/>
      <c r="I2057" s="948"/>
      <c r="N2057" s="948"/>
      <c r="O2057" s="948"/>
      <c r="P2057" s="948"/>
      <c r="Q2057" s="948"/>
      <c r="R2057" s="948"/>
      <c r="S2057" s="948"/>
      <c r="T2057" s="948"/>
      <c r="U2057" s="948"/>
      <c r="V2057" s="948"/>
      <c r="W2057" s="948"/>
      <c r="X2057" s="948"/>
      <c r="Y2057" s="948"/>
      <c r="Z2057" s="948"/>
      <c r="CC2057" s="949"/>
    </row>
    <row r="2058" spans="6:81" s="947" customFormat="1">
      <c r="F2058" s="948"/>
      <c r="G2058" s="948"/>
      <c r="H2058" s="948"/>
      <c r="I2058" s="948"/>
      <c r="N2058" s="948"/>
      <c r="O2058" s="948"/>
      <c r="P2058" s="948"/>
      <c r="Q2058" s="948"/>
      <c r="R2058" s="948"/>
      <c r="S2058" s="948"/>
      <c r="T2058" s="948"/>
      <c r="U2058" s="948"/>
      <c r="V2058" s="948"/>
      <c r="W2058" s="948"/>
      <c r="X2058" s="948"/>
      <c r="Y2058" s="948"/>
      <c r="Z2058" s="948"/>
      <c r="CC2058" s="949"/>
    </row>
    <row r="2059" spans="6:81" s="947" customFormat="1">
      <c r="F2059" s="948"/>
      <c r="G2059" s="948"/>
      <c r="H2059" s="948"/>
      <c r="I2059" s="948"/>
      <c r="N2059" s="948"/>
      <c r="O2059" s="948"/>
      <c r="P2059" s="948"/>
      <c r="Q2059" s="948"/>
      <c r="R2059" s="948"/>
      <c r="S2059" s="948"/>
      <c r="T2059" s="948"/>
      <c r="U2059" s="948"/>
      <c r="V2059" s="948"/>
      <c r="W2059" s="948"/>
      <c r="X2059" s="948"/>
      <c r="Y2059" s="948"/>
      <c r="Z2059" s="948"/>
      <c r="CC2059" s="949"/>
    </row>
    <row r="2060" spans="6:81" s="947" customFormat="1">
      <c r="F2060" s="948"/>
      <c r="G2060" s="948"/>
      <c r="H2060" s="948"/>
      <c r="I2060" s="948"/>
      <c r="N2060" s="948"/>
      <c r="O2060" s="948"/>
      <c r="P2060" s="948"/>
      <c r="Q2060" s="948"/>
      <c r="R2060" s="948"/>
      <c r="S2060" s="948"/>
      <c r="T2060" s="948"/>
      <c r="U2060" s="948"/>
      <c r="V2060" s="948"/>
      <c r="W2060" s="948"/>
      <c r="X2060" s="948"/>
      <c r="Y2060" s="948"/>
      <c r="Z2060" s="948"/>
      <c r="CC2060" s="949"/>
    </row>
    <row r="2061" spans="6:81" s="947" customFormat="1">
      <c r="F2061" s="948"/>
      <c r="G2061" s="948"/>
      <c r="H2061" s="948"/>
      <c r="I2061" s="948"/>
      <c r="N2061" s="948"/>
      <c r="O2061" s="948"/>
      <c r="P2061" s="948"/>
      <c r="Q2061" s="948"/>
      <c r="R2061" s="948"/>
      <c r="S2061" s="948"/>
      <c r="T2061" s="948"/>
      <c r="U2061" s="948"/>
      <c r="V2061" s="948"/>
      <c r="W2061" s="948"/>
      <c r="X2061" s="948"/>
      <c r="Y2061" s="948"/>
      <c r="Z2061" s="948"/>
      <c r="CC2061" s="949"/>
    </row>
    <row r="2062" spans="6:81" s="947" customFormat="1">
      <c r="F2062" s="948"/>
      <c r="G2062" s="948"/>
      <c r="H2062" s="948"/>
      <c r="I2062" s="948"/>
      <c r="N2062" s="948"/>
      <c r="O2062" s="948"/>
      <c r="P2062" s="948"/>
      <c r="Q2062" s="948"/>
      <c r="R2062" s="948"/>
      <c r="S2062" s="948"/>
      <c r="T2062" s="948"/>
      <c r="U2062" s="948"/>
      <c r="V2062" s="948"/>
      <c r="W2062" s="948"/>
      <c r="X2062" s="948"/>
      <c r="Y2062" s="948"/>
      <c r="Z2062" s="948"/>
      <c r="CC2062" s="949"/>
    </row>
    <row r="2063" spans="6:81" s="947" customFormat="1">
      <c r="F2063" s="948"/>
      <c r="G2063" s="948"/>
      <c r="H2063" s="948"/>
      <c r="I2063" s="948"/>
      <c r="N2063" s="948"/>
      <c r="O2063" s="948"/>
      <c r="P2063" s="948"/>
      <c r="Q2063" s="948"/>
      <c r="R2063" s="948"/>
      <c r="S2063" s="948"/>
      <c r="T2063" s="948"/>
      <c r="U2063" s="948"/>
      <c r="V2063" s="948"/>
      <c r="W2063" s="948"/>
      <c r="X2063" s="948"/>
      <c r="Y2063" s="948"/>
      <c r="Z2063" s="948"/>
      <c r="CC2063" s="949"/>
    </row>
    <row r="2064" spans="6:81" s="947" customFormat="1">
      <c r="F2064" s="948"/>
      <c r="G2064" s="948"/>
      <c r="H2064" s="948"/>
      <c r="I2064" s="948"/>
      <c r="N2064" s="948"/>
      <c r="O2064" s="948"/>
      <c r="P2064" s="948"/>
      <c r="Q2064" s="948"/>
      <c r="R2064" s="948"/>
      <c r="S2064" s="948"/>
      <c r="T2064" s="948"/>
      <c r="U2064" s="948"/>
      <c r="V2064" s="948"/>
      <c r="W2064" s="948"/>
      <c r="X2064" s="948"/>
      <c r="Y2064" s="948"/>
      <c r="Z2064" s="948"/>
      <c r="CC2064" s="949"/>
    </row>
    <row r="2065" spans="6:81" s="947" customFormat="1">
      <c r="F2065" s="948"/>
      <c r="G2065" s="948"/>
      <c r="H2065" s="948"/>
      <c r="I2065" s="948"/>
      <c r="N2065" s="948"/>
      <c r="O2065" s="948"/>
      <c r="P2065" s="948"/>
      <c r="Q2065" s="948"/>
      <c r="R2065" s="948"/>
      <c r="S2065" s="948"/>
      <c r="T2065" s="948"/>
      <c r="U2065" s="948"/>
      <c r="V2065" s="948"/>
      <c r="W2065" s="948"/>
      <c r="X2065" s="948"/>
      <c r="Y2065" s="948"/>
      <c r="Z2065" s="948"/>
      <c r="CC2065" s="949"/>
    </row>
    <row r="2066" spans="6:81" s="947" customFormat="1">
      <c r="F2066" s="948"/>
      <c r="G2066" s="948"/>
      <c r="H2066" s="948"/>
      <c r="I2066" s="948"/>
      <c r="N2066" s="948"/>
      <c r="O2066" s="948"/>
      <c r="P2066" s="948"/>
      <c r="Q2066" s="948"/>
      <c r="R2066" s="948"/>
      <c r="S2066" s="948"/>
      <c r="T2066" s="948"/>
      <c r="U2066" s="948"/>
      <c r="V2066" s="948"/>
      <c r="W2066" s="948"/>
      <c r="X2066" s="948"/>
      <c r="Y2066" s="948"/>
      <c r="Z2066" s="948"/>
      <c r="CC2066" s="949"/>
    </row>
    <row r="2067" spans="6:81" s="947" customFormat="1">
      <c r="F2067" s="948"/>
      <c r="G2067" s="948"/>
      <c r="H2067" s="948"/>
      <c r="I2067" s="948"/>
      <c r="N2067" s="948"/>
      <c r="O2067" s="948"/>
      <c r="P2067" s="948"/>
      <c r="Q2067" s="948"/>
      <c r="R2067" s="948"/>
      <c r="S2067" s="948"/>
      <c r="T2067" s="948"/>
      <c r="U2067" s="948"/>
      <c r="V2067" s="948"/>
      <c r="W2067" s="948"/>
      <c r="X2067" s="948"/>
      <c r="Y2067" s="948"/>
      <c r="Z2067" s="948"/>
      <c r="CC2067" s="949"/>
    </row>
    <row r="2068" spans="6:81" s="947" customFormat="1">
      <c r="F2068" s="948"/>
      <c r="G2068" s="948"/>
      <c r="H2068" s="948"/>
      <c r="I2068" s="948"/>
      <c r="N2068" s="948"/>
      <c r="O2068" s="948"/>
      <c r="P2068" s="948"/>
      <c r="Q2068" s="948"/>
      <c r="R2068" s="948"/>
      <c r="S2068" s="948"/>
      <c r="T2068" s="948"/>
      <c r="U2068" s="948"/>
      <c r="V2068" s="948"/>
      <c r="W2068" s="948"/>
      <c r="X2068" s="948"/>
      <c r="Y2068" s="948"/>
      <c r="Z2068" s="948"/>
      <c r="CC2068" s="949"/>
    </row>
    <row r="2069" spans="6:81" s="947" customFormat="1">
      <c r="F2069" s="948"/>
      <c r="G2069" s="948"/>
      <c r="H2069" s="948"/>
      <c r="I2069" s="948"/>
      <c r="N2069" s="948"/>
      <c r="O2069" s="948"/>
      <c r="P2069" s="948"/>
      <c r="Q2069" s="948"/>
      <c r="R2069" s="948"/>
      <c r="S2069" s="948"/>
      <c r="T2069" s="948"/>
      <c r="U2069" s="948"/>
      <c r="V2069" s="948"/>
      <c r="W2069" s="948"/>
      <c r="X2069" s="948"/>
      <c r="Y2069" s="948"/>
      <c r="Z2069" s="948"/>
      <c r="CC2069" s="949"/>
    </row>
    <row r="2070" spans="6:81" s="947" customFormat="1">
      <c r="F2070" s="948"/>
      <c r="G2070" s="948"/>
      <c r="H2070" s="948"/>
      <c r="I2070" s="948"/>
      <c r="N2070" s="948"/>
      <c r="O2070" s="948"/>
      <c r="P2070" s="948"/>
      <c r="Q2070" s="948"/>
      <c r="R2070" s="948"/>
      <c r="S2070" s="948"/>
      <c r="T2070" s="948"/>
      <c r="U2070" s="948"/>
      <c r="V2070" s="948"/>
      <c r="W2070" s="948"/>
      <c r="X2070" s="948"/>
      <c r="Y2070" s="948"/>
      <c r="Z2070" s="948"/>
      <c r="CC2070" s="949"/>
    </row>
    <row r="2071" spans="6:81" s="947" customFormat="1">
      <c r="F2071" s="948"/>
      <c r="G2071" s="948"/>
      <c r="H2071" s="948"/>
      <c r="I2071" s="948"/>
      <c r="N2071" s="948"/>
      <c r="O2071" s="948"/>
      <c r="P2071" s="948"/>
      <c r="Q2071" s="948"/>
      <c r="R2071" s="948"/>
      <c r="S2071" s="948"/>
      <c r="T2071" s="948"/>
      <c r="U2071" s="948"/>
      <c r="V2071" s="948"/>
      <c r="W2071" s="948"/>
      <c r="X2071" s="948"/>
      <c r="Y2071" s="948"/>
      <c r="Z2071" s="948"/>
      <c r="CC2071" s="949"/>
    </row>
    <row r="2072" spans="6:81" s="947" customFormat="1">
      <c r="F2072" s="948"/>
      <c r="G2072" s="948"/>
      <c r="H2072" s="948"/>
      <c r="I2072" s="948"/>
      <c r="N2072" s="948"/>
      <c r="O2072" s="948"/>
      <c r="P2072" s="948"/>
      <c r="Q2072" s="948"/>
      <c r="R2072" s="948"/>
      <c r="S2072" s="948"/>
      <c r="T2072" s="948"/>
      <c r="U2072" s="948"/>
      <c r="V2072" s="948"/>
      <c r="W2072" s="948"/>
      <c r="X2072" s="948"/>
      <c r="Y2072" s="948"/>
      <c r="Z2072" s="948"/>
      <c r="CC2072" s="949"/>
    </row>
    <row r="2073" spans="6:81" s="947" customFormat="1">
      <c r="F2073" s="948"/>
      <c r="G2073" s="948"/>
      <c r="H2073" s="948"/>
      <c r="I2073" s="948"/>
      <c r="N2073" s="948"/>
      <c r="O2073" s="948"/>
      <c r="P2073" s="948"/>
      <c r="Q2073" s="948"/>
      <c r="R2073" s="948"/>
      <c r="S2073" s="948"/>
      <c r="T2073" s="948"/>
      <c r="U2073" s="948"/>
      <c r="V2073" s="948"/>
      <c r="W2073" s="948"/>
      <c r="X2073" s="948"/>
      <c r="Y2073" s="948"/>
      <c r="Z2073" s="948"/>
      <c r="CC2073" s="949"/>
    </row>
    <row r="2074" spans="6:81" s="947" customFormat="1">
      <c r="F2074" s="948"/>
      <c r="G2074" s="948"/>
      <c r="H2074" s="948"/>
      <c r="I2074" s="948"/>
      <c r="N2074" s="948"/>
      <c r="O2074" s="948"/>
      <c r="P2074" s="948"/>
      <c r="Q2074" s="948"/>
      <c r="R2074" s="948"/>
      <c r="S2074" s="948"/>
      <c r="T2074" s="948"/>
      <c r="U2074" s="948"/>
      <c r="V2074" s="948"/>
      <c r="W2074" s="948"/>
      <c r="X2074" s="948"/>
      <c r="Y2074" s="948"/>
      <c r="Z2074" s="948"/>
      <c r="CC2074" s="949"/>
    </row>
    <row r="2075" spans="6:81" s="947" customFormat="1">
      <c r="F2075" s="948"/>
      <c r="G2075" s="948"/>
      <c r="H2075" s="948"/>
      <c r="I2075" s="948"/>
      <c r="N2075" s="948"/>
      <c r="O2075" s="948"/>
      <c r="P2075" s="948"/>
      <c r="Q2075" s="948"/>
      <c r="R2075" s="948"/>
      <c r="S2075" s="948"/>
      <c r="T2075" s="948"/>
      <c r="U2075" s="948"/>
      <c r="V2075" s="948"/>
      <c r="W2075" s="948"/>
      <c r="X2075" s="948"/>
      <c r="Y2075" s="948"/>
      <c r="Z2075" s="948"/>
      <c r="CC2075" s="949"/>
    </row>
    <row r="2076" spans="6:81" s="947" customFormat="1">
      <c r="F2076" s="948"/>
      <c r="G2076" s="948"/>
      <c r="H2076" s="948"/>
      <c r="I2076" s="948"/>
      <c r="N2076" s="948"/>
      <c r="O2076" s="948"/>
      <c r="P2076" s="948"/>
      <c r="Q2076" s="948"/>
      <c r="R2076" s="948"/>
      <c r="S2076" s="948"/>
      <c r="T2076" s="948"/>
      <c r="U2076" s="948"/>
      <c r="V2076" s="948"/>
      <c r="W2076" s="948"/>
      <c r="X2076" s="948"/>
      <c r="Y2076" s="948"/>
      <c r="Z2076" s="948"/>
      <c r="CC2076" s="949"/>
    </row>
    <row r="2077" spans="6:81" s="947" customFormat="1">
      <c r="F2077" s="948"/>
      <c r="G2077" s="948"/>
      <c r="H2077" s="948"/>
      <c r="I2077" s="948"/>
      <c r="N2077" s="948"/>
      <c r="O2077" s="948"/>
      <c r="P2077" s="948"/>
      <c r="Q2077" s="948"/>
      <c r="R2077" s="948"/>
      <c r="S2077" s="948"/>
      <c r="T2077" s="948"/>
      <c r="U2077" s="948"/>
      <c r="V2077" s="948"/>
      <c r="W2077" s="948"/>
      <c r="X2077" s="948"/>
      <c r="Y2077" s="948"/>
      <c r="Z2077" s="948"/>
      <c r="CC2077" s="949"/>
    </row>
    <row r="2078" spans="6:81" s="947" customFormat="1">
      <c r="F2078" s="948"/>
      <c r="G2078" s="948"/>
      <c r="H2078" s="948"/>
      <c r="I2078" s="948"/>
      <c r="N2078" s="948"/>
      <c r="O2078" s="948"/>
      <c r="P2078" s="948"/>
      <c r="Q2078" s="948"/>
      <c r="R2078" s="948"/>
      <c r="S2078" s="948"/>
      <c r="T2078" s="948"/>
      <c r="U2078" s="948"/>
      <c r="V2078" s="948"/>
      <c r="W2078" s="948"/>
      <c r="X2078" s="948"/>
      <c r="Y2078" s="948"/>
      <c r="Z2078" s="948"/>
      <c r="CC2078" s="949"/>
    </row>
    <row r="2079" spans="6:81" s="947" customFormat="1">
      <c r="F2079" s="948"/>
      <c r="G2079" s="948"/>
      <c r="H2079" s="948"/>
      <c r="I2079" s="948"/>
      <c r="N2079" s="948"/>
      <c r="O2079" s="948"/>
      <c r="P2079" s="948"/>
      <c r="Q2079" s="948"/>
      <c r="R2079" s="948"/>
      <c r="S2079" s="948"/>
      <c r="T2079" s="948"/>
      <c r="U2079" s="948"/>
      <c r="V2079" s="948"/>
      <c r="W2079" s="948"/>
      <c r="X2079" s="948"/>
      <c r="Y2079" s="948"/>
      <c r="Z2079" s="948"/>
      <c r="CC2079" s="949"/>
    </row>
    <row r="2080" spans="6:81" s="947" customFormat="1">
      <c r="F2080" s="948"/>
      <c r="G2080" s="948"/>
      <c r="H2080" s="948"/>
      <c r="I2080" s="948"/>
      <c r="N2080" s="948"/>
      <c r="O2080" s="948"/>
      <c r="P2080" s="948"/>
      <c r="Q2080" s="948"/>
      <c r="R2080" s="948"/>
      <c r="S2080" s="948"/>
      <c r="T2080" s="948"/>
      <c r="U2080" s="948"/>
      <c r="V2080" s="948"/>
      <c r="W2080" s="948"/>
      <c r="X2080" s="948"/>
      <c r="Y2080" s="948"/>
      <c r="Z2080" s="948"/>
      <c r="CC2080" s="949"/>
    </row>
    <row r="2081" spans="6:81" s="947" customFormat="1">
      <c r="F2081" s="948"/>
      <c r="G2081" s="948"/>
      <c r="H2081" s="948"/>
      <c r="I2081" s="948"/>
      <c r="N2081" s="948"/>
      <c r="O2081" s="948"/>
      <c r="P2081" s="948"/>
      <c r="Q2081" s="948"/>
      <c r="R2081" s="948"/>
      <c r="S2081" s="948"/>
      <c r="T2081" s="948"/>
      <c r="U2081" s="948"/>
      <c r="V2081" s="948"/>
      <c r="W2081" s="948"/>
      <c r="X2081" s="948"/>
      <c r="Y2081" s="948"/>
      <c r="Z2081" s="948"/>
      <c r="CC2081" s="949"/>
    </row>
    <row r="2082" spans="6:81" s="947" customFormat="1">
      <c r="F2082" s="948"/>
      <c r="G2082" s="948"/>
      <c r="H2082" s="948"/>
      <c r="I2082" s="948"/>
      <c r="N2082" s="948"/>
      <c r="O2082" s="948"/>
      <c r="P2082" s="948"/>
      <c r="Q2082" s="948"/>
      <c r="R2082" s="948"/>
      <c r="S2082" s="948"/>
      <c r="T2082" s="948"/>
      <c r="U2082" s="948"/>
      <c r="V2082" s="948"/>
      <c r="W2082" s="948"/>
      <c r="X2082" s="948"/>
      <c r="Y2082" s="948"/>
      <c r="Z2082" s="948"/>
      <c r="CC2082" s="949"/>
    </row>
    <row r="2083" spans="6:81" s="947" customFormat="1">
      <c r="F2083" s="948"/>
      <c r="G2083" s="948"/>
      <c r="H2083" s="948"/>
      <c r="I2083" s="948"/>
      <c r="N2083" s="948"/>
      <c r="O2083" s="948"/>
      <c r="P2083" s="948"/>
      <c r="Q2083" s="948"/>
      <c r="R2083" s="948"/>
      <c r="S2083" s="948"/>
      <c r="T2083" s="948"/>
      <c r="U2083" s="948"/>
      <c r="V2083" s="948"/>
      <c r="W2083" s="948"/>
      <c r="X2083" s="948"/>
      <c r="Y2083" s="948"/>
      <c r="Z2083" s="948"/>
      <c r="CC2083" s="949"/>
    </row>
    <row r="2084" spans="6:81" s="947" customFormat="1">
      <c r="F2084" s="948"/>
      <c r="G2084" s="948"/>
      <c r="H2084" s="948"/>
      <c r="I2084" s="948"/>
      <c r="N2084" s="948"/>
      <c r="O2084" s="948"/>
      <c r="P2084" s="948"/>
      <c r="Q2084" s="948"/>
      <c r="R2084" s="948"/>
      <c r="S2084" s="948"/>
      <c r="T2084" s="948"/>
      <c r="U2084" s="948"/>
      <c r="V2084" s="948"/>
      <c r="W2084" s="948"/>
      <c r="X2084" s="948"/>
      <c r="Y2084" s="948"/>
      <c r="Z2084" s="948"/>
      <c r="CC2084" s="949"/>
    </row>
    <row r="2085" spans="6:81" s="947" customFormat="1">
      <c r="F2085" s="948"/>
      <c r="G2085" s="948"/>
      <c r="H2085" s="948"/>
      <c r="I2085" s="948"/>
      <c r="N2085" s="948"/>
      <c r="O2085" s="948"/>
      <c r="P2085" s="948"/>
      <c r="Q2085" s="948"/>
      <c r="R2085" s="948"/>
      <c r="S2085" s="948"/>
      <c r="T2085" s="948"/>
      <c r="U2085" s="948"/>
      <c r="V2085" s="948"/>
      <c r="W2085" s="948"/>
      <c r="X2085" s="948"/>
      <c r="Y2085" s="948"/>
      <c r="Z2085" s="948"/>
      <c r="CC2085" s="949"/>
    </row>
    <row r="2086" spans="6:81" s="947" customFormat="1">
      <c r="F2086" s="948"/>
      <c r="G2086" s="948"/>
      <c r="H2086" s="948"/>
      <c r="I2086" s="948"/>
      <c r="N2086" s="948"/>
      <c r="O2086" s="948"/>
      <c r="P2086" s="948"/>
      <c r="Q2086" s="948"/>
      <c r="R2086" s="948"/>
      <c r="S2086" s="948"/>
      <c r="T2086" s="948"/>
      <c r="U2086" s="948"/>
      <c r="V2086" s="948"/>
      <c r="W2086" s="948"/>
      <c r="X2086" s="948"/>
      <c r="Y2086" s="948"/>
      <c r="Z2086" s="948"/>
      <c r="CC2086" s="949"/>
    </row>
    <row r="2087" spans="6:81" s="947" customFormat="1">
      <c r="F2087" s="948"/>
      <c r="G2087" s="948"/>
      <c r="H2087" s="948"/>
      <c r="I2087" s="948"/>
      <c r="N2087" s="948"/>
      <c r="O2087" s="948"/>
      <c r="P2087" s="948"/>
      <c r="Q2087" s="948"/>
      <c r="R2087" s="948"/>
      <c r="S2087" s="948"/>
      <c r="T2087" s="948"/>
      <c r="U2087" s="948"/>
      <c r="V2087" s="948"/>
      <c r="W2087" s="948"/>
      <c r="X2087" s="948"/>
      <c r="Y2087" s="948"/>
      <c r="Z2087" s="948"/>
      <c r="CC2087" s="949"/>
    </row>
    <row r="2088" spans="6:81" s="947" customFormat="1">
      <c r="F2088" s="948"/>
      <c r="G2088" s="948"/>
      <c r="H2088" s="948"/>
      <c r="I2088" s="948"/>
      <c r="N2088" s="948"/>
      <c r="O2088" s="948"/>
      <c r="P2088" s="948"/>
      <c r="Q2088" s="948"/>
      <c r="R2088" s="948"/>
      <c r="S2088" s="948"/>
      <c r="T2088" s="948"/>
      <c r="U2088" s="948"/>
      <c r="V2088" s="948"/>
      <c r="W2088" s="948"/>
      <c r="X2088" s="948"/>
      <c r="Y2088" s="948"/>
      <c r="Z2088" s="948"/>
      <c r="CC2088" s="949"/>
    </row>
    <row r="2089" spans="6:81" s="947" customFormat="1">
      <c r="F2089" s="948"/>
      <c r="G2089" s="948"/>
      <c r="H2089" s="948"/>
      <c r="I2089" s="948"/>
      <c r="N2089" s="948"/>
      <c r="O2089" s="948"/>
      <c r="P2089" s="948"/>
      <c r="Q2089" s="948"/>
      <c r="R2089" s="948"/>
      <c r="S2089" s="948"/>
      <c r="T2089" s="948"/>
      <c r="U2089" s="948"/>
      <c r="V2089" s="948"/>
      <c r="W2089" s="948"/>
      <c r="X2089" s="948"/>
      <c r="Y2089" s="948"/>
      <c r="Z2089" s="948"/>
      <c r="CC2089" s="949"/>
    </row>
    <row r="2090" spans="6:81" s="947" customFormat="1">
      <c r="F2090" s="948"/>
      <c r="G2090" s="948"/>
      <c r="H2090" s="948"/>
      <c r="I2090" s="948"/>
      <c r="N2090" s="948"/>
      <c r="O2090" s="948"/>
      <c r="P2090" s="948"/>
      <c r="Q2090" s="948"/>
      <c r="R2090" s="948"/>
      <c r="S2090" s="948"/>
      <c r="T2090" s="948"/>
      <c r="U2090" s="948"/>
      <c r="V2090" s="948"/>
      <c r="W2090" s="948"/>
      <c r="X2090" s="948"/>
      <c r="Y2090" s="948"/>
      <c r="Z2090" s="948"/>
      <c r="CC2090" s="949"/>
    </row>
    <row r="2091" spans="6:81" s="947" customFormat="1">
      <c r="F2091" s="948"/>
      <c r="G2091" s="948"/>
      <c r="H2091" s="948"/>
      <c r="I2091" s="948"/>
      <c r="N2091" s="948"/>
      <c r="O2091" s="948"/>
      <c r="P2091" s="948"/>
      <c r="Q2091" s="948"/>
      <c r="R2091" s="948"/>
      <c r="S2091" s="948"/>
      <c r="T2091" s="948"/>
      <c r="U2091" s="948"/>
      <c r="V2091" s="948"/>
      <c r="W2091" s="948"/>
      <c r="X2091" s="948"/>
      <c r="Y2091" s="948"/>
      <c r="Z2091" s="948"/>
      <c r="CC2091" s="949"/>
    </row>
    <row r="2092" spans="6:81" s="947" customFormat="1">
      <c r="F2092" s="948"/>
      <c r="G2092" s="948"/>
      <c r="H2092" s="948"/>
      <c r="I2092" s="948"/>
      <c r="N2092" s="948"/>
      <c r="O2092" s="948"/>
      <c r="P2092" s="948"/>
      <c r="Q2092" s="948"/>
      <c r="R2092" s="948"/>
      <c r="S2092" s="948"/>
      <c r="T2092" s="948"/>
      <c r="U2092" s="948"/>
      <c r="V2092" s="948"/>
      <c r="W2092" s="948"/>
      <c r="X2092" s="948"/>
      <c r="Y2092" s="948"/>
      <c r="Z2092" s="948"/>
      <c r="CC2092" s="949"/>
    </row>
    <row r="2093" spans="6:81" s="947" customFormat="1">
      <c r="F2093" s="948"/>
      <c r="G2093" s="948"/>
      <c r="H2093" s="948"/>
      <c r="I2093" s="948"/>
      <c r="N2093" s="948"/>
      <c r="O2093" s="948"/>
      <c r="P2093" s="948"/>
      <c r="Q2093" s="948"/>
      <c r="R2093" s="948"/>
      <c r="S2093" s="948"/>
      <c r="T2093" s="948"/>
      <c r="U2093" s="948"/>
      <c r="V2093" s="948"/>
      <c r="W2093" s="948"/>
      <c r="X2093" s="948"/>
      <c r="Y2093" s="948"/>
      <c r="Z2093" s="948"/>
      <c r="CC2093" s="949"/>
    </row>
    <row r="2094" spans="6:81" s="947" customFormat="1">
      <c r="F2094" s="948"/>
      <c r="G2094" s="948"/>
      <c r="H2094" s="948"/>
      <c r="I2094" s="948"/>
      <c r="N2094" s="948"/>
      <c r="O2094" s="948"/>
      <c r="P2094" s="948"/>
      <c r="Q2094" s="948"/>
      <c r="R2094" s="948"/>
      <c r="S2094" s="948"/>
      <c r="T2094" s="948"/>
      <c r="U2094" s="948"/>
      <c r="V2094" s="948"/>
      <c r="W2094" s="948"/>
      <c r="X2094" s="948"/>
      <c r="Y2094" s="948"/>
      <c r="Z2094" s="948"/>
      <c r="CC2094" s="949"/>
    </row>
    <row r="2095" spans="6:81" s="947" customFormat="1">
      <c r="F2095" s="948"/>
      <c r="G2095" s="948"/>
      <c r="H2095" s="948"/>
      <c r="I2095" s="948"/>
      <c r="N2095" s="948"/>
      <c r="O2095" s="948"/>
      <c r="P2095" s="948"/>
      <c r="Q2095" s="948"/>
      <c r="R2095" s="948"/>
      <c r="S2095" s="948"/>
      <c r="T2095" s="948"/>
      <c r="U2095" s="948"/>
      <c r="V2095" s="948"/>
      <c r="W2095" s="948"/>
      <c r="X2095" s="948"/>
      <c r="Y2095" s="948"/>
      <c r="Z2095" s="948"/>
      <c r="CC2095" s="949"/>
    </row>
    <row r="2096" spans="6:81" s="947" customFormat="1">
      <c r="F2096" s="948"/>
      <c r="G2096" s="948"/>
      <c r="H2096" s="948"/>
      <c r="I2096" s="948"/>
      <c r="N2096" s="948"/>
      <c r="O2096" s="948"/>
      <c r="P2096" s="948"/>
      <c r="Q2096" s="948"/>
      <c r="R2096" s="948"/>
      <c r="S2096" s="948"/>
      <c r="T2096" s="948"/>
      <c r="U2096" s="948"/>
      <c r="V2096" s="948"/>
      <c r="W2096" s="948"/>
      <c r="X2096" s="948"/>
      <c r="Y2096" s="948"/>
      <c r="Z2096" s="948"/>
      <c r="CC2096" s="949"/>
    </row>
    <row r="2097" spans="6:81" s="947" customFormat="1">
      <c r="F2097" s="948"/>
      <c r="G2097" s="948"/>
      <c r="H2097" s="948"/>
      <c r="I2097" s="948"/>
      <c r="N2097" s="948"/>
      <c r="O2097" s="948"/>
      <c r="P2097" s="948"/>
      <c r="Q2097" s="948"/>
      <c r="R2097" s="948"/>
      <c r="S2097" s="948"/>
      <c r="T2097" s="948"/>
      <c r="U2097" s="948"/>
      <c r="V2097" s="948"/>
      <c r="W2097" s="948"/>
      <c r="X2097" s="948"/>
      <c r="Y2097" s="948"/>
      <c r="Z2097" s="948"/>
      <c r="CC2097" s="949"/>
    </row>
    <row r="2098" spans="6:81" s="947" customFormat="1">
      <c r="F2098" s="948"/>
      <c r="G2098" s="948"/>
      <c r="H2098" s="948"/>
      <c r="I2098" s="948"/>
      <c r="N2098" s="948"/>
      <c r="O2098" s="948"/>
      <c r="P2098" s="948"/>
      <c r="Q2098" s="948"/>
      <c r="R2098" s="948"/>
      <c r="S2098" s="948"/>
      <c r="T2098" s="948"/>
      <c r="U2098" s="948"/>
      <c r="V2098" s="948"/>
      <c r="W2098" s="948"/>
      <c r="X2098" s="948"/>
      <c r="Y2098" s="948"/>
      <c r="Z2098" s="948"/>
      <c r="CC2098" s="949"/>
    </row>
    <row r="2099" spans="6:81" s="947" customFormat="1">
      <c r="F2099" s="948"/>
      <c r="G2099" s="948"/>
      <c r="H2099" s="948"/>
      <c r="I2099" s="948"/>
      <c r="N2099" s="948"/>
      <c r="O2099" s="948"/>
      <c r="P2099" s="948"/>
      <c r="Q2099" s="948"/>
      <c r="R2099" s="948"/>
      <c r="S2099" s="948"/>
      <c r="T2099" s="948"/>
      <c r="U2099" s="948"/>
      <c r="V2099" s="948"/>
      <c r="W2099" s="948"/>
      <c r="X2099" s="948"/>
      <c r="Y2099" s="948"/>
      <c r="Z2099" s="948"/>
      <c r="CC2099" s="949"/>
    </row>
    <row r="2100" spans="6:81" s="947" customFormat="1">
      <c r="F2100" s="948"/>
      <c r="G2100" s="948"/>
      <c r="H2100" s="948"/>
      <c r="I2100" s="948"/>
      <c r="N2100" s="948"/>
      <c r="O2100" s="948"/>
      <c r="P2100" s="948"/>
      <c r="Q2100" s="948"/>
      <c r="R2100" s="948"/>
      <c r="S2100" s="948"/>
      <c r="T2100" s="948"/>
      <c r="U2100" s="948"/>
      <c r="V2100" s="948"/>
      <c r="W2100" s="948"/>
      <c r="X2100" s="948"/>
      <c r="Y2100" s="948"/>
      <c r="Z2100" s="948"/>
      <c r="CC2100" s="949"/>
    </row>
    <row r="2101" spans="6:81" s="947" customFormat="1">
      <c r="F2101" s="948"/>
      <c r="G2101" s="948"/>
      <c r="H2101" s="948"/>
      <c r="I2101" s="948"/>
      <c r="N2101" s="948"/>
      <c r="O2101" s="948"/>
      <c r="P2101" s="948"/>
      <c r="Q2101" s="948"/>
      <c r="R2101" s="948"/>
      <c r="S2101" s="948"/>
      <c r="T2101" s="948"/>
      <c r="U2101" s="948"/>
      <c r="V2101" s="948"/>
      <c r="W2101" s="948"/>
      <c r="X2101" s="948"/>
      <c r="Y2101" s="948"/>
      <c r="Z2101" s="948"/>
      <c r="CC2101" s="949"/>
    </row>
    <row r="2102" spans="6:81" s="947" customFormat="1">
      <c r="F2102" s="948"/>
      <c r="G2102" s="948"/>
      <c r="H2102" s="948"/>
      <c r="I2102" s="948"/>
      <c r="N2102" s="948"/>
      <c r="O2102" s="948"/>
      <c r="P2102" s="948"/>
      <c r="Q2102" s="948"/>
      <c r="R2102" s="948"/>
      <c r="S2102" s="948"/>
      <c r="T2102" s="948"/>
      <c r="U2102" s="948"/>
      <c r="V2102" s="948"/>
      <c r="W2102" s="948"/>
      <c r="X2102" s="948"/>
      <c r="Y2102" s="948"/>
      <c r="Z2102" s="948"/>
      <c r="CC2102" s="949"/>
    </row>
    <row r="2103" spans="6:81" s="947" customFormat="1">
      <c r="F2103" s="948"/>
      <c r="G2103" s="948"/>
      <c r="H2103" s="948"/>
      <c r="I2103" s="948"/>
      <c r="N2103" s="948"/>
      <c r="O2103" s="948"/>
      <c r="P2103" s="948"/>
      <c r="Q2103" s="948"/>
      <c r="R2103" s="948"/>
      <c r="S2103" s="948"/>
      <c r="T2103" s="948"/>
      <c r="U2103" s="948"/>
      <c r="V2103" s="948"/>
      <c r="W2103" s="948"/>
      <c r="X2103" s="948"/>
      <c r="Y2103" s="948"/>
      <c r="Z2103" s="948"/>
      <c r="CC2103" s="949"/>
    </row>
    <row r="2104" spans="6:81" s="947" customFormat="1">
      <c r="F2104" s="948"/>
      <c r="G2104" s="948"/>
      <c r="H2104" s="948"/>
      <c r="I2104" s="948"/>
      <c r="N2104" s="948"/>
      <c r="O2104" s="948"/>
      <c r="P2104" s="948"/>
      <c r="Q2104" s="948"/>
      <c r="R2104" s="948"/>
      <c r="S2104" s="948"/>
      <c r="T2104" s="948"/>
      <c r="U2104" s="948"/>
      <c r="V2104" s="948"/>
      <c r="W2104" s="948"/>
      <c r="X2104" s="948"/>
      <c r="Y2104" s="948"/>
      <c r="Z2104" s="948"/>
      <c r="CC2104" s="949"/>
    </row>
    <row r="2105" spans="6:81" s="947" customFormat="1">
      <c r="F2105" s="948"/>
      <c r="G2105" s="948"/>
      <c r="H2105" s="948"/>
      <c r="I2105" s="948"/>
      <c r="N2105" s="948"/>
      <c r="O2105" s="948"/>
      <c r="P2105" s="948"/>
      <c r="Q2105" s="948"/>
      <c r="R2105" s="948"/>
      <c r="S2105" s="948"/>
      <c r="T2105" s="948"/>
      <c r="U2105" s="948"/>
      <c r="V2105" s="948"/>
      <c r="W2105" s="948"/>
      <c r="X2105" s="948"/>
      <c r="Y2105" s="948"/>
      <c r="Z2105" s="948"/>
      <c r="CC2105" s="949"/>
    </row>
    <row r="2106" spans="6:81" s="947" customFormat="1">
      <c r="F2106" s="948"/>
      <c r="G2106" s="948"/>
      <c r="H2106" s="948"/>
      <c r="I2106" s="948"/>
      <c r="N2106" s="948"/>
      <c r="O2106" s="948"/>
      <c r="P2106" s="948"/>
      <c r="Q2106" s="948"/>
      <c r="R2106" s="948"/>
      <c r="S2106" s="948"/>
      <c r="T2106" s="948"/>
      <c r="U2106" s="948"/>
      <c r="V2106" s="948"/>
      <c r="W2106" s="948"/>
      <c r="X2106" s="948"/>
      <c r="Y2106" s="948"/>
      <c r="Z2106" s="948"/>
      <c r="CC2106" s="949"/>
    </row>
    <row r="2107" spans="6:81" s="947" customFormat="1">
      <c r="F2107" s="948"/>
      <c r="G2107" s="948"/>
      <c r="H2107" s="948"/>
      <c r="I2107" s="948"/>
      <c r="N2107" s="948"/>
      <c r="O2107" s="948"/>
      <c r="P2107" s="948"/>
      <c r="Q2107" s="948"/>
      <c r="R2107" s="948"/>
      <c r="S2107" s="948"/>
      <c r="T2107" s="948"/>
      <c r="U2107" s="948"/>
      <c r="V2107" s="948"/>
      <c r="W2107" s="948"/>
      <c r="X2107" s="948"/>
      <c r="Y2107" s="948"/>
      <c r="Z2107" s="948"/>
      <c r="CC2107" s="949"/>
    </row>
    <row r="2108" spans="6:81" s="947" customFormat="1">
      <c r="F2108" s="948"/>
      <c r="G2108" s="948"/>
      <c r="H2108" s="948"/>
      <c r="I2108" s="948"/>
      <c r="N2108" s="948"/>
      <c r="O2108" s="948"/>
      <c r="P2108" s="948"/>
      <c r="Q2108" s="948"/>
      <c r="R2108" s="948"/>
      <c r="S2108" s="948"/>
      <c r="T2108" s="948"/>
      <c r="U2108" s="948"/>
      <c r="V2108" s="948"/>
      <c r="W2108" s="948"/>
      <c r="X2108" s="948"/>
      <c r="Y2108" s="948"/>
      <c r="Z2108" s="948"/>
      <c r="CC2108" s="949"/>
    </row>
    <row r="2109" spans="6:81" s="947" customFormat="1">
      <c r="F2109" s="948"/>
      <c r="G2109" s="948"/>
      <c r="H2109" s="948"/>
      <c r="I2109" s="948"/>
      <c r="N2109" s="948"/>
      <c r="O2109" s="948"/>
      <c r="P2109" s="948"/>
      <c r="Q2109" s="948"/>
      <c r="R2109" s="948"/>
      <c r="S2109" s="948"/>
      <c r="T2109" s="948"/>
      <c r="U2109" s="948"/>
      <c r="V2109" s="948"/>
      <c r="W2109" s="948"/>
      <c r="X2109" s="948"/>
      <c r="Y2109" s="948"/>
      <c r="Z2109" s="948"/>
      <c r="CC2109" s="949"/>
    </row>
    <row r="2110" spans="6:81" s="947" customFormat="1">
      <c r="F2110" s="948"/>
      <c r="G2110" s="948"/>
      <c r="H2110" s="948"/>
      <c r="I2110" s="948"/>
      <c r="N2110" s="948"/>
      <c r="O2110" s="948"/>
      <c r="P2110" s="948"/>
      <c r="Q2110" s="948"/>
      <c r="R2110" s="948"/>
      <c r="S2110" s="948"/>
      <c r="T2110" s="948"/>
      <c r="U2110" s="948"/>
      <c r="V2110" s="948"/>
      <c r="W2110" s="948"/>
      <c r="X2110" s="948"/>
      <c r="Y2110" s="948"/>
      <c r="Z2110" s="948"/>
      <c r="CC2110" s="949"/>
    </row>
    <row r="2111" spans="6:81" s="947" customFormat="1">
      <c r="F2111" s="948"/>
      <c r="G2111" s="948"/>
      <c r="H2111" s="948"/>
      <c r="I2111" s="948"/>
      <c r="N2111" s="948"/>
      <c r="O2111" s="948"/>
      <c r="P2111" s="948"/>
      <c r="Q2111" s="948"/>
      <c r="R2111" s="948"/>
      <c r="S2111" s="948"/>
      <c r="T2111" s="948"/>
      <c r="U2111" s="948"/>
      <c r="V2111" s="948"/>
      <c r="W2111" s="948"/>
      <c r="X2111" s="948"/>
      <c r="Y2111" s="948"/>
      <c r="Z2111" s="948"/>
      <c r="CC2111" s="949"/>
    </row>
    <row r="2112" spans="6:81" s="947" customFormat="1">
      <c r="F2112" s="948"/>
      <c r="G2112" s="948"/>
      <c r="H2112" s="948"/>
      <c r="I2112" s="948"/>
      <c r="N2112" s="948"/>
      <c r="O2112" s="948"/>
      <c r="P2112" s="948"/>
      <c r="Q2112" s="948"/>
      <c r="R2112" s="948"/>
      <c r="S2112" s="948"/>
      <c r="T2112" s="948"/>
      <c r="U2112" s="948"/>
      <c r="V2112" s="948"/>
      <c r="W2112" s="948"/>
      <c r="X2112" s="948"/>
      <c r="Y2112" s="948"/>
      <c r="Z2112" s="948"/>
      <c r="CC2112" s="949"/>
    </row>
    <row r="2113" spans="6:81" s="947" customFormat="1">
      <c r="F2113" s="948"/>
      <c r="G2113" s="948"/>
      <c r="H2113" s="948"/>
      <c r="I2113" s="948"/>
      <c r="N2113" s="948"/>
      <c r="O2113" s="948"/>
      <c r="P2113" s="948"/>
      <c r="Q2113" s="948"/>
      <c r="R2113" s="948"/>
      <c r="S2113" s="948"/>
      <c r="T2113" s="948"/>
      <c r="U2113" s="948"/>
      <c r="V2113" s="948"/>
      <c r="W2113" s="948"/>
      <c r="X2113" s="948"/>
      <c r="Y2113" s="948"/>
      <c r="Z2113" s="948"/>
      <c r="CC2113" s="949"/>
    </row>
    <row r="2114" spans="6:81" s="947" customFormat="1">
      <c r="F2114" s="948"/>
      <c r="G2114" s="948"/>
      <c r="H2114" s="948"/>
      <c r="I2114" s="948"/>
      <c r="N2114" s="948"/>
      <c r="O2114" s="948"/>
      <c r="P2114" s="948"/>
      <c r="Q2114" s="948"/>
      <c r="R2114" s="948"/>
      <c r="S2114" s="948"/>
      <c r="T2114" s="948"/>
      <c r="U2114" s="948"/>
      <c r="V2114" s="948"/>
      <c r="W2114" s="948"/>
      <c r="X2114" s="948"/>
      <c r="Y2114" s="948"/>
      <c r="Z2114" s="948"/>
      <c r="CC2114" s="949"/>
    </row>
    <row r="2115" spans="6:81" s="947" customFormat="1">
      <c r="F2115" s="948"/>
      <c r="G2115" s="948"/>
      <c r="H2115" s="948"/>
      <c r="I2115" s="948"/>
      <c r="N2115" s="948"/>
      <c r="O2115" s="948"/>
      <c r="P2115" s="948"/>
      <c r="Q2115" s="948"/>
      <c r="R2115" s="948"/>
      <c r="S2115" s="948"/>
      <c r="T2115" s="948"/>
      <c r="U2115" s="948"/>
      <c r="V2115" s="948"/>
      <c r="W2115" s="948"/>
      <c r="X2115" s="948"/>
      <c r="Y2115" s="948"/>
      <c r="Z2115" s="948"/>
      <c r="CC2115" s="949"/>
    </row>
    <row r="2116" spans="6:81" s="947" customFormat="1">
      <c r="F2116" s="948"/>
      <c r="G2116" s="948"/>
      <c r="H2116" s="948"/>
      <c r="I2116" s="948"/>
      <c r="N2116" s="948"/>
      <c r="O2116" s="948"/>
      <c r="P2116" s="948"/>
      <c r="Q2116" s="948"/>
      <c r="R2116" s="948"/>
      <c r="S2116" s="948"/>
      <c r="T2116" s="948"/>
      <c r="U2116" s="948"/>
      <c r="V2116" s="948"/>
      <c r="W2116" s="948"/>
      <c r="X2116" s="948"/>
      <c r="Y2116" s="948"/>
      <c r="Z2116" s="948"/>
      <c r="CC2116" s="949"/>
    </row>
    <row r="2117" spans="6:81" s="947" customFormat="1">
      <c r="F2117" s="948"/>
      <c r="G2117" s="948"/>
      <c r="H2117" s="948"/>
      <c r="I2117" s="948"/>
      <c r="N2117" s="948"/>
      <c r="O2117" s="948"/>
      <c r="P2117" s="948"/>
      <c r="Q2117" s="948"/>
      <c r="R2117" s="948"/>
      <c r="S2117" s="948"/>
      <c r="T2117" s="948"/>
      <c r="U2117" s="948"/>
      <c r="V2117" s="948"/>
      <c r="W2117" s="948"/>
      <c r="X2117" s="948"/>
      <c r="Y2117" s="948"/>
      <c r="Z2117" s="948"/>
      <c r="CC2117" s="949"/>
    </row>
    <row r="2118" spans="6:81" s="947" customFormat="1">
      <c r="F2118" s="948"/>
      <c r="G2118" s="948"/>
      <c r="H2118" s="948"/>
      <c r="I2118" s="948"/>
      <c r="N2118" s="948"/>
      <c r="O2118" s="948"/>
      <c r="P2118" s="948"/>
      <c r="Q2118" s="948"/>
      <c r="R2118" s="948"/>
      <c r="S2118" s="948"/>
      <c r="T2118" s="948"/>
      <c r="U2118" s="948"/>
      <c r="V2118" s="948"/>
      <c r="W2118" s="948"/>
      <c r="X2118" s="948"/>
      <c r="Y2118" s="948"/>
      <c r="Z2118" s="948"/>
      <c r="CC2118" s="949"/>
    </row>
    <row r="2119" spans="6:81" s="947" customFormat="1">
      <c r="F2119" s="948"/>
      <c r="G2119" s="948"/>
      <c r="H2119" s="948"/>
      <c r="I2119" s="948"/>
      <c r="N2119" s="948"/>
      <c r="O2119" s="948"/>
      <c r="P2119" s="948"/>
      <c r="Q2119" s="948"/>
      <c r="R2119" s="948"/>
      <c r="S2119" s="948"/>
      <c r="T2119" s="948"/>
      <c r="U2119" s="948"/>
      <c r="V2119" s="948"/>
      <c r="W2119" s="948"/>
      <c r="X2119" s="948"/>
      <c r="Y2119" s="948"/>
      <c r="Z2119" s="948"/>
      <c r="CC2119" s="949"/>
    </row>
    <row r="2120" spans="6:81" s="947" customFormat="1">
      <c r="F2120" s="948"/>
      <c r="G2120" s="948"/>
      <c r="H2120" s="948"/>
      <c r="I2120" s="948"/>
      <c r="N2120" s="948"/>
      <c r="O2120" s="948"/>
      <c r="P2120" s="948"/>
      <c r="Q2120" s="948"/>
      <c r="R2120" s="948"/>
      <c r="S2120" s="948"/>
      <c r="T2120" s="948"/>
      <c r="U2120" s="948"/>
      <c r="V2120" s="948"/>
      <c r="W2120" s="948"/>
      <c r="X2120" s="948"/>
      <c r="Y2120" s="948"/>
      <c r="Z2120" s="948"/>
      <c r="CC2120" s="949"/>
    </row>
    <row r="2121" spans="6:81" s="947" customFormat="1">
      <c r="F2121" s="948"/>
      <c r="G2121" s="948"/>
      <c r="H2121" s="948"/>
      <c r="I2121" s="948"/>
      <c r="N2121" s="948"/>
      <c r="O2121" s="948"/>
      <c r="P2121" s="948"/>
      <c r="Q2121" s="948"/>
      <c r="R2121" s="948"/>
      <c r="S2121" s="948"/>
      <c r="T2121" s="948"/>
      <c r="U2121" s="948"/>
      <c r="V2121" s="948"/>
      <c r="W2121" s="948"/>
      <c r="X2121" s="948"/>
      <c r="Y2121" s="948"/>
      <c r="Z2121" s="948"/>
      <c r="CC2121" s="949"/>
    </row>
    <row r="2122" spans="6:81" s="947" customFormat="1">
      <c r="F2122" s="948"/>
      <c r="G2122" s="948"/>
      <c r="H2122" s="948"/>
      <c r="I2122" s="948"/>
      <c r="N2122" s="948"/>
      <c r="O2122" s="948"/>
      <c r="P2122" s="948"/>
      <c r="Q2122" s="948"/>
      <c r="R2122" s="948"/>
      <c r="S2122" s="948"/>
      <c r="T2122" s="948"/>
      <c r="U2122" s="948"/>
      <c r="V2122" s="948"/>
      <c r="W2122" s="948"/>
      <c r="X2122" s="948"/>
      <c r="Y2122" s="948"/>
      <c r="Z2122" s="948"/>
      <c r="CC2122" s="949"/>
    </row>
    <row r="2123" spans="6:81" s="947" customFormat="1">
      <c r="F2123" s="948"/>
      <c r="G2123" s="948"/>
      <c r="H2123" s="948"/>
      <c r="I2123" s="948"/>
      <c r="N2123" s="948"/>
      <c r="O2123" s="948"/>
      <c r="P2123" s="948"/>
      <c r="Q2123" s="948"/>
      <c r="R2123" s="948"/>
      <c r="S2123" s="948"/>
      <c r="T2123" s="948"/>
      <c r="U2123" s="948"/>
      <c r="V2123" s="948"/>
      <c r="W2123" s="948"/>
      <c r="X2123" s="948"/>
      <c r="Y2123" s="948"/>
      <c r="Z2123" s="948"/>
      <c r="CC2123" s="949"/>
    </row>
    <row r="2124" spans="6:81" s="947" customFormat="1">
      <c r="F2124" s="948"/>
      <c r="G2124" s="948"/>
      <c r="H2124" s="948"/>
      <c r="I2124" s="948"/>
      <c r="N2124" s="948"/>
      <c r="O2124" s="948"/>
      <c r="P2124" s="948"/>
      <c r="Q2124" s="948"/>
      <c r="R2124" s="948"/>
      <c r="S2124" s="948"/>
      <c r="T2124" s="948"/>
      <c r="U2124" s="948"/>
      <c r="V2124" s="948"/>
      <c r="W2124" s="948"/>
      <c r="X2124" s="948"/>
      <c r="Y2124" s="948"/>
      <c r="Z2124" s="948"/>
      <c r="CC2124" s="949"/>
    </row>
    <row r="2125" spans="6:81" s="947" customFormat="1">
      <c r="F2125" s="948"/>
      <c r="G2125" s="948"/>
      <c r="H2125" s="948"/>
      <c r="I2125" s="948"/>
      <c r="N2125" s="948"/>
      <c r="O2125" s="948"/>
      <c r="P2125" s="948"/>
      <c r="Q2125" s="948"/>
      <c r="R2125" s="948"/>
      <c r="S2125" s="948"/>
      <c r="T2125" s="948"/>
      <c r="U2125" s="948"/>
      <c r="V2125" s="948"/>
      <c r="W2125" s="948"/>
      <c r="X2125" s="948"/>
      <c r="Y2125" s="948"/>
      <c r="Z2125" s="948"/>
      <c r="CC2125" s="949"/>
    </row>
    <row r="2126" spans="6:81" s="947" customFormat="1">
      <c r="F2126" s="948"/>
      <c r="G2126" s="948"/>
      <c r="H2126" s="948"/>
      <c r="I2126" s="948"/>
      <c r="N2126" s="948"/>
      <c r="O2126" s="948"/>
      <c r="P2126" s="948"/>
      <c r="Q2126" s="948"/>
      <c r="R2126" s="948"/>
      <c r="S2126" s="948"/>
      <c r="T2126" s="948"/>
      <c r="U2126" s="948"/>
      <c r="V2126" s="948"/>
      <c r="W2126" s="948"/>
      <c r="X2126" s="948"/>
      <c r="Y2126" s="948"/>
      <c r="Z2126" s="948"/>
      <c r="CC2126" s="949"/>
    </row>
    <row r="2127" spans="6:81" s="947" customFormat="1">
      <c r="F2127" s="948"/>
      <c r="G2127" s="948"/>
      <c r="H2127" s="948"/>
      <c r="I2127" s="948"/>
      <c r="N2127" s="948"/>
      <c r="O2127" s="948"/>
      <c r="P2127" s="948"/>
      <c r="Q2127" s="948"/>
      <c r="R2127" s="948"/>
      <c r="S2127" s="948"/>
      <c r="T2127" s="948"/>
      <c r="U2127" s="948"/>
      <c r="V2127" s="948"/>
      <c r="W2127" s="948"/>
      <c r="X2127" s="948"/>
      <c r="Y2127" s="948"/>
      <c r="Z2127" s="948"/>
      <c r="CC2127" s="949"/>
    </row>
    <row r="2128" spans="6:81" s="947" customFormat="1">
      <c r="F2128" s="948"/>
      <c r="G2128" s="948"/>
      <c r="H2128" s="948"/>
      <c r="I2128" s="948"/>
      <c r="N2128" s="948"/>
      <c r="O2128" s="948"/>
      <c r="P2128" s="948"/>
      <c r="Q2128" s="948"/>
      <c r="R2128" s="948"/>
      <c r="S2128" s="948"/>
      <c r="T2128" s="948"/>
      <c r="U2128" s="948"/>
      <c r="V2128" s="948"/>
      <c r="W2128" s="948"/>
      <c r="X2128" s="948"/>
      <c r="Y2128" s="948"/>
      <c r="Z2128" s="948"/>
      <c r="CC2128" s="949"/>
    </row>
    <row r="2129" spans="6:81" s="947" customFormat="1">
      <c r="F2129" s="948"/>
      <c r="G2129" s="948"/>
      <c r="H2129" s="948"/>
      <c r="I2129" s="948"/>
      <c r="N2129" s="948"/>
      <c r="O2129" s="948"/>
      <c r="P2129" s="948"/>
      <c r="Q2129" s="948"/>
      <c r="R2129" s="948"/>
      <c r="S2129" s="948"/>
      <c r="T2129" s="948"/>
      <c r="U2129" s="948"/>
      <c r="V2129" s="948"/>
      <c r="W2129" s="948"/>
      <c r="X2129" s="948"/>
      <c r="Y2129" s="948"/>
      <c r="Z2129" s="948"/>
      <c r="CC2129" s="949"/>
    </row>
    <row r="2130" spans="6:81" s="947" customFormat="1">
      <c r="F2130" s="948"/>
      <c r="G2130" s="948"/>
      <c r="H2130" s="948"/>
      <c r="I2130" s="948"/>
      <c r="N2130" s="948"/>
      <c r="O2130" s="948"/>
      <c r="P2130" s="948"/>
      <c r="Q2130" s="948"/>
      <c r="R2130" s="948"/>
      <c r="S2130" s="948"/>
      <c r="T2130" s="948"/>
      <c r="U2130" s="948"/>
      <c r="V2130" s="948"/>
      <c r="W2130" s="948"/>
      <c r="X2130" s="948"/>
      <c r="Y2130" s="948"/>
      <c r="Z2130" s="948"/>
      <c r="CC2130" s="949"/>
    </row>
    <row r="2131" spans="6:81" s="947" customFormat="1">
      <c r="F2131" s="948"/>
      <c r="G2131" s="948"/>
      <c r="H2131" s="948"/>
      <c r="I2131" s="948"/>
      <c r="N2131" s="948"/>
      <c r="O2131" s="948"/>
      <c r="P2131" s="948"/>
      <c r="Q2131" s="948"/>
      <c r="R2131" s="948"/>
      <c r="S2131" s="948"/>
      <c r="T2131" s="948"/>
      <c r="U2131" s="948"/>
      <c r="V2131" s="948"/>
      <c r="W2131" s="948"/>
      <c r="X2131" s="948"/>
      <c r="Y2131" s="948"/>
      <c r="Z2131" s="948"/>
      <c r="CC2131" s="949"/>
    </row>
    <row r="2132" spans="6:81" s="947" customFormat="1">
      <c r="F2132" s="948"/>
      <c r="G2132" s="948"/>
      <c r="H2132" s="948"/>
      <c r="I2132" s="948"/>
      <c r="N2132" s="948"/>
      <c r="O2132" s="948"/>
      <c r="P2132" s="948"/>
      <c r="Q2132" s="948"/>
      <c r="R2132" s="948"/>
      <c r="S2132" s="948"/>
      <c r="T2132" s="948"/>
      <c r="U2132" s="948"/>
      <c r="V2132" s="948"/>
      <c r="W2132" s="948"/>
      <c r="X2132" s="948"/>
      <c r="Y2132" s="948"/>
      <c r="Z2132" s="948"/>
      <c r="CC2132" s="949"/>
    </row>
    <row r="2133" spans="6:81" s="947" customFormat="1">
      <c r="F2133" s="948"/>
      <c r="G2133" s="948"/>
      <c r="H2133" s="948"/>
      <c r="I2133" s="948"/>
      <c r="N2133" s="948"/>
      <c r="O2133" s="948"/>
      <c r="P2133" s="948"/>
      <c r="Q2133" s="948"/>
      <c r="R2133" s="948"/>
      <c r="S2133" s="948"/>
      <c r="T2133" s="948"/>
      <c r="U2133" s="948"/>
      <c r="V2133" s="948"/>
      <c r="W2133" s="948"/>
      <c r="X2133" s="948"/>
      <c r="Y2133" s="948"/>
      <c r="Z2133" s="948"/>
      <c r="CC2133" s="949"/>
    </row>
    <row r="2134" spans="6:81" s="947" customFormat="1">
      <c r="F2134" s="948"/>
      <c r="G2134" s="948"/>
      <c r="H2134" s="948"/>
      <c r="I2134" s="948"/>
      <c r="N2134" s="948"/>
      <c r="O2134" s="948"/>
      <c r="P2134" s="948"/>
      <c r="Q2134" s="948"/>
      <c r="R2134" s="948"/>
      <c r="S2134" s="948"/>
      <c r="T2134" s="948"/>
      <c r="U2134" s="948"/>
      <c r="V2134" s="948"/>
      <c r="W2134" s="948"/>
      <c r="X2134" s="948"/>
      <c r="Y2134" s="948"/>
      <c r="Z2134" s="948"/>
      <c r="CC2134" s="949"/>
    </row>
    <row r="2135" spans="6:81" s="947" customFormat="1">
      <c r="F2135" s="948"/>
      <c r="G2135" s="948"/>
      <c r="H2135" s="948"/>
      <c r="I2135" s="948"/>
      <c r="N2135" s="948"/>
      <c r="O2135" s="948"/>
      <c r="P2135" s="948"/>
      <c r="Q2135" s="948"/>
      <c r="R2135" s="948"/>
      <c r="S2135" s="948"/>
      <c r="T2135" s="948"/>
      <c r="U2135" s="948"/>
      <c r="V2135" s="948"/>
      <c r="W2135" s="948"/>
      <c r="X2135" s="948"/>
      <c r="Y2135" s="948"/>
      <c r="Z2135" s="948"/>
      <c r="CC2135" s="949"/>
    </row>
    <row r="2136" spans="6:81" s="947" customFormat="1">
      <c r="F2136" s="948"/>
      <c r="G2136" s="948"/>
      <c r="H2136" s="948"/>
      <c r="I2136" s="948"/>
      <c r="N2136" s="948"/>
      <c r="O2136" s="948"/>
      <c r="P2136" s="948"/>
      <c r="Q2136" s="948"/>
      <c r="R2136" s="948"/>
      <c r="S2136" s="948"/>
      <c r="T2136" s="948"/>
      <c r="U2136" s="948"/>
      <c r="V2136" s="948"/>
      <c r="W2136" s="948"/>
      <c r="X2136" s="948"/>
      <c r="Y2136" s="948"/>
      <c r="Z2136" s="948"/>
      <c r="CC2136" s="949"/>
    </row>
    <row r="2137" spans="6:81" s="947" customFormat="1">
      <c r="F2137" s="948"/>
      <c r="G2137" s="948"/>
      <c r="H2137" s="948"/>
      <c r="I2137" s="948"/>
      <c r="N2137" s="948"/>
      <c r="O2137" s="948"/>
      <c r="P2137" s="948"/>
      <c r="Q2137" s="948"/>
      <c r="R2137" s="948"/>
      <c r="S2137" s="948"/>
      <c r="T2137" s="948"/>
      <c r="U2137" s="948"/>
      <c r="V2137" s="948"/>
      <c r="W2137" s="948"/>
      <c r="X2137" s="948"/>
      <c r="Y2137" s="948"/>
      <c r="Z2137" s="948"/>
      <c r="CC2137" s="949"/>
    </row>
    <row r="2138" spans="6:81" s="947" customFormat="1">
      <c r="F2138" s="948"/>
      <c r="G2138" s="948"/>
      <c r="H2138" s="948"/>
      <c r="I2138" s="948"/>
      <c r="N2138" s="948"/>
      <c r="O2138" s="948"/>
      <c r="P2138" s="948"/>
      <c r="Q2138" s="948"/>
      <c r="R2138" s="948"/>
      <c r="S2138" s="948"/>
      <c r="T2138" s="948"/>
      <c r="U2138" s="948"/>
      <c r="V2138" s="948"/>
      <c r="W2138" s="948"/>
      <c r="X2138" s="948"/>
      <c r="Y2138" s="948"/>
      <c r="Z2138" s="948"/>
      <c r="CC2138" s="949"/>
    </row>
    <row r="2139" spans="6:81" s="947" customFormat="1">
      <c r="F2139" s="948"/>
      <c r="G2139" s="948"/>
      <c r="H2139" s="948"/>
      <c r="I2139" s="948"/>
      <c r="N2139" s="948"/>
      <c r="O2139" s="948"/>
      <c r="P2139" s="948"/>
      <c r="Q2139" s="948"/>
      <c r="R2139" s="948"/>
      <c r="S2139" s="948"/>
      <c r="T2139" s="948"/>
      <c r="U2139" s="948"/>
      <c r="V2139" s="948"/>
      <c r="W2139" s="948"/>
      <c r="X2139" s="948"/>
      <c r="Y2139" s="948"/>
      <c r="Z2139" s="948"/>
      <c r="CC2139" s="949"/>
    </row>
    <row r="2140" spans="6:81" s="947" customFormat="1">
      <c r="F2140" s="948"/>
      <c r="G2140" s="948"/>
      <c r="H2140" s="948"/>
      <c r="I2140" s="948"/>
      <c r="N2140" s="948"/>
      <c r="O2140" s="948"/>
      <c r="P2140" s="948"/>
      <c r="Q2140" s="948"/>
      <c r="R2140" s="948"/>
      <c r="S2140" s="948"/>
      <c r="T2140" s="948"/>
      <c r="U2140" s="948"/>
      <c r="V2140" s="948"/>
      <c r="W2140" s="948"/>
      <c r="X2140" s="948"/>
      <c r="Y2140" s="948"/>
      <c r="Z2140" s="948"/>
      <c r="CC2140" s="949"/>
    </row>
    <row r="2141" spans="6:81" s="947" customFormat="1">
      <c r="F2141" s="948"/>
      <c r="G2141" s="948"/>
      <c r="H2141" s="948"/>
      <c r="I2141" s="948"/>
      <c r="N2141" s="948"/>
      <c r="O2141" s="948"/>
      <c r="P2141" s="948"/>
      <c r="Q2141" s="948"/>
      <c r="R2141" s="948"/>
      <c r="S2141" s="948"/>
      <c r="T2141" s="948"/>
      <c r="U2141" s="948"/>
      <c r="V2141" s="948"/>
      <c r="W2141" s="948"/>
      <c r="X2141" s="948"/>
      <c r="Y2141" s="948"/>
      <c r="Z2141" s="948"/>
      <c r="CC2141" s="949"/>
    </row>
    <row r="2142" spans="6:81" s="947" customFormat="1">
      <c r="F2142" s="948"/>
      <c r="G2142" s="948"/>
      <c r="H2142" s="948"/>
      <c r="I2142" s="948"/>
      <c r="N2142" s="948"/>
      <c r="O2142" s="948"/>
      <c r="P2142" s="948"/>
      <c r="Q2142" s="948"/>
      <c r="R2142" s="948"/>
      <c r="S2142" s="948"/>
      <c r="T2142" s="948"/>
      <c r="U2142" s="948"/>
      <c r="V2142" s="948"/>
      <c r="W2142" s="948"/>
      <c r="X2142" s="948"/>
      <c r="Y2142" s="948"/>
      <c r="Z2142" s="948"/>
      <c r="CC2142" s="949"/>
    </row>
    <row r="2143" spans="6:81" s="947" customFormat="1">
      <c r="F2143" s="948"/>
      <c r="G2143" s="948"/>
      <c r="H2143" s="948"/>
      <c r="I2143" s="948"/>
      <c r="N2143" s="948"/>
      <c r="O2143" s="948"/>
      <c r="P2143" s="948"/>
      <c r="Q2143" s="948"/>
      <c r="R2143" s="948"/>
      <c r="S2143" s="948"/>
      <c r="T2143" s="948"/>
      <c r="U2143" s="948"/>
      <c r="V2143" s="948"/>
      <c r="W2143" s="948"/>
      <c r="X2143" s="948"/>
      <c r="Y2143" s="948"/>
      <c r="Z2143" s="948"/>
      <c r="CC2143" s="949"/>
    </row>
    <row r="2144" spans="6:81" s="947" customFormat="1">
      <c r="F2144" s="948"/>
      <c r="G2144" s="948"/>
      <c r="H2144" s="948"/>
      <c r="I2144" s="948"/>
      <c r="N2144" s="948"/>
      <c r="O2144" s="948"/>
      <c r="P2144" s="948"/>
      <c r="Q2144" s="948"/>
      <c r="R2144" s="948"/>
      <c r="S2144" s="948"/>
      <c r="T2144" s="948"/>
      <c r="U2144" s="948"/>
      <c r="V2144" s="948"/>
      <c r="W2144" s="948"/>
      <c r="X2144" s="948"/>
      <c r="Y2144" s="948"/>
      <c r="Z2144" s="948"/>
      <c r="CC2144" s="949"/>
    </row>
    <row r="2145" spans="6:81" s="947" customFormat="1">
      <c r="F2145" s="948"/>
      <c r="G2145" s="948"/>
      <c r="H2145" s="948"/>
      <c r="I2145" s="948"/>
      <c r="N2145" s="948"/>
      <c r="O2145" s="948"/>
      <c r="P2145" s="948"/>
      <c r="Q2145" s="948"/>
      <c r="R2145" s="948"/>
      <c r="S2145" s="948"/>
      <c r="T2145" s="948"/>
      <c r="U2145" s="948"/>
      <c r="V2145" s="948"/>
      <c r="W2145" s="948"/>
      <c r="X2145" s="948"/>
      <c r="Y2145" s="948"/>
      <c r="Z2145" s="948"/>
      <c r="CC2145" s="949"/>
    </row>
    <row r="2146" spans="6:81" s="947" customFormat="1">
      <c r="F2146" s="948"/>
      <c r="G2146" s="948"/>
      <c r="H2146" s="948"/>
      <c r="I2146" s="948"/>
      <c r="N2146" s="948"/>
      <c r="O2146" s="948"/>
      <c r="P2146" s="948"/>
      <c r="Q2146" s="948"/>
      <c r="R2146" s="948"/>
      <c r="S2146" s="948"/>
      <c r="T2146" s="948"/>
      <c r="U2146" s="948"/>
      <c r="V2146" s="948"/>
      <c r="W2146" s="948"/>
      <c r="X2146" s="948"/>
      <c r="Y2146" s="948"/>
      <c r="Z2146" s="948"/>
      <c r="CC2146" s="949"/>
    </row>
    <row r="2147" spans="6:81" s="947" customFormat="1">
      <c r="F2147" s="948"/>
      <c r="G2147" s="948"/>
      <c r="H2147" s="948"/>
      <c r="I2147" s="948"/>
      <c r="N2147" s="948"/>
      <c r="O2147" s="948"/>
      <c r="P2147" s="948"/>
      <c r="Q2147" s="948"/>
      <c r="R2147" s="948"/>
      <c r="S2147" s="948"/>
      <c r="T2147" s="948"/>
      <c r="U2147" s="948"/>
      <c r="V2147" s="948"/>
      <c r="W2147" s="948"/>
      <c r="X2147" s="948"/>
      <c r="Y2147" s="948"/>
      <c r="Z2147" s="948"/>
      <c r="CC2147" s="949"/>
    </row>
    <row r="2148" spans="6:81" s="947" customFormat="1">
      <c r="F2148" s="948"/>
      <c r="G2148" s="948"/>
      <c r="H2148" s="948"/>
      <c r="I2148" s="948"/>
      <c r="N2148" s="948"/>
      <c r="O2148" s="948"/>
      <c r="P2148" s="948"/>
      <c r="Q2148" s="948"/>
      <c r="R2148" s="948"/>
      <c r="S2148" s="948"/>
      <c r="T2148" s="948"/>
      <c r="U2148" s="948"/>
      <c r="V2148" s="948"/>
      <c r="W2148" s="948"/>
      <c r="X2148" s="948"/>
      <c r="Y2148" s="948"/>
      <c r="Z2148" s="948"/>
      <c r="CC2148" s="949"/>
    </row>
    <row r="2149" spans="6:81" s="947" customFormat="1">
      <c r="F2149" s="948"/>
      <c r="G2149" s="948"/>
      <c r="H2149" s="948"/>
      <c r="I2149" s="948"/>
      <c r="N2149" s="948"/>
      <c r="O2149" s="948"/>
      <c r="P2149" s="948"/>
      <c r="Q2149" s="948"/>
      <c r="R2149" s="948"/>
      <c r="S2149" s="948"/>
      <c r="T2149" s="948"/>
      <c r="U2149" s="948"/>
      <c r="V2149" s="948"/>
      <c r="W2149" s="948"/>
      <c r="X2149" s="948"/>
      <c r="Y2149" s="948"/>
      <c r="Z2149" s="948"/>
      <c r="CC2149" s="949"/>
    </row>
    <row r="2150" spans="6:81" s="947" customFormat="1">
      <c r="F2150" s="948"/>
      <c r="G2150" s="948"/>
      <c r="H2150" s="948"/>
      <c r="I2150" s="948"/>
      <c r="N2150" s="948"/>
      <c r="O2150" s="948"/>
      <c r="P2150" s="948"/>
      <c r="Q2150" s="948"/>
      <c r="R2150" s="948"/>
      <c r="S2150" s="948"/>
      <c r="T2150" s="948"/>
      <c r="U2150" s="948"/>
      <c r="V2150" s="948"/>
      <c r="W2150" s="948"/>
      <c r="X2150" s="948"/>
      <c r="Y2150" s="948"/>
      <c r="Z2150" s="948"/>
      <c r="CC2150" s="949"/>
    </row>
    <row r="2151" spans="6:81" s="947" customFormat="1">
      <c r="F2151" s="948"/>
      <c r="G2151" s="948"/>
      <c r="H2151" s="948"/>
      <c r="I2151" s="948"/>
      <c r="N2151" s="948"/>
      <c r="O2151" s="948"/>
      <c r="P2151" s="948"/>
      <c r="Q2151" s="948"/>
      <c r="R2151" s="948"/>
      <c r="S2151" s="948"/>
      <c r="T2151" s="948"/>
      <c r="U2151" s="948"/>
      <c r="V2151" s="948"/>
      <c r="W2151" s="948"/>
      <c r="X2151" s="948"/>
      <c r="Y2151" s="948"/>
      <c r="Z2151" s="948"/>
      <c r="CC2151" s="949"/>
    </row>
    <row r="2152" spans="6:81" s="947" customFormat="1">
      <c r="F2152" s="948"/>
      <c r="G2152" s="948"/>
      <c r="H2152" s="948"/>
      <c r="I2152" s="948"/>
      <c r="N2152" s="948"/>
      <c r="O2152" s="948"/>
      <c r="P2152" s="948"/>
      <c r="Q2152" s="948"/>
      <c r="R2152" s="948"/>
      <c r="S2152" s="948"/>
      <c r="T2152" s="948"/>
      <c r="U2152" s="948"/>
      <c r="V2152" s="948"/>
      <c r="W2152" s="948"/>
      <c r="X2152" s="948"/>
      <c r="Y2152" s="948"/>
      <c r="Z2152" s="948"/>
      <c r="CC2152" s="949"/>
    </row>
    <row r="2153" spans="6:81" s="947" customFormat="1">
      <c r="F2153" s="948"/>
      <c r="G2153" s="948"/>
      <c r="H2153" s="948"/>
      <c r="I2153" s="948"/>
      <c r="N2153" s="948"/>
      <c r="O2153" s="948"/>
      <c r="P2153" s="948"/>
      <c r="Q2153" s="948"/>
      <c r="R2153" s="948"/>
      <c r="S2153" s="948"/>
      <c r="T2153" s="948"/>
      <c r="U2153" s="948"/>
      <c r="V2153" s="948"/>
      <c r="W2153" s="948"/>
      <c r="X2153" s="948"/>
      <c r="Y2153" s="948"/>
      <c r="Z2153" s="948"/>
      <c r="CC2153" s="949"/>
    </row>
    <row r="2154" spans="6:81" s="947" customFormat="1">
      <c r="F2154" s="948"/>
      <c r="G2154" s="948"/>
      <c r="H2154" s="948"/>
      <c r="I2154" s="948"/>
      <c r="N2154" s="948"/>
      <c r="O2154" s="948"/>
      <c r="P2154" s="948"/>
      <c r="Q2154" s="948"/>
      <c r="R2154" s="948"/>
      <c r="S2154" s="948"/>
      <c r="T2154" s="948"/>
      <c r="U2154" s="948"/>
      <c r="V2154" s="948"/>
      <c r="W2154" s="948"/>
      <c r="X2154" s="948"/>
      <c r="Y2154" s="948"/>
      <c r="Z2154" s="948"/>
      <c r="CC2154" s="949"/>
    </row>
    <row r="2155" spans="6:81" s="947" customFormat="1">
      <c r="F2155" s="948"/>
      <c r="G2155" s="948"/>
      <c r="H2155" s="948"/>
      <c r="I2155" s="948"/>
      <c r="N2155" s="948"/>
      <c r="O2155" s="948"/>
      <c r="P2155" s="948"/>
      <c r="Q2155" s="948"/>
      <c r="R2155" s="948"/>
      <c r="S2155" s="948"/>
      <c r="T2155" s="948"/>
      <c r="U2155" s="948"/>
      <c r="V2155" s="948"/>
      <c r="W2155" s="948"/>
      <c r="X2155" s="948"/>
      <c r="Y2155" s="948"/>
      <c r="Z2155" s="948"/>
      <c r="CC2155" s="949"/>
    </row>
    <row r="2156" spans="6:81" s="947" customFormat="1">
      <c r="F2156" s="948"/>
      <c r="G2156" s="948"/>
      <c r="H2156" s="948"/>
      <c r="I2156" s="948"/>
      <c r="N2156" s="948"/>
      <c r="O2156" s="948"/>
      <c r="P2156" s="948"/>
      <c r="Q2156" s="948"/>
      <c r="R2156" s="948"/>
      <c r="S2156" s="948"/>
      <c r="T2156" s="948"/>
      <c r="U2156" s="948"/>
      <c r="V2156" s="948"/>
      <c r="W2156" s="948"/>
      <c r="X2156" s="948"/>
      <c r="Y2156" s="948"/>
      <c r="Z2156" s="948"/>
      <c r="CC2156" s="949"/>
    </row>
    <row r="2157" spans="6:81" s="947" customFormat="1">
      <c r="F2157" s="948"/>
      <c r="G2157" s="948"/>
      <c r="H2157" s="948"/>
      <c r="I2157" s="948"/>
      <c r="N2157" s="948"/>
      <c r="O2157" s="948"/>
      <c r="P2157" s="948"/>
      <c r="Q2157" s="948"/>
      <c r="R2157" s="948"/>
      <c r="S2157" s="948"/>
      <c r="T2157" s="948"/>
      <c r="U2157" s="948"/>
      <c r="V2157" s="948"/>
      <c r="W2157" s="948"/>
      <c r="X2157" s="948"/>
      <c r="Y2157" s="948"/>
      <c r="Z2157" s="948"/>
      <c r="CC2157" s="949"/>
    </row>
    <row r="2158" spans="6:81" s="947" customFormat="1">
      <c r="F2158" s="948"/>
      <c r="G2158" s="948"/>
      <c r="H2158" s="948"/>
      <c r="I2158" s="948"/>
      <c r="N2158" s="948"/>
      <c r="O2158" s="948"/>
      <c r="P2158" s="948"/>
      <c r="Q2158" s="948"/>
      <c r="R2158" s="948"/>
      <c r="S2158" s="948"/>
      <c r="T2158" s="948"/>
      <c r="U2158" s="948"/>
      <c r="V2158" s="948"/>
      <c r="W2158" s="948"/>
      <c r="X2158" s="948"/>
      <c r="Y2158" s="948"/>
      <c r="Z2158" s="948"/>
      <c r="CC2158" s="949"/>
    </row>
    <row r="2159" spans="6:81" s="947" customFormat="1">
      <c r="F2159" s="948"/>
      <c r="G2159" s="948"/>
      <c r="H2159" s="948"/>
      <c r="I2159" s="948"/>
      <c r="N2159" s="948"/>
      <c r="O2159" s="948"/>
      <c r="P2159" s="948"/>
      <c r="Q2159" s="948"/>
      <c r="R2159" s="948"/>
      <c r="S2159" s="948"/>
      <c r="T2159" s="948"/>
      <c r="U2159" s="948"/>
      <c r="V2159" s="948"/>
      <c r="W2159" s="948"/>
      <c r="X2159" s="948"/>
      <c r="Y2159" s="948"/>
      <c r="Z2159" s="948"/>
      <c r="CC2159" s="949"/>
    </row>
    <row r="2160" spans="6:81" s="947" customFormat="1">
      <c r="F2160" s="948"/>
      <c r="G2160" s="948"/>
      <c r="H2160" s="948"/>
      <c r="I2160" s="948"/>
      <c r="N2160" s="948"/>
      <c r="O2160" s="948"/>
      <c r="P2160" s="948"/>
      <c r="Q2160" s="948"/>
      <c r="R2160" s="948"/>
      <c r="S2160" s="948"/>
      <c r="T2160" s="948"/>
      <c r="U2160" s="948"/>
      <c r="V2160" s="948"/>
      <c r="W2160" s="948"/>
      <c r="X2160" s="948"/>
      <c r="Y2160" s="948"/>
      <c r="Z2160" s="948"/>
      <c r="CC2160" s="949"/>
    </row>
    <row r="2161" spans="6:81" s="947" customFormat="1">
      <c r="F2161" s="948"/>
      <c r="G2161" s="948"/>
      <c r="H2161" s="948"/>
      <c r="I2161" s="948"/>
      <c r="N2161" s="948"/>
      <c r="O2161" s="948"/>
      <c r="P2161" s="948"/>
      <c r="Q2161" s="948"/>
      <c r="R2161" s="948"/>
      <c r="S2161" s="948"/>
      <c r="T2161" s="948"/>
      <c r="U2161" s="948"/>
      <c r="V2161" s="948"/>
      <c r="W2161" s="948"/>
      <c r="X2161" s="948"/>
      <c r="Y2161" s="948"/>
      <c r="Z2161" s="948"/>
      <c r="CC2161" s="949"/>
    </row>
    <row r="2162" spans="6:81" s="947" customFormat="1">
      <c r="F2162" s="948"/>
      <c r="G2162" s="948"/>
      <c r="H2162" s="948"/>
      <c r="I2162" s="948"/>
      <c r="N2162" s="948"/>
      <c r="O2162" s="948"/>
      <c r="P2162" s="948"/>
      <c r="Q2162" s="948"/>
      <c r="R2162" s="948"/>
      <c r="S2162" s="948"/>
      <c r="T2162" s="948"/>
      <c r="U2162" s="948"/>
      <c r="V2162" s="948"/>
      <c r="W2162" s="948"/>
      <c r="X2162" s="948"/>
      <c r="Y2162" s="948"/>
      <c r="Z2162" s="948"/>
      <c r="CC2162" s="949"/>
    </row>
    <row r="2163" spans="6:81" s="947" customFormat="1">
      <c r="F2163" s="948"/>
      <c r="G2163" s="948"/>
      <c r="H2163" s="948"/>
      <c r="I2163" s="948"/>
      <c r="N2163" s="948"/>
      <c r="O2163" s="948"/>
      <c r="P2163" s="948"/>
      <c r="Q2163" s="948"/>
      <c r="R2163" s="948"/>
      <c r="S2163" s="948"/>
      <c r="T2163" s="948"/>
      <c r="U2163" s="948"/>
      <c r="V2163" s="948"/>
      <c r="W2163" s="948"/>
      <c r="X2163" s="948"/>
      <c r="Y2163" s="948"/>
      <c r="Z2163" s="948"/>
      <c r="CC2163" s="949"/>
    </row>
    <row r="2164" spans="6:81" s="947" customFormat="1">
      <c r="F2164" s="948"/>
      <c r="G2164" s="948"/>
      <c r="H2164" s="948"/>
      <c r="I2164" s="948"/>
      <c r="N2164" s="948"/>
      <c r="O2164" s="948"/>
      <c r="P2164" s="948"/>
      <c r="Q2164" s="948"/>
      <c r="R2164" s="948"/>
      <c r="S2164" s="948"/>
      <c r="T2164" s="948"/>
      <c r="U2164" s="948"/>
      <c r="V2164" s="948"/>
      <c r="W2164" s="948"/>
      <c r="X2164" s="948"/>
      <c r="Y2164" s="948"/>
      <c r="Z2164" s="948"/>
      <c r="CC2164" s="949"/>
    </row>
    <row r="2165" spans="6:81" s="947" customFormat="1">
      <c r="F2165" s="948"/>
      <c r="G2165" s="948"/>
      <c r="H2165" s="948"/>
      <c r="I2165" s="948"/>
      <c r="N2165" s="948"/>
      <c r="O2165" s="948"/>
      <c r="P2165" s="948"/>
      <c r="Q2165" s="948"/>
      <c r="R2165" s="948"/>
      <c r="S2165" s="948"/>
      <c r="T2165" s="948"/>
      <c r="U2165" s="948"/>
      <c r="V2165" s="948"/>
      <c r="W2165" s="948"/>
      <c r="X2165" s="948"/>
      <c r="Y2165" s="948"/>
      <c r="Z2165" s="948"/>
      <c r="CC2165" s="949"/>
    </row>
    <row r="2166" spans="6:81" s="947" customFormat="1">
      <c r="F2166" s="948"/>
      <c r="G2166" s="948"/>
      <c r="H2166" s="948"/>
      <c r="I2166" s="948"/>
      <c r="N2166" s="948"/>
      <c r="O2166" s="948"/>
      <c r="P2166" s="948"/>
      <c r="Q2166" s="948"/>
      <c r="R2166" s="948"/>
      <c r="S2166" s="948"/>
      <c r="T2166" s="948"/>
      <c r="U2166" s="948"/>
      <c r="V2166" s="948"/>
      <c r="W2166" s="948"/>
      <c r="X2166" s="948"/>
      <c r="Y2166" s="948"/>
      <c r="Z2166" s="948"/>
      <c r="CC2166" s="949"/>
    </row>
    <row r="2167" spans="6:81" s="947" customFormat="1">
      <c r="F2167" s="948"/>
      <c r="G2167" s="948"/>
      <c r="H2167" s="948"/>
      <c r="I2167" s="948"/>
      <c r="N2167" s="948"/>
      <c r="O2167" s="948"/>
      <c r="P2167" s="948"/>
      <c r="Q2167" s="948"/>
      <c r="R2167" s="948"/>
      <c r="S2167" s="948"/>
      <c r="T2167" s="948"/>
      <c r="U2167" s="948"/>
      <c r="V2167" s="948"/>
      <c r="W2167" s="948"/>
      <c r="X2167" s="948"/>
      <c r="Y2167" s="948"/>
      <c r="Z2167" s="948"/>
      <c r="CC2167" s="949"/>
    </row>
    <row r="2168" spans="6:81" s="947" customFormat="1">
      <c r="F2168" s="948"/>
      <c r="G2168" s="948"/>
      <c r="H2168" s="948"/>
      <c r="I2168" s="948"/>
      <c r="N2168" s="948"/>
      <c r="O2168" s="948"/>
      <c r="P2168" s="948"/>
      <c r="Q2168" s="948"/>
      <c r="R2168" s="948"/>
      <c r="S2168" s="948"/>
      <c r="T2168" s="948"/>
      <c r="U2168" s="948"/>
      <c r="V2168" s="948"/>
      <c r="W2168" s="948"/>
      <c r="X2168" s="948"/>
      <c r="Y2168" s="948"/>
      <c r="Z2168" s="948"/>
      <c r="CC2168" s="949"/>
    </row>
    <row r="2169" spans="6:81" s="947" customFormat="1">
      <c r="F2169" s="948"/>
      <c r="G2169" s="948"/>
      <c r="H2169" s="948"/>
      <c r="I2169" s="948"/>
      <c r="N2169" s="948"/>
      <c r="O2169" s="948"/>
      <c r="P2169" s="948"/>
      <c r="Q2169" s="948"/>
      <c r="R2169" s="948"/>
      <c r="S2169" s="948"/>
      <c r="T2169" s="948"/>
      <c r="U2169" s="948"/>
      <c r="V2169" s="948"/>
      <c r="W2169" s="948"/>
      <c r="X2169" s="948"/>
      <c r="Y2169" s="948"/>
      <c r="Z2169" s="948"/>
      <c r="CC2169" s="949"/>
    </row>
    <row r="2170" spans="6:81" s="947" customFormat="1">
      <c r="F2170" s="948"/>
      <c r="G2170" s="948"/>
      <c r="H2170" s="948"/>
      <c r="I2170" s="948"/>
      <c r="N2170" s="948"/>
      <c r="O2170" s="948"/>
      <c r="P2170" s="948"/>
      <c r="Q2170" s="948"/>
      <c r="R2170" s="948"/>
      <c r="S2170" s="948"/>
      <c r="T2170" s="948"/>
      <c r="U2170" s="948"/>
      <c r="V2170" s="948"/>
      <c r="W2170" s="948"/>
      <c r="X2170" s="948"/>
      <c r="Y2170" s="948"/>
      <c r="Z2170" s="948"/>
      <c r="CC2170" s="949"/>
    </row>
    <row r="2171" spans="6:81" s="947" customFormat="1">
      <c r="F2171" s="948"/>
      <c r="G2171" s="948"/>
      <c r="H2171" s="948"/>
      <c r="I2171" s="948"/>
      <c r="N2171" s="948"/>
      <c r="O2171" s="948"/>
      <c r="P2171" s="948"/>
      <c r="Q2171" s="948"/>
      <c r="R2171" s="948"/>
      <c r="S2171" s="948"/>
      <c r="T2171" s="948"/>
      <c r="U2171" s="948"/>
      <c r="V2171" s="948"/>
      <c r="W2171" s="948"/>
      <c r="X2171" s="948"/>
      <c r="Y2171" s="948"/>
      <c r="Z2171" s="948"/>
      <c r="CC2171" s="949"/>
    </row>
    <row r="2172" spans="6:81" s="947" customFormat="1">
      <c r="F2172" s="948"/>
      <c r="G2172" s="948"/>
      <c r="H2172" s="948"/>
      <c r="I2172" s="948"/>
      <c r="N2172" s="948"/>
      <c r="O2172" s="948"/>
      <c r="P2172" s="948"/>
      <c r="Q2172" s="948"/>
      <c r="R2172" s="948"/>
      <c r="S2172" s="948"/>
      <c r="T2172" s="948"/>
      <c r="U2172" s="948"/>
      <c r="V2172" s="948"/>
      <c r="W2172" s="948"/>
      <c r="X2172" s="948"/>
      <c r="Y2172" s="948"/>
      <c r="Z2172" s="948"/>
      <c r="CC2172" s="949"/>
    </row>
    <row r="2173" spans="6:81" s="947" customFormat="1">
      <c r="F2173" s="948"/>
      <c r="G2173" s="948"/>
      <c r="H2173" s="948"/>
      <c r="I2173" s="948"/>
      <c r="N2173" s="948"/>
      <c r="O2173" s="948"/>
      <c r="P2173" s="948"/>
      <c r="Q2173" s="948"/>
      <c r="R2173" s="948"/>
      <c r="S2173" s="948"/>
      <c r="T2173" s="948"/>
      <c r="U2173" s="948"/>
      <c r="V2173" s="948"/>
      <c r="W2173" s="948"/>
      <c r="X2173" s="948"/>
      <c r="Y2173" s="948"/>
      <c r="Z2173" s="948"/>
      <c r="CC2173" s="949"/>
    </row>
    <row r="2174" spans="6:81" s="947" customFormat="1">
      <c r="F2174" s="948"/>
      <c r="G2174" s="948"/>
      <c r="H2174" s="948"/>
      <c r="I2174" s="948"/>
      <c r="N2174" s="948"/>
      <c r="O2174" s="948"/>
      <c r="P2174" s="948"/>
      <c r="Q2174" s="948"/>
      <c r="R2174" s="948"/>
      <c r="S2174" s="948"/>
      <c r="T2174" s="948"/>
      <c r="U2174" s="948"/>
      <c r="V2174" s="948"/>
      <c r="W2174" s="948"/>
      <c r="X2174" s="948"/>
      <c r="Y2174" s="948"/>
      <c r="Z2174" s="948"/>
      <c r="CC2174" s="949"/>
    </row>
    <row r="2175" spans="6:81" s="947" customFormat="1">
      <c r="F2175" s="948"/>
      <c r="G2175" s="948"/>
      <c r="H2175" s="948"/>
      <c r="I2175" s="948"/>
      <c r="N2175" s="948"/>
      <c r="O2175" s="948"/>
      <c r="P2175" s="948"/>
      <c r="Q2175" s="948"/>
      <c r="R2175" s="948"/>
      <c r="S2175" s="948"/>
      <c r="T2175" s="948"/>
      <c r="U2175" s="948"/>
      <c r="V2175" s="948"/>
      <c r="W2175" s="948"/>
      <c r="X2175" s="948"/>
      <c r="Y2175" s="948"/>
      <c r="Z2175" s="948"/>
      <c r="CC2175" s="949"/>
    </row>
    <row r="2176" spans="6:81" s="947" customFormat="1">
      <c r="F2176" s="948"/>
      <c r="G2176" s="948"/>
      <c r="H2176" s="948"/>
      <c r="I2176" s="948"/>
      <c r="N2176" s="948"/>
      <c r="O2176" s="948"/>
      <c r="P2176" s="948"/>
      <c r="Q2176" s="948"/>
      <c r="R2176" s="948"/>
      <c r="S2176" s="948"/>
      <c r="T2176" s="948"/>
      <c r="U2176" s="948"/>
      <c r="V2176" s="948"/>
      <c r="W2176" s="948"/>
      <c r="X2176" s="948"/>
      <c r="Y2176" s="948"/>
      <c r="Z2176" s="948"/>
      <c r="CC2176" s="949"/>
    </row>
    <row r="2177" spans="6:81" s="947" customFormat="1">
      <c r="F2177" s="948"/>
      <c r="G2177" s="948"/>
      <c r="H2177" s="948"/>
      <c r="I2177" s="948"/>
      <c r="N2177" s="948"/>
      <c r="O2177" s="948"/>
      <c r="P2177" s="948"/>
      <c r="Q2177" s="948"/>
      <c r="R2177" s="948"/>
      <c r="S2177" s="948"/>
      <c r="T2177" s="948"/>
      <c r="U2177" s="948"/>
      <c r="V2177" s="948"/>
      <c r="W2177" s="948"/>
      <c r="X2177" s="948"/>
      <c r="Y2177" s="948"/>
      <c r="Z2177" s="948"/>
      <c r="CC2177" s="949"/>
    </row>
    <row r="2178" spans="6:81" s="947" customFormat="1">
      <c r="F2178" s="948"/>
      <c r="G2178" s="948"/>
      <c r="H2178" s="948"/>
      <c r="I2178" s="948"/>
      <c r="N2178" s="948"/>
      <c r="O2178" s="948"/>
      <c r="P2178" s="948"/>
      <c r="Q2178" s="948"/>
      <c r="R2178" s="948"/>
      <c r="S2178" s="948"/>
      <c r="T2178" s="948"/>
      <c r="U2178" s="948"/>
      <c r="V2178" s="948"/>
      <c r="W2178" s="948"/>
      <c r="X2178" s="948"/>
      <c r="Y2178" s="948"/>
      <c r="Z2178" s="948"/>
      <c r="CC2178" s="949"/>
    </row>
    <row r="2179" spans="6:81" s="947" customFormat="1">
      <c r="F2179" s="948"/>
      <c r="G2179" s="948"/>
      <c r="H2179" s="948"/>
      <c r="I2179" s="948"/>
      <c r="N2179" s="948"/>
      <c r="O2179" s="948"/>
      <c r="P2179" s="948"/>
      <c r="Q2179" s="948"/>
      <c r="R2179" s="948"/>
      <c r="S2179" s="948"/>
      <c r="T2179" s="948"/>
      <c r="U2179" s="948"/>
      <c r="V2179" s="948"/>
      <c r="W2179" s="948"/>
      <c r="X2179" s="948"/>
      <c r="Y2179" s="948"/>
      <c r="Z2179" s="948"/>
      <c r="CC2179" s="949"/>
    </row>
    <row r="2180" spans="6:81" s="947" customFormat="1">
      <c r="F2180" s="948"/>
      <c r="G2180" s="948"/>
      <c r="H2180" s="948"/>
      <c r="I2180" s="948"/>
      <c r="N2180" s="948"/>
      <c r="O2180" s="948"/>
      <c r="P2180" s="948"/>
      <c r="Q2180" s="948"/>
      <c r="R2180" s="948"/>
      <c r="S2180" s="948"/>
      <c r="T2180" s="948"/>
      <c r="U2180" s="948"/>
      <c r="V2180" s="948"/>
      <c r="W2180" s="948"/>
      <c r="X2180" s="948"/>
      <c r="Y2180" s="948"/>
      <c r="Z2180" s="948"/>
      <c r="CC2180" s="949"/>
    </row>
    <row r="2181" spans="6:81" s="947" customFormat="1">
      <c r="F2181" s="948"/>
      <c r="G2181" s="948"/>
      <c r="H2181" s="948"/>
      <c r="I2181" s="948"/>
      <c r="N2181" s="948"/>
      <c r="O2181" s="948"/>
      <c r="P2181" s="948"/>
      <c r="Q2181" s="948"/>
      <c r="R2181" s="948"/>
      <c r="S2181" s="948"/>
      <c r="T2181" s="948"/>
      <c r="U2181" s="948"/>
      <c r="V2181" s="948"/>
      <c r="W2181" s="948"/>
      <c r="X2181" s="948"/>
      <c r="Y2181" s="948"/>
      <c r="Z2181" s="948"/>
      <c r="CC2181" s="949"/>
    </row>
    <row r="2182" spans="6:81" s="947" customFormat="1">
      <c r="F2182" s="948"/>
      <c r="G2182" s="948"/>
      <c r="H2182" s="948"/>
      <c r="I2182" s="948"/>
      <c r="N2182" s="948"/>
      <c r="O2182" s="948"/>
      <c r="P2182" s="948"/>
      <c r="Q2182" s="948"/>
      <c r="R2182" s="948"/>
      <c r="S2182" s="948"/>
      <c r="T2182" s="948"/>
      <c r="U2182" s="948"/>
      <c r="V2182" s="948"/>
      <c r="W2182" s="948"/>
      <c r="X2182" s="948"/>
      <c r="Y2182" s="948"/>
      <c r="Z2182" s="948"/>
      <c r="CC2182" s="949"/>
    </row>
    <row r="2183" spans="6:81" s="947" customFormat="1">
      <c r="F2183" s="948"/>
      <c r="G2183" s="948"/>
      <c r="H2183" s="948"/>
      <c r="I2183" s="948"/>
      <c r="N2183" s="948"/>
      <c r="O2183" s="948"/>
      <c r="P2183" s="948"/>
      <c r="Q2183" s="948"/>
      <c r="R2183" s="948"/>
      <c r="S2183" s="948"/>
      <c r="T2183" s="948"/>
      <c r="U2183" s="948"/>
      <c r="V2183" s="948"/>
      <c r="W2183" s="948"/>
      <c r="X2183" s="948"/>
      <c r="Y2183" s="948"/>
      <c r="Z2183" s="948"/>
      <c r="CC2183" s="949"/>
    </row>
    <row r="2184" spans="6:81" s="947" customFormat="1">
      <c r="F2184" s="948"/>
      <c r="G2184" s="948"/>
      <c r="H2184" s="948"/>
      <c r="I2184" s="948"/>
      <c r="N2184" s="948"/>
      <c r="O2184" s="948"/>
      <c r="P2184" s="948"/>
      <c r="Q2184" s="948"/>
      <c r="R2184" s="948"/>
      <c r="S2184" s="948"/>
      <c r="T2184" s="948"/>
      <c r="U2184" s="948"/>
      <c r="V2184" s="948"/>
      <c r="W2184" s="948"/>
      <c r="X2184" s="948"/>
      <c r="Y2184" s="948"/>
      <c r="Z2184" s="948"/>
      <c r="CC2184" s="949"/>
    </row>
    <row r="2185" spans="6:81" s="947" customFormat="1">
      <c r="F2185" s="948"/>
      <c r="G2185" s="948"/>
      <c r="H2185" s="948"/>
      <c r="I2185" s="948"/>
      <c r="N2185" s="948"/>
      <c r="O2185" s="948"/>
      <c r="P2185" s="948"/>
      <c r="Q2185" s="948"/>
      <c r="R2185" s="948"/>
      <c r="S2185" s="948"/>
      <c r="T2185" s="948"/>
      <c r="U2185" s="948"/>
      <c r="V2185" s="948"/>
      <c r="W2185" s="948"/>
      <c r="X2185" s="948"/>
      <c r="Y2185" s="948"/>
      <c r="Z2185" s="948"/>
      <c r="CC2185" s="949"/>
    </row>
    <row r="2186" spans="6:81" s="947" customFormat="1">
      <c r="F2186" s="948"/>
      <c r="G2186" s="948"/>
      <c r="H2186" s="948"/>
      <c r="I2186" s="948"/>
      <c r="N2186" s="948"/>
      <c r="O2186" s="948"/>
      <c r="P2186" s="948"/>
      <c r="Q2186" s="948"/>
      <c r="R2186" s="948"/>
      <c r="S2186" s="948"/>
      <c r="T2186" s="948"/>
      <c r="U2186" s="948"/>
      <c r="V2186" s="948"/>
      <c r="W2186" s="948"/>
      <c r="X2186" s="948"/>
      <c r="Y2186" s="948"/>
      <c r="Z2186" s="948"/>
      <c r="CC2186" s="949"/>
    </row>
    <row r="2187" spans="6:81" s="947" customFormat="1">
      <c r="F2187" s="948"/>
      <c r="G2187" s="948"/>
      <c r="H2187" s="948"/>
      <c r="I2187" s="948"/>
      <c r="N2187" s="948"/>
      <c r="O2187" s="948"/>
      <c r="P2187" s="948"/>
      <c r="Q2187" s="948"/>
      <c r="R2187" s="948"/>
      <c r="S2187" s="948"/>
      <c r="T2187" s="948"/>
      <c r="U2187" s="948"/>
      <c r="V2187" s="948"/>
      <c r="W2187" s="948"/>
      <c r="X2187" s="948"/>
      <c r="Y2187" s="948"/>
      <c r="Z2187" s="948"/>
      <c r="CC2187" s="949"/>
    </row>
    <row r="2188" spans="6:81" s="947" customFormat="1">
      <c r="F2188" s="948"/>
      <c r="G2188" s="948"/>
      <c r="H2188" s="948"/>
      <c r="I2188" s="948"/>
      <c r="N2188" s="948"/>
      <c r="O2188" s="948"/>
      <c r="P2188" s="948"/>
      <c r="Q2188" s="948"/>
      <c r="R2188" s="948"/>
      <c r="S2188" s="948"/>
      <c r="T2188" s="948"/>
      <c r="U2188" s="948"/>
      <c r="V2188" s="948"/>
      <c r="W2188" s="948"/>
      <c r="X2188" s="948"/>
      <c r="Y2188" s="948"/>
      <c r="Z2188" s="948"/>
      <c r="CC2188" s="949"/>
    </row>
    <row r="2189" spans="6:81" s="947" customFormat="1">
      <c r="F2189" s="948"/>
      <c r="G2189" s="948"/>
      <c r="H2189" s="948"/>
      <c r="I2189" s="948"/>
      <c r="N2189" s="948"/>
      <c r="O2189" s="948"/>
      <c r="P2189" s="948"/>
      <c r="Q2189" s="948"/>
      <c r="R2189" s="948"/>
      <c r="S2189" s="948"/>
      <c r="T2189" s="948"/>
      <c r="U2189" s="948"/>
      <c r="V2189" s="948"/>
      <c r="W2189" s="948"/>
      <c r="X2189" s="948"/>
      <c r="Y2189" s="948"/>
      <c r="Z2189" s="948"/>
      <c r="CC2189" s="949"/>
    </row>
    <row r="2190" spans="6:81" s="947" customFormat="1">
      <c r="F2190" s="948"/>
      <c r="G2190" s="948"/>
      <c r="H2190" s="948"/>
      <c r="I2190" s="948"/>
      <c r="N2190" s="948"/>
      <c r="O2190" s="948"/>
      <c r="P2190" s="948"/>
      <c r="Q2190" s="948"/>
      <c r="R2190" s="948"/>
      <c r="S2190" s="948"/>
      <c r="T2190" s="948"/>
      <c r="U2190" s="948"/>
      <c r="V2190" s="948"/>
      <c r="W2190" s="948"/>
      <c r="X2190" s="948"/>
      <c r="Y2190" s="948"/>
      <c r="Z2190" s="948"/>
      <c r="CC2190" s="949"/>
    </row>
    <row r="2191" spans="6:81" s="947" customFormat="1">
      <c r="F2191" s="948"/>
      <c r="G2191" s="948"/>
      <c r="H2191" s="948"/>
      <c r="I2191" s="948"/>
      <c r="N2191" s="948"/>
      <c r="O2191" s="948"/>
      <c r="P2191" s="948"/>
      <c r="Q2191" s="948"/>
      <c r="R2191" s="948"/>
      <c r="S2191" s="948"/>
      <c r="T2191" s="948"/>
      <c r="U2191" s="948"/>
      <c r="V2191" s="948"/>
      <c r="W2191" s="948"/>
      <c r="X2191" s="948"/>
      <c r="Y2191" s="948"/>
      <c r="Z2191" s="948"/>
      <c r="CC2191" s="949"/>
    </row>
    <row r="2192" spans="6:81" s="947" customFormat="1">
      <c r="F2192" s="948"/>
      <c r="G2192" s="948"/>
      <c r="H2192" s="948"/>
      <c r="I2192" s="948"/>
      <c r="N2192" s="948"/>
      <c r="O2192" s="948"/>
      <c r="P2192" s="948"/>
      <c r="Q2192" s="948"/>
      <c r="R2192" s="948"/>
      <c r="S2192" s="948"/>
      <c r="T2192" s="948"/>
      <c r="U2192" s="948"/>
      <c r="V2192" s="948"/>
      <c r="W2192" s="948"/>
      <c r="X2192" s="948"/>
      <c r="Y2192" s="948"/>
      <c r="Z2192" s="948"/>
      <c r="CC2192" s="949"/>
    </row>
    <row r="2193" spans="6:81" s="947" customFormat="1">
      <c r="F2193" s="948"/>
      <c r="G2193" s="948"/>
      <c r="H2193" s="948"/>
      <c r="I2193" s="948"/>
      <c r="N2193" s="948"/>
      <c r="O2193" s="948"/>
      <c r="P2193" s="948"/>
      <c r="Q2193" s="948"/>
      <c r="R2193" s="948"/>
      <c r="S2193" s="948"/>
      <c r="T2193" s="948"/>
      <c r="U2193" s="948"/>
      <c r="V2193" s="948"/>
      <c r="W2193" s="948"/>
      <c r="X2193" s="948"/>
      <c r="Y2193" s="948"/>
      <c r="Z2193" s="948"/>
      <c r="CC2193" s="949"/>
    </row>
    <row r="2194" spans="6:81" s="947" customFormat="1">
      <c r="F2194" s="948"/>
      <c r="G2194" s="948"/>
      <c r="H2194" s="948"/>
      <c r="I2194" s="948"/>
      <c r="N2194" s="948"/>
      <c r="O2194" s="948"/>
      <c r="P2194" s="948"/>
      <c r="Q2194" s="948"/>
      <c r="R2194" s="948"/>
      <c r="S2194" s="948"/>
      <c r="T2194" s="948"/>
      <c r="U2194" s="948"/>
      <c r="V2194" s="948"/>
      <c r="W2194" s="948"/>
      <c r="X2194" s="948"/>
      <c r="Y2194" s="948"/>
      <c r="Z2194" s="948"/>
      <c r="CC2194" s="949"/>
    </row>
    <row r="2195" spans="6:81" s="947" customFormat="1">
      <c r="F2195" s="948"/>
      <c r="G2195" s="948"/>
      <c r="H2195" s="948"/>
      <c r="I2195" s="948"/>
      <c r="N2195" s="948"/>
      <c r="O2195" s="948"/>
      <c r="P2195" s="948"/>
      <c r="Q2195" s="948"/>
      <c r="R2195" s="948"/>
      <c r="S2195" s="948"/>
      <c r="T2195" s="948"/>
      <c r="U2195" s="948"/>
      <c r="V2195" s="948"/>
      <c r="W2195" s="948"/>
      <c r="X2195" s="948"/>
      <c r="Y2195" s="948"/>
      <c r="Z2195" s="948"/>
      <c r="CC2195" s="949"/>
    </row>
    <row r="2196" spans="6:81" s="947" customFormat="1">
      <c r="F2196" s="948"/>
      <c r="G2196" s="948"/>
      <c r="H2196" s="948"/>
      <c r="I2196" s="948"/>
      <c r="N2196" s="948"/>
      <c r="O2196" s="948"/>
      <c r="P2196" s="948"/>
      <c r="Q2196" s="948"/>
      <c r="R2196" s="948"/>
      <c r="S2196" s="948"/>
      <c r="T2196" s="948"/>
      <c r="U2196" s="948"/>
      <c r="V2196" s="948"/>
      <c r="W2196" s="948"/>
      <c r="X2196" s="948"/>
      <c r="Y2196" s="948"/>
      <c r="Z2196" s="948"/>
      <c r="CC2196" s="949"/>
    </row>
    <row r="2197" spans="6:81" s="947" customFormat="1">
      <c r="F2197" s="948"/>
      <c r="G2197" s="948"/>
      <c r="H2197" s="948"/>
      <c r="I2197" s="948"/>
      <c r="N2197" s="948"/>
      <c r="O2197" s="948"/>
      <c r="P2197" s="948"/>
      <c r="Q2197" s="948"/>
      <c r="R2197" s="948"/>
      <c r="S2197" s="948"/>
      <c r="T2197" s="948"/>
      <c r="U2197" s="948"/>
      <c r="V2197" s="948"/>
      <c r="W2197" s="948"/>
      <c r="X2197" s="948"/>
      <c r="Y2197" s="948"/>
      <c r="Z2197" s="948"/>
      <c r="CC2197" s="949"/>
    </row>
    <row r="2198" spans="6:81" s="947" customFormat="1">
      <c r="F2198" s="948"/>
      <c r="G2198" s="948"/>
      <c r="H2198" s="948"/>
      <c r="I2198" s="948"/>
      <c r="N2198" s="948"/>
      <c r="O2198" s="948"/>
      <c r="P2198" s="948"/>
      <c r="Q2198" s="948"/>
      <c r="R2198" s="948"/>
      <c r="S2198" s="948"/>
      <c r="T2198" s="948"/>
      <c r="U2198" s="948"/>
      <c r="V2198" s="948"/>
      <c r="W2198" s="948"/>
      <c r="X2198" s="948"/>
      <c r="Y2198" s="948"/>
      <c r="Z2198" s="948"/>
      <c r="CC2198" s="949"/>
    </row>
    <row r="2199" spans="6:81" s="947" customFormat="1">
      <c r="F2199" s="948"/>
      <c r="G2199" s="948"/>
      <c r="H2199" s="948"/>
      <c r="I2199" s="948"/>
      <c r="N2199" s="948"/>
      <c r="O2199" s="948"/>
      <c r="P2199" s="948"/>
      <c r="Q2199" s="948"/>
      <c r="R2199" s="948"/>
      <c r="S2199" s="948"/>
      <c r="T2199" s="948"/>
      <c r="U2199" s="948"/>
      <c r="V2199" s="948"/>
      <c r="W2199" s="948"/>
      <c r="X2199" s="948"/>
      <c r="Y2199" s="948"/>
      <c r="Z2199" s="948"/>
      <c r="CC2199" s="949"/>
    </row>
    <row r="2200" spans="6:81" s="947" customFormat="1">
      <c r="F2200" s="948"/>
      <c r="G2200" s="948"/>
      <c r="H2200" s="948"/>
      <c r="I2200" s="948"/>
      <c r="N2200" s="948"/>
      <c r="O2200" s="948"/>
      <c r="P2200" s="948"/>
      <c r="Q2200" s="948"/>
      <c r="R2200" s="948"/>
      <c r="S2200" s="948"/>
      <c r="T2200" s="948"/>
      <c r="U2200" s="948"/>
      <c r="V2200" s="948"/>
      <c r="W2200" s="948"/>
      <c r="X2200" s="948"/>
      <c r="Y2200" s="948"/>
      <c r="Z2200" s="948"/>
      <c r="CC2200" s="949"/>
    </row>
    <row r="2201" spans="6:81" s="947" customFormat="1">
      <c r="F2201" s="948"/>
      <c r="G2201" s="948"/>
      <c r="H2201" s="948"/>
      <c r="I2201" s="948"/>
      <c r="N2201" s="948"/>
      <c r="O2201" s="948"/>
      <c r="P2201" s="948"/>
      <c r="Q2201" s="948"/>
      <c r="R2201" s="948"/>
      <c r="S2201" s="948"/>
      <c r="T2201" s="948"/>
      <c r="U2201" s="948"/>
      <c r="V2201" s="948"/>
      <c r="W2201" s="948"/>
      <c r="X2201" s="948"/>
      <c r="Y2201" s="948"/>
      <c r="Z2201" s="948"/>
      <c r="CC2201" s="949"/>
    </row>
    <row r="2202" spans="6:81" s="947" customFormat="1">
      <c r="F2202" s="948"/>
      <c r="G2202" s="948"/>
      <c r="H2202" s="948"/>
      <c r="I2202" s="948"/>
      <c r="N2202" s="948"/>
      <c r="O2202" s="948"/>
      <c r="P2202" s="948"/>
      <c r="Q2202" s="948"/>
      <c r="R2202" s="948"/>
      <c r="S2202" s="948"/>
      <c r="T2202" s="948"/>
      <c r="U2202" s="948"/>
      <c r="V2202" s="948"/>
      <c r="W2202" s="948"/>
      <c r="X2202" s="948"/>
      <c r="Y2202" s="948"/>
      <c r="Z2202" s="948"/>
      <c r="CC2202" s="949"/>
    </row>
    <row r="2203" spans="6:81" s="947" customFormat="1">
      <c r="F2203" s="948"/>
      <c r="G2203" s="948"/>
      <c r="H2203" s="948"/>
      <c r="I2203" s="948"/>
      <c r="N2203" s="948"/>
      <c r="O2203" s="948"/>
      <c r="P2203" s="948"/>
      <c r="Q2203" s="948"/>
      <c r="R2203" s="948"/>
      <c r="S2203" s="948"/>
      <c r="T2203" s="948"/>
      <c r="U2203" s="948"/>
      <c r="V2203" s="948"/>
      <c r="W2203" s="948"/>
      <c r="X2203" s="948"/>
      <c r="Y2203" s="948"/>
      <c r="Z2203" s="948"/>
      <c r="CC2203" s="949"/>
    </row>
    <row r="2204" spans="6:81" s="947" customFormat="1">
      <c r="F2204" s="948"/>
      <c r="G2204" s="948"/>
      <c r="H2204" s="948"/>
      <c r="I2204" s="948"/>
      <c r="N2204" s="948"/>
      <c r="O2204" s="948"/>
      <c r="P2204" s="948"/>
      <c r="Q2204" s="948"/>
      <c r="R2204" s="948"/>
      <c r="S2204" s="948"/>
      <c r="T2204" s="948"/>
      <c r="U2204" s="948"/>
      <c r="V2204" s="948"/>
      <c r="W2204" s="948"/>
      <c r="X2204" s="948"/>
      <c r="Y2204" s="948"/>
      <c r="Z2204" s="948"/>
      <c r="CC2204" s="949"/>
    </row>
    <row r="2205" spans="6:81" s="947" customFormat="1">
      <c r="F2205" s="948"/>
      <c r="G2205" s="948"/>
      <c r="H2205" s="948"/>
      <c r="I2205" s="948"/>
      <c r="N2205" s="948"/>
      <c r="O2205" s="948"/>
      <c r="P2205" s="948"/>
      <c r="Q2205" s="948"/>
      <c r="R2205" s="948"/>
      <c r="S2205" s="948"/>
      <c r="T2205" s="948"/>
      <c r="U2205" s="948"/>
      <c r="V2205" s="948"/>
      <c r="W2205" s="948"/>
      <c r="X2205" s="948"/>
      <c r="Y2205" s="948"/>
      <c r="Z2205" s="948"/>
      <c r="CC2205" s="949"/>
    </row>
    <row r="2206" spans="6:81" s="947" customFormat="1">
      <c r="F2206" s="948"/>
      <c r="G2206" s="948"/>
      <c r="H2206" s="948"/>
      <c r="I2206" s="948"/>
      <c r="N2206" s="948"/>
      <c r="O2206" s="948"/>
      <c r="P2206" s="948"/>
      <c r="Q2206" s="948"/>
      <c r="R2206" s="948"/>
      <c r="S2206" s="948"/>
      <c r="T2206" s="948"/>
      <c r="U2206" s="948"/>
      <c r="V2206" s="948"/>
      <c r="W2206" s="948"/>
      <c r="X2206" s="948"/>
      <c r="Y2206" s="948"/>
      <c r="Z2206" s="948"/>
      <c r="CC2206" s="949"/>
    </row>
    <row r="2207" spans="6:81" s="947" customFormat="1">
      <c r="F2207" s="948"/>
      <c r="G2207" s="948"/>
      <c r="H2207" s="948"/>
      <c r="I2207" s="948"/>
      <c r="N2207" s="948"/>
      <c r="O2207" s="948"/>
      <c r="P2207" s="948"/>
      <c r="Q2207" s="948"/>
      <c r="R2207" s="948"/>
      <c r="S2207" s="948"/>
      <c r="T2207" s="948"/>
      <c r="U2207" s="948"/>
      <c r="V2207" s="948"/>
      <c r="W2207" s="948"/>
      <c r="X2207" s="948"/>
      <c r="Y2207" s="948"/>
      <c r="Z2207" s="948"/>
      <c r="CC2207" s="949"/>
    </row>
    <row r="2208" spans="6:81" s="947" customFormat="1">
      <c r="F2208" s="948"/>
      <c r="G2208" s="948"/>
      <c r="H2208" s="948"/>
      <c r="I2208" s="948"/>
      <c r="N2208" s="948"/>
      <c r="O2208" s="948"/>
      <c r="P2208" s="948"/>
      <c r="Q2208" s="948"/>
      <c r="R2208" s="948"/>
      <c r="S2208" s="948"/>
      <c r="T2208" s="948"/>
      <c r="U2208" s="948"/>
      <c r="V2208" s="948"/>
      <c r="W2208" s="948"/>
      <c r="X2208" s="948"/>
      <c r="Y2208" s="948"/>
      <c r="Z2208" s="948"/>
      <c r="CC2208" s="949"/>
    </row>
    <row r="2209" spans="6:81" s="947" customFormat="1">
      <c r="F2209" s="948"/>
      <c r="G2209" s="948"/>
      <c r="H2209" s="948"/>
      <c r="I2209" s="948"/>
      <c r="N2209" s="948"/>
      <c r="O2209" s="948"/>
      <c r="P2209" s="948"/>
      <c r="Q2209" s="948"/>
      <c r="R2209" s="948"/>
      <c r="S2209" s="948"/>
      <c r="T2209" s="948"/>
      <c r="U2209" s="948"/>
      <c r="V2209" s="948"/>
      <c r="W2209" s="948"/>
      <c r="X2209" s="948"/>
      <c r="Y2209" s="948"/>
      <c r="Z2209" s="948"/>
      <c r="CC2209" s="949"/>
    </row>
    <row r="2210" spans="6:81" s="947" customFormat="1">
      <c r="F2210" s="948"/>
      <c r="G2210" s="948"/>
      <c r="H2210" s="948"/>
      <c r="I2210" s="948"/>
      <c r="N2210" s="948"/>
      <c r="O2210" s="948"/>
      <c r="P2210" s="948"/>
      <c r="Q2210" s="948"/>
      <c r="R2210" s="948"/>
      <c r="S2210" s="948"/>
      <c r="T2210" s="948"/>
      <c r="U2210" s="948"/>
      <c r="V2210" s="948"/>
      <c r="W2210" s="948"/>
      <c r="X2210" s="948"/>
      <c r="Y2210" s="948"/>
      <c r="Z2210" s="948"/>
      <c r="CC2210" s="949"/>
    </row>
    <row r="2211" spans="6:81" s="947" customFormat="1">
      <c r="F2211" s="948"/>
      <c r="G2211" s="948"/>
      <c r="H2211" s="948"/>
      <c r="I2211" s="948"/>
      <c r="N2211" s="948"/>
      <c r="O2211" s="948"/>
      <c r="P2211" s="948"/>
      <c r="Q2211" s="948"/>
      <c r="R2211" s="948"/>
      <c r="S2211" s="948"/>
      <c r="T2211" s="948"/>
      <c r="U2211" s="948"/>
      <c r="V2211" s="948"/>
      <c r="W2211" s="948"/>
      <c r="X2211" s="948"/>
      <c r="Y2211" s="948"/>
      <c r="Z2211" s="948"/>
      <c r="CC2211" s="949"/>
    </row>
    <row r="2212" spans="6:81" s="947" customFormat="1">
      <c r="F2212" s="948"/>
      <c r="G2212" s="948"/>
      <c r="H2212" s="948"/>
      <c r="I2212" s="948"/>
      <c r="N2212" s="948"/>
      <c r="O2212" s="948"/>
      <c r="P2212" s="948"/>
      <c r="Q2212" s="948"/>
      <c r="R2212" s="948"/>
      <c r="S2212" s="948"/>
      <c r="T2212" s="948"/>
      <c r="U2212" s="948"/>
      <c r="V2212" s="948"/>
      <c r="W2212" s="948"/>
      <c r="X2212" s="948"/>
      <c r="Y2212" s="948"/>
      <c r="Z2212" s="948"/>
      <c r="CC2212" s="949"/>
    </row>
    <row r="2213" spans="6:81" s="947" customFormat="1">
      <c r="F2213" s="948"/>
      <c r="G2213" s="948"/>
      <c r="H2213" s="948"/>
      <c r="I2213" s="948"/>
      <c r="N2213" s="948"/>
      <c r="O2213" s="948"/>
      <c r="P2213" s="948"/>
      <c r="Q2213" s="948"/>
      <c r="R2213" s="948"/>
      <c r="S2213" s="948"/>
      <c r="T2213" s="948"/>
      <c r="U2213" s="948"/>
      <c r="V2213" s="948"/>
      <c r="W2213" s="948"/>
      <c r="X2213" s="948"/>
      <c r="Y2213" s="948"/>
      <c r="Z2213" s="948"/>
      <c r="CC2213" s="949"/>
    </row>
    <row r="2214" spans="6:81" s="947" customFormat="1">
      <c r="F2214" s="948"/>
      <c r="G2214" s="948"/>
      <c r="H2214" s="948"/>
      <c r="I2214" s="948"/>
      <c r="N2214" s="948"/>
      <c r="O2214" s="948"/>
      <c r="P2214" s="948"/>
      <c r="Q2214" s="948"/>
      <c r="R2214" s="948"/>
      <c r="S2214" s="948"/>
      <c r="T2214" s="948"/>
      <c r="U2214" s="948"/>
      <c r="V2214" s="948"/>
      <c r="W2214" s="948"/>
      <c r="X2214" s="948"/>
      <c r="Y2214" s="948"/>
      <c r="Z2214" s="948"/>
      <c r="CC2214" s="949"/>
    </row>
    <row r="2215" spans="6:81" s="947" customFormat="1">
      <c r="F2215" s="948"/>
      <c r="G2215" s="948"/>
      <c r="H2215" s="948"/>
      <c r="I2215" s="948"/>
      <c r="N2215" s="948"/>
      <c r="O2215" s="948"/>
      <c r="P2215" s="948"/>
      <c r="Q2215" s="948"/>
      <c r="R2215" s="948"/>
      <c r="S2215" s="948"/>
      <c r="T2215" s="948"/>
      <c r="U2215" s="948"/>
      <c r="V2215" s="948"/>
      <c r="W2215" s="948"/>
      <c r="X2215" s="948"/>
      <c r="Y2215" s="948"/>
      <c r="Z2215" s="948"/>
      <c r="CC2215" s="949"/>
    </row>
    <row r="2216" spans="6:81" s="947" customFormat="1">
      <c r="F2216" s="948"/>
      <c r="G2216" s="948"/>
      <c r="H2216" s="948"/>
      <c r="I2216" s="948"/>
      <c r="N2216" s="948"/>
      <c r="O2216" s="948"/>
      <c r="P2216" s="948"/>
      <c r="Q2216" s="948"/>
      <c r="R2216" s="948"/>
      <c r="S2216" s="948"/>
      <c r="T2216" s="948"/>
      <c r="U2216" s="948"/>
      <c r="V2216" s="948"/>
      <c r="W2216" s="948"/>
      <c r="X2216" s="948"/>
      <c r="Y2216" s="948"/>
      <c r="Z2216" s="948"/>
      <c r="CC2216" s="949"/>
    </row>
    <row r="2217" spans="6:81" s="947" customFormat="1">
      <c r="F2217" s="948"/>
      <c r="G2217" s="948"/>
      <c r="H2217" s="948"/>
      <c r="I2217" s="948"/>
      <c r="N2217" s="948"/>
      <c r="O2217" s="948"/>
      <c r="P2217" s="948"/>
      <c r="Q2217" s="948"/>
      <c r="R2217" s="948"/>
      <c r="S2217" s="948"/>
      <c r="T2217" s="948"/>
      <c r="U2217" s="948"/>
      <c r="V2217" s="948"/>
      <c r="W2217" s="948"/>
      <c r="X2217" s="948"/>
      <c r="Y2217" s="948"/>
      <c r="Z2217" s="948"/>
      <c r="CC2217" s="949"/>
    </row>
    <row r="2218" spans="6:81" s="947" customFormat="1">
      <c r="F2218" s="948"/>
      <c r="G2218" s="948"/>
      <c r="H2218" s="948"/>
      <c r="I2218" s="948"/>
      <c r="N2218" s="948"/>
      <c r="O2218" s="948"/>
      <c r="P2218" s="948"/>
      <c r="Q2218" s="948"/>
      <c r="R2218" s="948"/>
      <c r="S2218" s="948"/>
      <c r="T2218" s="948"/>
      <c r="U2218" s="948"/>
      <c r="V2218" s="948"/>
      <c r="W2218" s="948"/>
      <c r="X2218" s="948"/>
      <c r="Y2218" s="948"/>
      <c r="Z2218" s="948"/>
      <c r="CC2218" s="949"/>
    </row>
    <row r="2219" spans="6:81" s="947" customFormat="1">
      <c r="F2219" s="948"/>
      <c r="G2219" s="948"/>
      <c r="H2219" s="948"/>
      <c r="I2219" s="948"/>
      <c r="N2219" s="948"/>
      <c r="O2219" s="948"/>
      <c r="P2219" s="948"/>
      <c r="Q2219" s="948"/>
      <c r="R2219" s="948"/>
      <c r="S2219" s="948"/>
      <c r="T2219" s="948"/>
      <c r="U2219" s="948"/>
      <c r="V2219" s="948"/>
      <c r="W2219" s="948"/>
      <c r="X2219" s="948"/>
      <c r="Y2219" s="948"/>
      <c r="Z2219" s="948"/>
      <c r="CC2219" s="949"/>
    </row>
    <row r="2220" spans="6:81" s="947" customFormat="1">
      <c r="F2220" s="948"/>
      <c r="G2220" s="948"/>
      <c r="H2220" s="948"/>
      <c r="I2220" s="948"/>
      <c r="N2220" s="948"/>
      <c r="O2220" s="948"/>
      <c r="P2220" s="948"/>
      <c r="Q2220" s="948"/>
      <c r="R2220" s="948"/>
      <c r="S2220" s="948"/>
      <c r="T2220" s="948"/>
      <c r="U2220" s="948"/>
      <c r="V2220" s="948"/>
      <c r="W2220" s="948"/>
      <c r="X2220" s="948"/>
      <c r="Y2220" s="948"/>
      <c r="Z2220" s="948"/>
      <c r="CC2220" s="949"/>
    </row>
    <row r="2221" spans="6:81" s="947" customFormat="1">
      <c r="F2221" s="948"/>
      <c r="G2221" s="948"/>
      <c r="H2221" s="948"/>
      <c r="I2221" s="948"/>
      <c r="N2221" s="948"/>
      <c r="O2221" s="948"/>
      <c r="P2221" s="948"/>
      <c r="Q2221" s="948"/>
      <c r="R2221" s="948"/>
      <c r="S2221" s="948"/>
      <c r="T2221" s="948"/>
      <c r="U2221" s="948"/>
      <c r="V2221" s="948"/>
      <c r="W2221" s="948"/>
      <c r="X2221" s="948"/>
      <c r="Y2221" s="948"/>
      <c r="Z2221" s="948"/>
      <c r="CC2221" s="949"/>
    </row>
    <row r="2222" spans="6:81" s="947" customFormat="1">
      <c r="F2222" s="948"/>
      <c r="G2222" s="948"/>
      <c r="H2222" s="948"/>
      <c r="I2222" s="948"/>
      <c r="N2222" s="948"/>
      <c r="O2222" s="948"/>
      <c r="P2222" s="948"/>
      <c r="Q2222" s="948"/>
      <c r="R2222" s="948"/>
      <c r="S2222" s="948"/>
      <c r="T2222" s="948"/>
      <c r="U2222" s="948"/>
      <c r="V2222" s="948"/>
      <c r="W2222" s="948"/>
      <c r="X2222" s="948"/>
      <c r="Y2222" s="948"/>
      <c r="Z2222" s="948"/>
      <c r="CC2222" s="949"/>
    </row>
    <row r="2223" spans="6:81" s="947" customFormat="1">
      <c r="F2223" s="948"/>
      <c r="G2223" s="948"/>
      <c r="H2223" s="948"/>
      <c r="I2223" s="948"/>
      <c r="N2223" s="948"/>
      <c r="O2223" s="948"/>
      <c r="P2223" s="948"/>
      <c r="Q2223" s="948"/>
      <c r="R2223" s="948"/>
      <c r="S2223" s="948"/>
      <c r="T2223" s="948"/>
      <c r="U2223" s="948"/>
      <c r="V2223" s="948"/>
      <c r="W2223" s="948"/>
      <c r="X2223" s="948"/>
      <c r="Y2223" s="948"/>
      <c r="Z2223" s="948"/>
      <c r="CC2223" s="949"/>
    </row>
    <row r="2224" spans="6:81" s="947" customFormat="1">
      <c r="F2224" s="948"/>
      <c r="G2224" s="948"/>
      <c r="H2224" s="948"/>
      <c r="I2224" s="948"/>
      <c r="N2224" s="948"/>
      <c r="O2224" s="948"/>
      <c r="P2224" s="948"/>
      <c r="Q2224" s="948"/>
      <c r="R2224" s="948"/>
      <c r="S2224" s="948"/>
      <c r="T2224" s="948"/>
      <c r="U2224" s="948"/>
      <c r="V2224" s="948"/>
      <c r="W2224" s="948"/>
      <c r="X2224" s="948"/>
      <c r="Y2224" s="948"/>
      <c r="Z2224" s="948"/>
      <c r="CC2224" s="949"/>
    </row>
    <row r="2225" spans="6:81" s="947" customFormat="1">
      <c r="F2225" s="948"/>
      <c r="G2225" s="948"/>
      <c r="H2225" s="948"/>
      <c r="I2225" s="948"/>
      <c r="N2225" s="948"/>
      <c r="O2225" s="948"/>
      <c r="P2225" s="948"/>
      <c r="Q2225" s="948"/>
      <c r="R2225" s="948"/>
      <c r="S2225" s="948"/>
      <c r="T2225" s="948"/>
      <c r="U2225" s="948"/>
      <c r="V2225" s="948"/>
      <c r="W2225" s="948"/>
      <c r="X2225" s="948"/>
      <c r="Y2225" s="948"/>
      <c r="Z2225" s="948"/>
      <c r="CC2225" s="949"/>
    </row>
    <row r="2226" spans="6:81" s="947" customFormat="1">
      <c r="F2226" s="948"/>
      <c r="G2226" s="948"/>
      <c r="H2226" s="948"/>
      <c r="I2226" s="948"/>
      <c r="N2226" s="948"/>
      <c r="O2226" s="948"/>
      <c r="P2226" s="948"/>
      <c r="Q2226" s="948"/>
      <c r="R2226" s="948"/>
      <c r="S2226" s="948"/>
      <c r="T2226" s="948"/>
      <c r="U2226" s="948"/>
      <c r="V2226" s="948"/>
      <c r="W2226" s="948"/>
      <c r="X2226" s="948"/>
      <c r="Y2226" s="948"/>
      <c r="Z2226" s="948"/>
      <c r="CC2226" s="949"/>
    </row>
    <row r="2227" spans="6:81" s="947" customFormat="1">
      <c r="F2227" s="948"/>
      <c r="G2227" s="948"/>
      <c r="H2227" s="948"/>
      <c r="I2227" s="948"/>
      <c r="N2227" s="948"/>
      <c r="O2227" s="948"/>
      <c r="P2227" s="948"/>
      <c r="Q2227" s="948"/>
      <c r="R2227" s="948"/>
      <c r="S2227" s="948"/>
      <c r="T2227" s="948"/>
      <c r="U2227" s="948"/>
      <c r="V2227" s="948"/>
      <c r="W2227" s="948"/>
      <c r="X2227" s="948"/>
      <c r="Y2227" s="948"/>
      <c r="Z2227" s="948"/>
      <c r="CC2227" s="949"/>
    </row>
    <row r="2228" spans="6:81" s="947" customFormat="1">
      <c r="F2228" s="948"/>
      <c r="G2228" s="948"/>
      <c r="H2228" s="948"/>
      <c r="I2228" s="948"/>
      <c r="N2228" s="948"/>
      <c r="O2228" s="948"/>
      <c r="P2228" s="948"/>
      <c r="Q2228" s="948"/>
      <c r="R2228" s="948"/>
      <c r="S2228" s="948"/>
      <c r="T2228" s="948"/>
      <c r="U2228" s="948"/>
      <c r="V2228" s="948"/>
      <c r="W2228" s="948"/>
      <c r="X2228" s="948"/>
      <c r="Y2228" s="948"/>
      <c r="Z2228" s="948"/>
      <c r="CC2228" s="949"/>
    </row>
    <row r="2229" spans="6:81" s="947" customFormat="1">
      <c r="F2229" s="948"/>
      <c r="G2229" s="948"/>
      <c r="H2229" s="948"/>
      <c r="I2229" s="948"/>
      <c r="N2229" s="948"/>
      <c r="O2229" s="948"/>
      <c r="P2229" s="948"/>
      <c r="Q2229" s="948"/>
      <c r="R2229" s="948"/>
      <c r="S2229" s="948"/>
      <c r="T2229" s="948"/>
      <c r="U2229" s="948"/>
      <c r="V2229" s="948"/>
      <c r="W2229" s="948"/>
      <c r="X2229" s="948"/>
      <c r="Y2229" s="948"/>
      <c r="Z2229" s="948"/>
      <c r="CC2229" s="949"/>
    </row>
    <row r="2230" spans="6:81" s="947" customFormat="1">
      <c r="F2230" s="948"/>
      <c r="G2230" s="948"/>
      <c r="H2230" s="948"/>
      <c r="I2230" s="948"/>
      <c r="N2230" s="948"/>
      <c r="O2230" s="948"/>
      <c r="P2230" s="948"/>
      <c r="Q2230" s="948"/>
      <c r="R2230" s="948"/>
      <c r="S2230" s="948"/>
      <c r="T2230" s="948"/>
      <c r="U2230" s="948"/>
      <c r="V2230" s="948"/>
      <c r="W2230" s="948"/>
      <c r="X2230" s="948"/>
      <c r="Y2230" s="948"/>
      <c r="Z2230" s="948"/>
      <c r="CC2230" s="949"/>
    </row>
    <row r="2231" spans="6:81" s="947" customFormat="1">
      <c r="F2231" s="948"/>
      <c r="G2231" s="948"/>
      <c r="H2231" s="948"/>
      <c r="I2231" s="948"/>
      <c r="N2231" s="948"/>
      <c r="O2231" s="948"/>
      <c r="P2231" s="948"/>
      <c r="Q2231" s="948"/>
      <c r="R2231" s="948"/>
      <c r="S2231" s="948"/>
      <c r="T2231" s="948"/>
      <c r="U2231" s="948"/>
      <c r="V2231" s="948"/>
      <c r="W2231" s="948"/>
      <c r="X2231" s="948"/>
      <c r="Y2231" s="948"/>
      <c r="Z2231" s="948"/>
      <c r="CC2231" s="949"/>
    </row>
    <row r="2232" spans="6:81" s="947" customFormat="1">
      <c r="F2232" s="948"/>
      <c r="G2232" s="948"/>
      <c r="H2232" s="948"/>
      <c r="I2232" s="948"/>
      <c r="N2232" s="948"/>
      <c r="O2232" s="948"/>
      <c r="P2232" s="948"/>
      <c r="Q2232" s="948"/>
      <c r="R2232" s="948"/>
      <c r="S2232" s="948"/>
      <c r="T2232" s="948"/>
      <c r="U2232" s="948"/>
      <c r="V2232" s="948"/>
      <c r="W2232" s="948"/>
      <c r="X2232" s="948"/>
      <c r="Y2232" s="948"/>
      <c r="Z2232" s="948"/>
      <c r="CC2232" s="949"/>
    </row>
    <row r="2233" spans="6:81" s="947" customFormat="1">
      <c r="F2233" s="948"/>
      <c r="G2233" s="948"/>
      <c r="H2233" s="948"/>
      <c r="I2233" s="948"/>
      <c r="N2233" s="948"/>
      <c r="O2233" s="948"/>
      <c r="P2233" s="948"/>
      <c r="Q2233" s="948"/>
      <c r="R2233" s="948"/>
      <c r="S2233" s="948"/>
      <c r="T2233" s="948"/>
      <c r="U2233" s="948"/>
      <c r="V2233" s="948"/>
      <c r="W2233" s="948"/>
      <c r="X2233" s="948"/>
      <c r="Y2233" s="948"/>
      <c r="Z2233" s="948"/>
      <c r="CC2233" s="949"/>
    </row>
    <row r="2234" spans="6:81" s="947" customFormat="1">
      <c r="F2234" s="948"/>
      <c r="G2234" s="948"/>
      <c r="H2234" s="948"/>
      <c r="I2234" s="948"/>
      <c r="N2234" s="948"/>
      <c r="O2234" s="948"/>
      <c r="P2234" s="948"/>
      <c r="Q2234" s="948"/>
      <c r="R2234" s="948"/>
      <c r="S2234" s="948"/>
      <c r="T2234" s="948"/>
      <c r="U2234" s="948"/>
      <c r="V2234" s="948"/>
      <c r="W2234" s="948"/>
      <c r="X2234" s="948"/>
      <c r="Y2234" s="948"/>
      <c r="Z2234" s="948"/>
      <c r="CC2234" s="949"/>
    </row>
    <row r="2235" spans="6:81" s="947" customFormat="1">
      <c r="F2235" s="948"/>
      <c r="G2235" s="948"/>
      <c r="H2235" s="948"/>
      <c r="I2235" s="948"/>
      <c r="N2235" s="948"/>
      <c r="O2235" s="948"/>
      <c r="P2235" s="948"/>
      <c r="Q2235" s="948"/>
      <c r="R2235" s="948"/>
      <c r="S2235" s="948"/>
      <c r="T2235" s="948"/>
      <c r="U2235" s="948"/>
      <c r="V2235" s="948"/>
      <c r="W2235" s="948"/>
      <c r="X2235" s="948"/>
      <c r="Y2235" s="948"/>
      <c r="Z2235" s="948"/>
      <c r="CC2235" s="949"/>
    </row>
    <row r="2236" spans="6:81" s="947" customFormat="1">
      <c r="F2236" s="948"/>
      <c r="G2236" s="948"/>
      <c r="H2236" s="948"/>
      <c r="I2236" s="948"/>
      <c r="N2236" s="948"/>
      <c r="O2236" s="948"/>
      <c r="P2236" s="948"/>
      <c r="Q2236" s="948"/>
      <c r="R2236" s="948"/>
      <c r="S2236" s="948"/>
      <c r="T2236" s="948"/>
      <c r="U2236" s="948"/>
      <c r="V2236" s="948"/>
      <c r="W2236" s="948"/>
      <c r="X2236" s="948"/>
      <c r="Y2236" s="948"/>
      <c r="Z2236" s="948"/>
      <c r="CC2236" s="949"/>
    </row>
    <row r="2237" spans="6:81" s="947" customFormat="1">
      <c r="F2237" s="948"/>
      <c r="G2237" s="948"/>
      <c r="H2237" s="948"/>
      <c r="I2237" s="948"/>
      <c r="N2237" s="948"/>
      <c r="O2237" s="948"/>
      <c r="P2237" s="948"/>
      <c r="Q2237" s="948"/>
      <c r="R2237" s="948"/>
      <c r="S2237" s="948"/>
      <c r="T2237" s="948"/>
      <c r="U2237" s="948"/>
      <c r="V2237" s="948"/>
      <c r="W2237" s="948"/>
      <c r="X2237" s="948"/>
      <c r="Y2237" s="948"/>
      <c r="Z2237" s="948"/>
      <c r="CC2237" s="949"/>
    </row>
    <row r="2238" spans="6:81" s="947" customFormat="1">
      <c r="F2238" s="948"/>
      <c r="G2238" s="948"/>
      <c r="H2238" s="948"/>
      <c r="I2238" s="948"/>
      <c r="N2238" s="948"/>
      <c r="O2238" s="948"/>
      <c r="P2238" s="948"/>
      <c r="Q2238" s="948"/>
      <c r="R2238" s="948"/>
      <c r="S2238" s="948"/>
      <c r="T2238" s="948"/>
      <c r="U2238" s="948"/>
      <c r="V2238" s="948"/>
      <c r="W2238" s="948"/>
      <c r="X2238" s="948"/>
      <c r="Y2238" s="948"/>
      <c r="Z2238" s="948"/>
      <c r="CC2238" s="949"/>
    </row>
    <row r="2239" spans="6:81" s="947" customFormat="1">
      <c r="F2239" s="948"/>
      <c r="G2239" s="948"/>
      <c r="H2239" s="948"/>
      <c r="I2239" s="948"/>
      <c r="N2239" s="948"/>
      <c r="O2239" s="948"/>
      <c r="P2239" s="948"/>
      <c r="Q2239" s="948"/>
      <c r="R2239" s="948"/>
      <c r="S2239" s="948"/>
      <c r="T2239" s="948"/>
      <c r="U2239" s="948"/>
      <c r="V2239" s="948"/>
      <c r="W2239" s="948"/>
      <c r="X2239" s="948"/>
      <c r="Y2239" s="948"/>
      <c r="Z2239" s="948"/>
      <c r="CC2239" s="949"/>
    </row>
    <row r="2240" spans="6:81" s="947" customFormat="1">
      <c r="F2240" s="948"/>
      <c r="G2240" s="948"/>
      <c r="H2240" s="948"/>
      <c r="I2240" s="948"/>
      <c r="N2240" s="948"/>
      <c r="O2240" s="948"/>
      <c r="P2240" s="948"/>
      <c r="Q2240" s="948"/>
      <c r="R2240" s="948"/>
      <c r="S2240" s="948"/>
      <c r="T2240" s="948"/>
      <c r="U2240" s="948"/>
      <c r="V2240" s="948"/>
      <c r="W2240" s="948"/>
      <c r="X2240" s="948"/>
      <c r="Y2240" s="948"/>
      <c r="Z2240" s="948"/>
      <c r="CC2240" s="949"/>
    </row>
    <row r="2241" spans="6:81" s="947" customFormat="1">
      <c r="F2241" s="948"/>
      <c r="G2241" s="948"/>
      <c r="H2241" s="948"/>
      <c r="I2241" s="948"/>
      <c r="N2241" s="948"/>
      <c r="O2241" s="948"/>
      <c r="P2241" s="948"/>
      <c r="Q2241" s="948"/>
      <c r="R2241" s="948"/>
      <c r="S2241" s="948"/>
      <c r="T2241" s="948"/>
      <c r="U2241" s="948"/>
      <c r="V2241" s="948"/>
      <c r="W2241" s="948"/>
      <c r="X2241" s="948"/>
      <c r="Y2241" s="948"/>
      <c r="Z2241" s="948"/>
      <c r="CC2241" s="949"/>
    </row>
    <row r="2242" spans="6:81" s="947" customFormat="1">
      <c r="F2242" s="948"/>
      <c r="G2242" s="948"/>
      <c r="H2242" s="948"/>
      <c r="I2242" s="948"/>
      <c r="N2242" s="948"/>
      <c r="O2242" s="948"/>
      <c r="P2242" s="948"/>
      <c r="Q2242" s="948"/>
      <c r="R2242" s="948"/>
      <c r="S2242" s="948"/>
      <c r="T2242" s="948"/>
      <c r="U2242" s="948"/>
      <c r="V2242" s="948"/>
      <c r="W2242" s="948"/>
      <c r="X2242" s="948"/>
      <c r="Y2242" s="948"/>
      <c r="Z2242" s="948"/>
      <c r="CC2242" s="949"/>
    </row>
    <row r="2243" spans="6:81" s="947" customFormat="1">
      <c r="F2243" s="948"/>
      <c r="G2243" s="948"/>
      <c r="H2243" s="948"/>
      <c r="I2243" s="948"/>
      <c r="N2243" s="948"/>
      <c r="O2243" s="948"/>
      <c r="P2243" s="948"/>
      <c r="Q2243" s="948"/>
      <c r="R2243" s="948"/>
      <c r="S2243" s="948"/>
      <c r="T2243" s="948"/>
      <c r="U2243" s="948"/>
      <c r="V2243" s="948"/>
      <c r="W2243" s="948"/>
      <c r="X2243" s="948"/>
      <c r="Y2243" s="948"/>
      <c r="Z2243" s="948"/>
      <c r="CC2243" s="949"/>
    </row>
    <row r="2244" spans="6:81" s="947" customFormat="1">
      <c r="F2244" s="948"/>
      <c r="G2244" s="948"/>
      <c r="H2244" s="948"/>
      <c r="I2244" s="948"/>
      <c r="N2244" s="948"/>
      <c r="O2244" s="948"/>
      <c r="P2244" s="948"/>
      <c r="Q2244" s="948"/>
      <c r="R2244" s="948"/>
      <c r="S2244" s="948"/>
      <c r="T2244" s="948"/>
      <c r="U2244" s="948"/>
      <c r="V2244" s="948"/>
      <c r="W2244" s="948"/>
      <c r="X2244" s="948"/>
      <c r="Y2244" s="948"/>
      <c r="Z2244" s="948"/>
      <c r="CC2244" s="949"/>
    </row>
    <row r="2245" spans="6:81" s="947" customFormat="1">
      <c r="F2245" s="948"/>
      <c r="G2245" s="948"/>
      <c r="H2245" s="948"/>
      <c r="I2245" s="948"/>
      <c r="N2245" s="948"/>
      <c r="O2245" s="948"/>
      <c r="P2245" s="948"/>
      <c r="Q2245" s="948"/>
      <c r="R2245" s="948"/>
      <c r="S2245" s="948"/>
      <c r="T2245" s="948"/>
      <c r="U2245" s="948"/>
      <c r="V2245" s="948"/>
      <c r="W2245" s="948"/>
      <c r="X2245" s="948"/>
      <c r="Y2245" s="948"/>
      <c r="Z2245" s="948"/>
      <c r="CC2245" s="949"/>
    </row>
    <row r="2246" spans="6:81" s="947" customFormat="1">
      <c r="F2246" s="948"/>
      <c r="G2246" s="948"/>
      <c r="H2246" s="948"/>
      <c r="I2246" s="948"/>
      <c r="N2246" s="948"/>
      <c r="O2246" s="948"/>
      <c r="P2246" s="948"/>
      <c r="Q2246" s="948"/>
      <c r="R2246" s="948"/>
      <c r="S2246" s="948"/>
      <c r="T2246" s="948"/>
      <c r="U2246" s="948"/>
      <c r="V2246" s="948"/>
      <c r="W2246" s="948"/>
      <c r="X2246" s="948"/>
      <c r="Y2246" s="948"/>
      <c r="Z2246" s="948"/>
      <c r="CC2246" s="949"/>
    </row>
    <row r="2247" spans="6:81" s="947" customFormat="1">
      <c r="F2247" s="948"/>
      <c r="G2247" s="948"/>
      <c r="H2247" s="948"/>
      <c r="I2247" s="948"/>
      <c r="N2247" s="948"/>
      <c r="O2247" s="948"/>
      <c r="P2247" s="948"/>
      <c r="Q2247" s="948"/>
      <c r="R2247" s="948"/>
      <c r="S2247" s="948"/>
      <c r="T2247" s="948"/>
      <c r="U2247" s="948"/>
      <c r="V2247" s="948"/>
      <c r="W2247" s="948"/>
      <c r="X2247" s="948"/>
      <c r="Y2247" s="948"/>
      <c r="Z2247" s="948"/>
      <c r="CC2247" s="949"/>
    </row>
    <row r="2248" spans="6:81" s="947" customFormat="1">
      <c r="F2248" s="948"/>
      <c r="G2248" s="948"/>
      <c r="H2248" s="948"/>
      <c r="I2248" s="948"/>
      <c r="N2248" s="948"/>
      <c r="O2248" s="948"/>
      <c r="P2248" s="948"/>
      <c r="Q2248" s="948"/>
      <c r="R2248" s="948"/>
      <c r="S2248" s="948"/>
      <c r="T2248" s="948"/>
      <c r="U2248" s="948"/>
      <c r="V2248" s="948"/>
      <c r="W2248" s="948"/>
      <c r="X2248" s="948"/>
      <c r="Y2248" s="948"/>
      <c r="Z2248" s="948"/>
      <c r="CC2248" s="949"/>
    </row>
    <row r="2249" spans="6:81" s="947" customFormat="1">
      <c r="F2249" s="948"/>
      <c r="G2249" s="948"/>
      <c r="H2249" s="948"/>
      <c r="I2249" s="948"/>
      <c r="N2249" s="948"/>
      <c r="O2249" s="948"/>
      <c r="P2249" s="948"/>
      <c r="Q2249" s="948"/>
      <c r="R2249" s="948"/>
      <c r="S2249" s="948"/>
      <c r="T2249" s="948"/>
      <c r="U2249" s="948"/>
      <c r="V2249" s="948"/>
      <c r="W2249" s="948"/>
      <c r="X2249" s="948"/>
      <c r="Y2249" s="948"/>
      <c r="Z2249" s="948"/>
      <c r="CC2249" s="949"/>
    </row>
    <row r="2250" spans="6:81" s="947" customFormat="1">
      <c r="F2250" s="948"/>
      <c r="G2250" s="948"/>
      <c r="H2250" s="948"/>
      <c r="I2250" s="948"/>
      <c r="N2250" s="948"/>
      <c r="O2250" s="948"/>
      <c r="P2250" s="948"/>
      <c r="Q2250" s="948"/>
      <c r="R2250" s="948"/>
      <c r="S2250" s="948"/>
      <c r="T2250" s="948"/>
      <c r="U2250" s="948"/>
      <c r="V2250" s="948"/>
      <c r="W2250" s="948"/>
      <c r="X2250" s="948"/>
      <c r="Y2250" s="948"/>
      <c r="Z2250" s="948"/>
      <c r="CC2250" s="949"/>
    </row>
    <row r="2251" spans="6:81" s="947" customFormat="1">
      <c r="F2251" s="948"/>
      <c r="G2251" s="948"/>
      <c r="H2251" s="948"/>
      <c r="I2251" s="948"/>
      <c r="N2251" s="948"/>
      <c r="O2251" s="948"/>
      <c r="P2251" s="948"/>
      <c r="Q2251" s="948"/>
      <c r="R2251" s="948"/>
      <c r="S2251" s="948"/>
      <c r="T2251" s="948"/>
      <c r="U2251" s="948"/>
      <c r="V2251" s="948"/>
      <c r="W2251" s="948"/>
      <c r="X2251" s="948"/>
      <c r="Y2251" s="948"/>
      <c r="Z2251" s="948"/>
      <c r="CC2251" s="949"/>
    </row>
    <row r="2252" spans="6:81" s="947" customFormat="1">
      <c r="F2252" s="948"/>
      <c r="G2252" s="948"/>
      <c r="H2252" s="948"/>
      <c r="I2252" s="948"/>
      <c r="N2252" s="948"/>
      <c r="O2252" s="948"/>
      <c r="P2252" s="948"/>
      <c r="Q2252" s="948"/>
      <c r="R2252" s="948"/>
      <c r="S2252" s="948"/>
      <c r="T2252" s="948"/>
      <c r="U2252" s="948"/>
      <c r="V2252" s="948"/>
      <c r="W2252" s="948"/>
      <c r="X2252" s="948"/>
      <c r="Y2252" s="948"/>
      <c r="Z2252" s="948"/>
      <c r="CC2252" s="949"/>
    </row>
    <row r="2253" spans="6:81" s="947" customFormat="1">
      <c r="F2253" s="948"/>
      <c r="G2253" s="948"/>
      <c r="H2253" s="948"/>
      <c r="I2253" s="948"/>
      <c r="N2253" s="948"/>
      <c r="O2253" s="948"/>
      <c r="P2253" s="948"/>
      <c r="Q2253" s="948"/>
      <c r="R2253" s="948"/>
      <c r="S2253" s="948"/>
      <c r="T2253" s="948"/>
      <c r="U2253" s="948"/>
      <c r="V2253" s="948"/>
      <c r="W2253" s="948"/>
      <c r="X2253" s="948"/>
      <c r="Y2253" s="948"/>
      <c r="Z2253" s="948"/>
      <c r="CC2253" s="949"/>
    </row>
    <row r="2254" spans="6:81" s="947" customFormat="1">
      <c r="F2254" s="948"/>
      <c r="G2254" s="948"/>
      <c r="H2254" s="948"/>
      <c r="I2254" s="948"/>
      <c r="N2254" s="948"/>
      <c r="O2254" s="948"/>
      <c r="P2254" s="948"/>
      <c r="Q2254" s="948"/>
      <c r="R2254" s="948"/>
      <c r="S2254" s="948"/>
      <c r="T2254" s="948"/>
      <c r="U2254" s="948"/>
      <c r="V2254" s="948"/>
      <c r="W2254" s="948"/>
      <c r="X2254" s="948"/>
      <c r="Y2254" s="948"/>
      <c r="Z2254" s="948"/>
      <c r="CC2254" s="949"/>
    </row>
    <row r="2255" spans="6:81" s="947" customFormat="1">
      <c r="F2255" s="948"/>
      <c r="G2255" s="948"/>
      <c r="H2255" s="948"/>
      <c r="I2255" s="948"/>
      <c r="N2255" s="948"/>
      <c r="O2255" s="948"/>
      <c r="P2255" s="948"/>
      <c r="Q2255" s="948"/>
      <c r="R2255" s="948"/>
      <c r="S2255" s="948"/>
      <c r="T2255" s="948"/>
      <c r="U2255" s="948"/>
      <c r="V2255" s="948"/>
      <c r="W2255" s="948"/>
      <c r="X2255" s="948"/>
      <c r="Y2255" s="948"/>
      <c r="Z2255" s="948"/>
      <c r="CC2255" s="949"/>
    </row>
    <row r="2256" spans="6:81" s="947" customFormat="1">
      <c r="F2256" s="948"/>
      <c r="G2256" s="948"/>
      <c r="H2256" s="948"/>
      <c r="I2256" s="948"/>
      <c r="N2256" s="948"/>
      <c r="O2256" s="948"/>
      <c r="P2256" s="948"/>
      <c r="Q2256" s="948"/>
      <c r="R2256" s="948"/>
      <c r="S2256" s="948"/>
      <c r="T2256" s="948"/>
      <c r="U2256" s="948"/>
      <c r="V2256" s="948"/>
      <c r="W2256" s="948"/>
      <c r="X2256" s="948"/>
      <c r="Y2256" s="948"/>
      <c r="Z2256" s="948"/>
      <c r="CC2256" s="949"/>
    </row>
    <row r="2257" spans="6:81" s="947" customFormat="1">
      <c r="F2257" s="948"/>
      <c r="G2257" s="948"/>
      <c r="H2257" s="948"/>
      <c r="I2257" s="948"/>
      <c r="N2257" s="948"/>
      <c r="O2257" s="948"/>
      <c r="P2257" s="948"/>
      <c r="Q2257" s="948"/>
      <c r="R2257" s="948"/>
      <c r="S2257" s="948"/>
      <c r="T2257" s="948"/>
      <c r="U2257" s="948"/>
      <c r="V2257" s="948"/>
      <c r="W2257" s="948"/>
      <c r="X2257" s="948"/>
      <c r="Y2257" s="948"/>
      <c r="Z2257" s="948"/>
      <c r="CC2257" s="949"/>
    </row>
    <row r="2258" spans="6:81" s="947" customFormat="1">
      <c r="F2258" s="948"/>
      <c r="G2258" s="948"/>
      <c r="H2258" s="948"/>
      <c r="I2258" s="948"/>
      <c r="N2258" s="948"/>
      <c r="O2258" s="948"/>
      <c r="P2258" s="948"/>
      <c r="Q2258" s="948"/>
      <c r="R2258" s="948"/>
      <c r="S2258" s="948"/>
      <c r="T2258" s="948"/>
      <c r="U2258" s="948"/>
      <c r="V2258" s="948"/>
      <c r="W2258" s="948"/>
      <c r="X2258" s="948"/>
      <c r="Y2258" s="948"/>
      <c r="Z2258" s="948"/>
      <c r="CC2258" s="949"/>
    </row>
    <row r="2259" spans="6:81" s="947" customFormat="1">
      <c r="F2259" s="948"/>
      <c r="G2259" s="948"/>
      <c r="H2259" s="948"/>
      <c r="I2259" s="948"/>
      <c r="N2259" s="948"/>
      <c r="O2259" s="948"/>
      <c r="P2259" s="948"/>
      <c r="Q2259" s="948"/>
      <c r="R2259" s="948"/>
      <c r="S2259" s="948"/>
      <c r="T2259" s="948"/>
      <c r="U2259" s="948"/>
      <c r="V2259" s="948"/>
      <c r="W2259" s="948"/>
      <c r="X2259" s="948"/>
      <c r="Y2259" s="948"/>
      <c r="Z2259" s="948"/>
      <c r="CC2259" s="949"/>
    </row>
    <row r="2260" spans="6:81" s="947" customFormat="1">
      <c r="F2260" s="948"/>
      <c r="G2260" s="948"/>
      <c r="H2260" s="948"/>
      <c r="I2260" s="948"/>
      <c r="N2260" s="948"/>
      <c r="O2260" s="948"/>
      <c r="P2260" s="948"/>
      <c r="Q2260" s="948"/>
      <c r="R2260" s="948"/>
      <c r="S2260" s="948"/>
      <c r="T2260" s="948"/>
      <c r="U2260" s="948"/>
      <c r="V2260" s="948"/>
      <c r="W2260" s="948"/>
      <c r="X2260" s="948"/>
      <c r="Y2260" s="948"/>
      <c r="Z2260" s="948"/>
      <c r="CC2260" s="949"/>
    </row>
    <row r="2261" spans="6:81" s="947" customFormat="1">
      <c r="F2261" s="948"/>
      <c r="G2261" s="948"/>
      <c r="H2261" s="948"/>
      <c r="I2261" s="948"/>
      <c r="N2261" s="948"/>
      <c r="O2261" s="948"/>
      <c r="P2261" s="948"/>
      <c r="Q2261" s="948"/>
      <c r="R2261" s="948"/>
      <c r="S2261" s="948"/>
      <c r="T2261" s="948"/>
      <c r="U2261" s="948"/>
      <c r="V2261" s="948"/>
      <c r="W2261" s="948"/>
      <c r="X2261" s="948"/>
      <c r="Y2261" s="948"/>
      <c r="Z2261" s="948"/>
      <c r="CC2261" s="949"/>
    </row>
    <row r="2262" spans="6:81" s="947" customFormat="1">
      <c r="F2262" s="948"/>
      <c r="G2262" s="948"/>
      <c r="H2262" s="948"/>
      <c r="I2262" s="948"/>
      <c r="N2262" s="948"/>
      <c r="O2262" s="948"/>
      <c r="P2262" s="948"/>
      <c r="Q2262" s="948"/>
      <c r="R2262" s="948"/>
      <c r="S2262" s="948"/>
      <c r="T2262" s="948"/>
      <c r="U2262" s="948"/>
      <c r="V2262" s="948"/>
      <c r="W2262" s="948"/>
      <c r="X2262" s="948"/>
      <c r="Y2262" s="948"/>
      <c r="Z2262" s="948"/>
      <c r="CC2262" s="949"/>
    </row>
    <row r="2263" spans="6:81" s="947" customFormat="1">
      <c r="F2263" s="948"/>
      <c r="G2263" s="948"/>
      <c r="H2263" s="948"/>
      <c r="I2263" s="948"/>
      <c r="N2263" s="948"/>
      <c r="O2263" s="948"/>
      <c r="P2263" s="948"/>
      <c r="Q2263" s="948"/>
      <c r="R2263" s="948"/>
      <c r="S2263" s="948"/>
      <c r="T2263" s="948"/>
      <c r="U2263" s="948"/>
      <c r="V2263" s="948"/>
      <c r="W2263" s="948"/>
      <c r="X2263" s="948"/>
      <c r="Y2263" s="948"/>
      <c r="Z2263" s="948"/>
      <c r="CC2263" s="949"/>
    </row>
    <row r="2264" spans="6:81" s="947" customFormat="1">
      <c r="F2264" s="948"/>
      <c r="G2264" s="948"/>
      <c r="H2264" s="948"/>
      <c r="I2264" s="948"/>
      <c r="N2264" s="948"/>
      <c r="O2264" s="948"/>
      <c r="P2264" s="948"/>
      <c r="Q2264" s="948"/>
      <c r="R2264" s="948"/>
      <c r="S2264" s="948"/>
      <c r="T2264" s="948"/>
      <c r="U2264" s="948"/>
      <c r="V2264" s="948"/>
      <c r="W2264" s="948"/>
      <c r="X2264" s="948"/>
      <c r="Y2264" s="948"/>
      <c r="Z2264" s="948"/>
      <c r="CC2264" s="949"/>
    </row>
    <row r="2265" spans="6:81" s="947" customFormat="1">
      <c r="F2265" s="948"/>
      <c r="G2265" s="948"/>
      <c r="H2265" s="948"/>
      <c r="I2265" s="948"/>
      <c r="N2265" s="948"/>
      <c r="O2265" s="948"/>
      <c r="P2265" s="948"/>
      <c r="Q2265" s="948"/>
      <c r="R2265" s="948"/>
      <c r="S2265" s="948"/>
      <c r="T2265" s="948"/>
      <c r="U2265" s="948"/>
      <c r="V2265" s="948"/>
      <c r="W2265" s="948"/>
      <c r="X2265" s="948"/>
      <c r="Y2265" s="948"/>
      <c r="Z2265" s="948"/>
      <c r="CC2265" s="949"/>
    </row>
    <row r="2266" spans="6:81" s="947" customFormat="1">
      <c r="F2266" s="948"/>
      <c r="G2266" s="948"/>
      <c r="H2266" s="948"/>
      <c r="I2266" s="948"/>
      <c r="N2266" s="948"/>
      <c r="O2266" s="948"/>
      <c r="P2266" s="948"/>
      <c r="Q2266" s="948"/>
      <c r="R2266" s="948"/>
      <c r="S2266" s="948"/>
      <c r="T2266" s="948"/>
      <c r="U2266" s="948"/>
      <c r="V2266" s="948"/>
      <c r="W2266" s="948"/>
      <c r="X2266" s="948"/>
      <c r="Y2266" s="948"/>
      <c r="Z2266" s="948"/>
      <c r="CC2266" s="949"/>
    </row>
    <row r="2267" spans="6:81" s="947" customFormat="1">
      <c r="F2267" s="948"/>
      <c r="G2267" s="948"/>
      <c r="H2267" s="948"/>
      <c r="I2267" s="948"/>
      <c r="N2267" s="948"/>
      <c r="O2267" s="948"/>
      <c r="P2267" s="948"/>
      <c r="Q2267" s="948"/>
      <c r="R2267" s="948"/>
      <c r="S2267" s="948"/>
      <c r="T2267" s="948"/>
      <c r="U2267" s="948"/>
      <c r="V2267" s="948"/>
      <c r="W2267" s="948"/>
      <c r="X2267" s="948"/>
      <c r="Y2267" s="948"/>
      <c r="Z2267" s="948"/>
      <c r="CC2267" s="949"/>
    </row>
    <row r="2268" spans="6:81" s="947" customFormat="1">
      <c r="F2268" s="948"/>
      <c r="G2268" s="948"/>
      <c r="H2268" s="948"/>
      <c r="I2268" s="948"/>
      <c r="N2268" s="948"/>
      <c r="O2268" s="948"/>
      <c r="P2268" s="948"/>
      <c r="Q2268" s="948"/>
      <c r="R2268" s="948"/>
      <c r="S2268" s="948"/>
      <c r="T2268" s="948"/>
      <c r="U2268" s="948"/>
      <c r="V2268" s="948"/>
      <c r="W2268" s="948"/>
      <c r="X2268" s="948"/>
      <c r="Y2268" s="948"/>
      <c r="Z2268" s="948"/>
      <c r="CC2268" s="949"/>
    </row>
    <row r="2269" spans="6:81" s="947" customFormat="1">
      <c r="F2269" s="948"/>
      <c r="G2269" s="948"/>
      <c r="H2269" s="948"/>
      <c r="I2269" s="948"/>
      <c r="N2269" s="948"/>
      <c r="O2269" s="948"/>
      <c r="P2269" s="948"/>
      <c r="Q2269" s="948"/>
      <c r="R2269" s="948"/>
      <c r="S2269" s="948"/>
      <c r="T2269" s="948"/>
      <c r="U2269" s="948"/>
      <c r="V2269" s="948"/>
      <c r="W2269" s="948"/>
      <c r="X2269" s="948"/>
      <c r="Y2269" s="948"/>
      <c r="Z2269" s="948"/>
      <c r="CC2269" s="949"/>
    </row>
    <row r="2270" spans="6:81" s="947" customFormat="1">
      <c r="F2270" s="948"/>
      <c r="G2270" s="948"/>
      <c r="H2270" s="948"/>
      <c r="I2270" s="948"/>
      <c r="N2270" s="948"/>
      <c r="O2270" s="948"/>
      <c r="P2270" s="948"/>
      <c r="Q2270" s="948"/>
      <c r="R2270" s="948"/>
      <c r="S2270" s="948"/>
      <c r="T2270" s="948"/>
      <c r="U2270" s="948"/>
      <c r="V2270" s="948"/>
      <c r="W2270" s="948"/>
      <c r="X2270" s="948"/>
      <c r="Y2270" s="948"/>
      <c r="Z2270" s="948"/>
      <c r="CC2270" s="949"/>
    </row>
    <row r="2271" spans="6:81" s="947" customFormat="1">
      <c r="F2271" s="948"/>
      <c r="G2271" s="948"/>
      <c r="H2271" s="948"/>
      <c r="I2271" s="948"/>
      <c r="N2271" s="948"/>
      <c r="O2271" s="948"/>
      <c r="P2271" s="948"/>
      <c r="Q2271" s="948"/>
      <c r="R2271" s="948"/>
      <c r="S2271" s="948"/>
      <c r="T2271" s="948"/>
      <c r="U2271" s="948"/>
      <c r="V2271" s="948"/>
      <c r="W2271" s="948"/>
      <c r="X2271" s="948"/>
      <c r="Y2271" s="948"/>
      <c r="Z2271" s="948"/>
      <c r="CC2271" s="949"/>
    </row>
    <row r="2272" spans="6:81" s="947" customFormat="1">
      <c r="F2272" s="948"/>
      <c r="G2272" s="948"/>
      <c r="H2272" s="948"/>
      <c r="I2272" s="948"/>
      <c r="N2272" s="948"/>
      <c r="O2272" s="948"/>
      <c r="P2272" s="948"/>
      <c r="Q2272" s="948"/>
      <c r="R2272" s="948"/>
      <c r="S2272" s="948"/>
      <c r="T2272" s="948"/>
      <c r="U2272" s="948"/>
      <c r="V2272" s="948"/>
      <c r="W2272" s="948"/>
      <c r="X2272" s="948"/>
      <c r="Y2272" s="948"/>
      <c r="Z2272" s="948"/>
      <c r="CC2272" s="949"/>
    </row>
    <row r="2273" spans="6:81" s="947" customFormat="1">
      <c r="F2273" s="948"/>
      <c r="G2273" s="948"/>
      <c r="H2273" s="948"/>
      <c r="I2273" s="948"/>
      <c r="N2273" s="948"/>
      <c r="O2273" s="948"/>
      <c r="P2273" s="948"/>
      <c r="Q2273" s="948"/>
      <c r="R2273" s="948"/>
      <c r="S2273" s="948"/>
      <c r="T2273" s="948"/>
      <c r="U2273" s="948"/>
      <c r="V2273" s="948"/>
      <c r="W2273" s="948"/>
      <c r="X2273" s="948"/>
      <c r="Y2273" s="948"/>
      <c r="Z2273" s="948"/>
      <c r="CC2273" s="949"/>
    </row>
    <row r="2274" spans="6:81" s="947" customFormat="1">
      <c r="F2274" s="948"/>
      <c r="G2274" s="948"/>
      <c r="H2274" s="948"/>
      <c r="I2274" s="948"/>
      <c r="N2274" s="948"/>
      <c r="O2274" s="948"/>
      <c r="P2274" s="948"/>
      <c r="Q2274" s="948"/>
      <c r="R2274" s="948"/>
      <c r="S2274" s="948"/>
      <c r="T2274" s="948"/>
      <c r="U2274" s="948"/>
      <c r="V2274" s="948"/>
      <c r="W2274" s="948"/>
      <c r="X2274" s="948"/>
      <c r="Y2274" s="948"/>
      <c r="Z2274" s="948"/>
      <c r="CC2274" s="949"/>
    </row>
    <row r="2275" spans="6:81" s="947" customFormat="1">
      <c r="F2275" s="948"/>
      <c r="G2275" s="948"/>
      <c r="H2275" s="948"/>
      <c r="I2275" s="948"/>
      <c r="N2275" s="948"/>
      <c r="O2275" s="948"/>
      <c r="P2275" s="948"/>
      <c r="Q2275" s="948"/>
      <c r="R2275" s="948"/>
      <c r="S2275" s="948"/>
      <c r="T2275" s="948"/>
      <c r="U2275" s="948"/>
      <c r="V2275" s="948"/>
      <c r="W2275" s="948"/>
      <c r="X2275" s="948"/>
      <c r="Y2275" s="948"/>
      <c r="Z2275" s="948"/>
      <c r="CC2275" s="949"/>
    </row>
    <row r="2276" spans="6:81" s="947" customFormat="1">
      <c r="F2276" s="948"/>
      <c r="G2276" s="948"/>
      <c r="H2276" s="948"/>
      <c r="I2276" s="948"/>
      <c r="N2276" s="948"/>
      <c r="O2276" s="948"/>
      <c r="P2276" s="948"/>
      <c r="Q2276" s="948"/>
      <c r="R2276" s="948"/>
      <c r="S2276" s="948"/>
      <c r="T2276" s="948"/>
      <c r="U2276" s="948"/>
      <c r="V2276" s="948"/>
      <c r="W2276" s="948"/>
      <c r="X2276" s="948"/>
      <c r="Y2276" s="948"/>
      <c r="Z2276" s="948"/>
      <c r="CC2276" s="949"/>
    </row>
    <row r="2277" spans="6:81" s="947" customFormat="1">
      <c r="F2277" s="948"/>
      <c r="G2277" s="948"/>
      <c r="H2277" s="948"/>
      <c r="I2277" s="948"/>
      <c r="N2277" s="948"/>
      <c r="O2277" s="948"/>
      <c r="P2277" s="948"/>
      <c r="Q2277" s="948"/>
      <c r="R2277" s="948"/>
      <c r="S2277" s="948"/>
      <c r="T2277" s="948"/>
      <c r="U2277" s="948"/>
      <c r="V2277" s="948"/>
      <c r="W2277" s="948"/>
      <c r="X2277" s="948"/>
      <c r="Y2277" s="948"/>
      <c r="Z2277" s="948"/>
      <c r="CC2277" s="949"/>
    </row>
    <row r="2278" spans="6:81" s="947" customFormat="1">
      <c r="F2278" s="948"/>
      <c r="G2278" s="948"/>
      <c r="H2278" s="948"/>
      <c r="I2278" s="948"/>
      <c r="N2278" s="948"/>
      <c r="O2278" s="948"/>
      <c r="P2278" s="948"/>
      <c r="Q2278" s="948"/>
      <c r="R2278" s="948"/>
      <c r="S2278" s="948"/>
      <c r="T2278" s="948"/>
      <c r="U2278" s="948"/>
      <c r="V2278" s="948"/>
      <c r="W2278" s="948"/>
      <c r="X2278" s="948"/>
      <c r="Y2278" s="948"/>
      <c r="Z2278" s="948"/>
      <c r="CC2278" s="949"/>
    </row>
    <row r="2279" spans="6:81" s="947" customFormat="1">
      <c r="F2279" s="948"/>
      <c r="G2279" s="948"/>
      <c r="H2279" s="948"/>
      <c r="I2279" s="948"/>
      <c r="N2279" s="948"/>
      <c r="O2279" s="948"/>
      <c r="P2279" s="948"/>
      <c r="Q2279" s="948"/>
      <c r="R2279" s="948"/>
      <c r="S2279" s="948"/>
      <c r="T2279" s="948"/>
      <c r="U2279" s="948"/>
      <c r="V2279" s="948"/>
      <c r="W2279" s="948"/>
      <c r="X2279" s="948"/>
      <c r="Y2279" s="948"/>
      <c r="Z2279" s="948"/>
      <c r="CC2279" s="949"/>
    </row>
    <row r="2280" spans="6:81" s="947" customFormat="1">
      <c r="F2280" s="948"/>
      <c r="G2280" s="948"/>
      <c r="H2280" s="948"/>
      <c r="I2280" s="948"/>
      <c r="N2280" s="948"/>
      <c r="O2280" s="948"/>
      <c r="P2280" s="948"/>
      <c r="Q2280" s="948"/>
      <c r="R2280" s="948"/>
      <c r="S2280" s="948"/>
      <c r="T2280" s="948"/>
      <c r="U2280" s="948"/>
      <c r="V2280" s="948"/>
      <c r="W2280" s="948"/>
      <c r="X2280" s="948"/>
      <c r="Y2280" s="948"/>
      <c r="Z2280" s="948"/>
      <c r="CC2280" s="949"/>
    </row>
    <row r="2281" spans="6:81" s="947" customFormat="1">
      <c r="F2281" s="948"/>
      <c r="G2281" s="948"/>
      <c r="H2281" s="948"/>
      <c r="I2281" s="948"/>
      <c r="N2281" s="948"/>
      <c r="O2281" s="948"/>
      <c r="P2281" s="948"/>
      <c r="Q2281" s="948"/>
      <c r="R2281" s="948"/>
      <c r="S2281" s="948"/>
      <c r="T2281" s="948"/>
      <c r="U2281" s="948"/>
      <c r="V2281" s="948"/>
      <c r="W2281" s="948"/>
      <c r="X2281" s="948"/>
      <c r="Y2281" s="948"/>
      <c r="Z2281" s="948"/>
      <c r="CC2281" s="949"/>
    </row>
    <row r="2282" spans="6:81" s="947" customFormat="1">
      <c r="F2282" s="948"/>
      <c r="G2282" s="948"/>
      <c r="H2282" s="948"/>
      <c r="I2282" s="948"/>
      <c r="N2282" s="948"/>
      <c r="O2282" s="948"/>
      <c r="P2282" s="948"/>
      <c r="Q2282" s="948"/>
      <c r="R2282" s="948"/>
      <c r="S2282" s="948"/>
      <c r="T2282" s="948"/>
      <c r="U2282" s="948"/>
      <c r="V2282" s="948"/>
      <c r="W2282" s="948"/>
      <c r="X2282" s="948"/>
      <c r="Y2282" s="948"/>
      <c r="Z2282" s="948"/>
      <c r="CC2282" s="949"/>
    </row>
    <row r="2283" spans="6:81" s="947" customFormat="1">
      <c r="F2283" s="948"/>
      <c r="G2283" s="948"/>
      <c r="H2283" s="948"/>
      <c r="I2283" s="948"/>
      <c r="N2283" s="948"/>
      <c r="O2283" s="948"/>
      <c r="P2283" s="948"/>
      <c r="Q2283" s="948"/>
      <c r="R2283" s="948"/>
      <c r="S2283" s="948"/>
      <c r="T2283" s="948"/>
      <c r="U2283" s="948"/>
      <c r="V2283" s="948"/>
      <c r="W2283" s="948"/>
      <c r="X2283" s="948"/>
      <c r="Y2283" s="948"/>
      <c r="Z2283" s="948"/>
      <c r="CC2283" s="949"/>
    </row>
    <row r="2284" spans="6:81" s="947" customFormat="1">
      <c r="F2284" s="948"/>
      <c r="G2284" s="948"/>
      <c r="H2284" s="948"/>
      <c r="I2284" s="948"/>
      <c r="N2284" s="948"/>
      <c r="O2284" s="948"/>
      <c r="P2284" s="948"/>
      <c r="Q2284" s="948"/>
      <c r="R2284" s="948"/>
      <c r="S2284" s="948"/>
      <c r="T2284" s="948"/>
      <c r="U2284" s="948"/>
      <c r="V2284" s="948"/>
      <c r="W2284" s="948"/>
      <c r="X2284" s="948"/>
      <c r="Y2284" s="948"/>
      <c r="Z2284" s="948"/>
      <c r="CC2284" s="949"/>
    </row>
    <row r="2285" spans="6:81" s="947" customFormat="1">
      <c r="F2285" s="948"/>
      <c r="G2285" s="948"/>
      <c r="H2285" s="948"/>
      <c r="I2285" s="948"/>
      <c r="N2285" s="948"/>
      <c r="O2285" s="948"/>
      <c r="P2285" s="948"/>
      <c r="Q2285" s="948"/>
      <c r="R2285" s="948"/>
      <c r="S2285" s="948"/>
      <c r="T2285" s="948"/>
      <c r="U2285" s="948"/>
      <c r="V2285" s="948"/>
      <c r="W2285" s="948"/>
      <c r="X2285" s="948"/>
      <c r="Y2285" s="948"/>
      <c r="Z2285" s="948"/>
      <c r="CC2285" s="949"/>
    </row>
    <row r="2286" spans="6:81" s="947" customFormat="1">
      <c r="F2286" s="948"/>
      <c r="G2286" s="948"/>
      <c r="H2286" s="948"/>
      <c r="I2286" s="948"/>
      <c r="N2286" s="948"/>
      <c r="O2286" s="948"/>
      <c r="P2286" s="948"/>
      <c r="Q2286" s="948"/>
      <c r="R2286" s="948"/>
      <c r="S2286" s="948"/>
      <c r="T2286" s="948"/>
      <c r="U2286" s="948"/>
      <c r="V2286" s="948"/>
      <c r="W2286" s="948"/>
      <c r="X2286" s="948"/>
      <c r="Y2286" s="948"/>
      <c r="Z2286" s="948"/>
      <c r="CC2286" s="949"/>
    </row>
    <row r="2287" spans="6:81" s="947" customFormat="1">
      <c r="F2287" s="948"/>
      <c r="G2287" s="948"/>
      <c r="H2287" s="948"/>
      <c r="I2287" s="948"/>
      <c r="N2287" s="948"/>
      <c r="O2287" s="948"/>
      <c r="P2287" s="948"/>
      <c r="Q2287" s="948"/>
      <c r="R2287" s="948"/>
      <c r="S2287" s="948"/>
      <c r="T2287" s="948"/>
      <c r="U2287" s="948"/>
      <c r="V2287" s="948"/>
      <c r="W2287" s="948"/>
      <c r="X2287" s="948"/>
      <c r="Y2287" s="948"/>
      <c r="Z2287" s="948"/>
      <c r="CC2287" s="949"/>
    </row>
    <row r="2288" spans="6:81" s="947" customFormat="1">
      <c r="F2288" s="948"/>
      <c r="G2288" s="948"/>
      <c r="H2288" s="948"/>
      <c r="I2288" s="948"/>
      <c r="N2288" s="948"/>
      <c r="O2288" s="948"/>
      <c r="P2288" s="948"/>
      <c r="Q2288" s="948"/>
      <c r="R2288" s="948"/>
      <c r="S2288" s="948"/>
      <c r="T2288" s="948"/>
      <c r="U2288" s="948"/>
      <c r="V2288" s="948"/>
      <c r="W2288" s="948"/>
      <c r="X2288" s="948"/>
      <c r="Y2288" s="948"/>
      <c r="Z2288" s="948"/>
      <c r="CC2288" s="949"/>
    </row>
    <row r="2289" spans="6:81" s="947" customFormat="1">
      <c r="F2289" s="948"/>
      <c r="G2289" s="948"/>
      <c r="H2289" s="948"/>
      <c r="I2289" s="948"/>
      <c r="N2289" s="948"/>
      <c r="O2289" s="948"/>
      <c r="P2289" s="948"/>
      <c r="Q2289" s="948"/>
      <c r="R2289" s="948"/>
      <c r="S2289" s="948"/>
      <c r="T2289" s="948"/>
      <c r="U2289" s="948"/>
      <c r="V2289" s="948"/>
      <c r="W2289" s="948"/>
      <c r="X2289" s="948"/>
      <c r="Y2289" s="948"/>
      <c r="Z2289" s="948"/>
      <c r="CC2289" s="949"/>
    </row>
    <row r="2290" spans="6:81" s="947" customFormat="1">
      <c r="F2290" s="948"/>
      <c r="G2290" s="948"/>
      <c r="H2290" s="948"/>
      <c r="I2290" s="948"/>
      <c r="N2290" s="948"/>
      <c r="O2290" s="948"/>
      <c r="P2290" s="948"/>
      <c r="Q2290" s="948"/>
      <c r="R2290" s="948"/>
      <c r="S2290" s="948"/>
      <c r="T2290" s="948"/>
      <c r="U2290" s="948"/>
      <c r="V2290" s="948"/>
      <c r="W2290" s="948"/>
      <c r="X2290" s="948"/>
      <c r="Y2290" s="948"/>
      <c r="Z2290" s="948"/>
      <c r="CC2290" s="949"/>
    </row>
    <row r="2291" spans="6:81" s="947" customFormat="1">
      <c r="F2291" s="948"/>
      <c r="G2291" s="948"/>
      <c r="H2291" s="948"/>
      <c r="I2291" s="948"/>
      <c r="N2291" s="948"/>
      <c r="O2291" s="948"/>
      <c r="P2291" s="948"/>
      <c r="Q2291" s="948"/>
      <c r="R2291" s="948"/>
      <c r="S2291" s="948"/>
      <c r="T2291" s="948"/>
      <c r="U2291" s="948"/>
      <c r="V2291" s="948"/>
      <c r="W2291" s="948"/>
      <c r="X2291" s="948"/>
      <c r="Y2291" s="948"/>
      <c r="Z2291" s="948"/>
      <c r="CC2291" s="949"/>
    </row>
    <row r="2292" spans="6:81" s="947" customFormat="1">
      <c r="F2292" s="948"/>
      <c r="G2292" s="948"/>
      <c r="H2292" s="948"/>
      <c r="I2292" s="948"/>
      <c r="N2292" s="948"/>
      <c r="O2292" s="948"/>
      <c r="P2292" s="948"/>
      <c r="Q2292" s="948"/>
      <c r="R2292" s="948"/>
      <c r="S2292" s="948"/>
      <c r="T2292" s="948"/>
      <c r="U2292" s="948"/>
      <c r="V2292" s="948"/>
      <c r="W2292" s="948"/>
      <c r="X2292" s="948"/>
      <c r="Y2292" s="948"/>
      <c r="Z2292" s="948"/>
      <c r="CC2292" s="949"/>
    </row>
    <row r="2293" spans="6:81" s="947" customFormat="1">
      <c r="F2293" s="948"/>
      <c r="G2293" s="948"/>
      <c r="H2293" s="948"/>
      <c r="I2293" s="948"/>
      <c r="N2293" s="948"/>
      <c r="O2293" s="948"/>
      <c r="P2293" s="948"/>
      <c r="Q2293" s="948"/>
      <c r="R2293" s="948"/>
      <c r="S2293" s="948"/>
      <c r="T2293" s="948"/>
      <c r="U2293" s="948"/>
      <c r="V2293" s="948"/>
      <c r="W2293" s="948"/>
      <c r="X2293" s="948"/>
      <c r="Y2293" s="948"/>
      <c r="Z2293" s="948"/>
      <c r="CC2293" s="949"/>
    </row>
    <row r="2294" spans="6:81" s="947" customFormat="1">
      <c r="F2294" s="948"/>
      <c r="G2294" s="948"/>
      <c r="H2294" s="948"/>
      <c r="I2294" s="948"/>
      <c r="N2294" s="948"/>
      <c r="O2294" s="948"/>
      <c r="P2294" s="948"/>
      <c r="Q2294" s="948"/>
      <c r="R2294" s="948"/>
      <c r="S2294" s="948"/>
      <c r="T2294" s="948"/>
      <c r="U2294" s="948"/>
      <c r="V2294" s="948"/>
      <c r="W2294" s="948"/>
      <c r="X2294" s="948"/>
      <c r="Y2294" s="948"/>
      <c r="Z2294" s="948"/>
      <c r="CC2294" s="949"/>
    </row>
    <row r="2295" spans="6:81" s="947" customFormat="1">
      <c r="F2295" s="948"/>
      <c r="G2295" s="948"/>
      <c r="H2295" s="948"/>
      <c r="I2295" s="948"/>
      <c r="N2295" s="948"/>
      <c r="O2295" s="948"/>
      <c r="P2295" s="948"/>
      <c r="Q2295" s="948"/>
      <c r="R2295" s="948"/>
      <c r="S2295" s="948"/>
      <c r="T2295" s="948"/>
      <c r="U2295" s="948"/>
      <c r="V2295" s="948"/>
      <c r="W2295" s="948"/>
      <c r="X2295" s="948"/>
      <c r="Y2295" s="948"/>
      <c r="Z2295" s="948"/>
      <c r="CC2295" s="949"/>
    </row>
    <row r="2296" spans="6:81" s="947" customFormat="1">
      <c r="F2296" s="948"/>
      <c r="G2296" s="948"/>
      <c r="H2296" s="948"/>
      <c r="I2296" s="948"/>
      <c r="N2296" s="948"/>
      <c r="O2296" s="948"/>
      <c r="P2296" s="948"/>
      <c r="Q2296" s="948"/>
      <c r="R2296" s="948"/>
      <c r="S2296" s="948"/>
      <c r="T2296" s="948"/>
      <c r="U2296" s="948"/>
      <c r="V2296" s="948"/>
      <c r="W2296" s="948"/>
      <c r="X2296" s="948"/>
      <c r="Y2296" s="948"/>
      <c r="Z2296" s="948"/>
      <c r="CC2296" s="949"/>
    </row>
    <row r="2297" spans="6:81" s="947" customFormat="1">
      <c r="F2297" s="948"/>
      <c r="G2297" s="948"/>
      <c r="H2297" s="948"/>
      <c r="I2297" s="948"/>
      <c r="N2297" s="948"/>
      <c r="O2297" s="948"/>
      <c r="P2297" s="948"/>
      <c r="Q2297" s="948"/>
      <c r="R2297" s="948"/>
      <c r="S2297" s="948"/>
      <c r="T2297" s="948"/>
      <c r="U2297" s="948"/>
      <c r="V2297" s="948"/>
      <c r="W2297" s="948"/>
      <c r="X2297" s="948"/>
      <c r="Y2297" s="948"/>
      <c r="Z2297" s="948"/>
      <c r="CC2297" s="949"/>
    </row>
    <row r="2298" spans="6:81" s="947" customFormat="1">
      <c r="F2298" s="948"/>
      <c r="G2298" s="948"/>
      <c r="H2298" s="948"/>
      <c r="I2298" s="948"/>
      <c r="N2298" s="948"/>
      <c r="O2298" s="948"/>
      <c r="P2298" s="948"/>
      <c r="Q2298" s="948"/>
      <c r="R2298" s="948"/>
      <c r="S2298" s="948"/>
      <c r="T2298" s="948"/>
      <c r="U2298" s="948"/>
      <c r="V2298" s="948"/>
      <c r="W2298" s="948"/>
      <c r="X2298" s="948"/>
      <c r="Y2298" s="948"/>
      <c r="Z2298" s="948"/>
      <c r="CC2298" s="949"/>
    </row>
    <row r="2299" spans="6:81" s="947" customFormat="1">
      <c r="F2299" s="948"/>
      <c r="G2299" s="948"/>
      <c r="H2299" s="948"/>
      <c r="I2299" s="948"/>
      <c r="N2299" s="948"/>
      <c r="O2299" s="948"/>
      <c r="P2299" s="948"/>
      <c r="Q2299" s="948"/>
      <c r="R2299" s="948"/>
      <c r="S2299" s="948"/>
      <c r="T2299" s="948"/>
      <c r="U2299" s="948"/>
      <c r="V2299" s="948"/>
      <c r="W2299" s="948"/>
      <c r="X2299" s="948"/>
      <c r="Y2299" s="948"/>
      <c r="Z2299" s="948"/>
      <c r="CC2299" s="949"/>
    </row>
    <row r="2300" spans="6:81" s="947" customFormat="1">
      <c r="F2300" s="948"/>
      <c r="G2300" s="948"/>
      <c r="H2300" s="948"/>
      <c r="I2300" s="948"/>
      <c r="N2300" s="948"/>
      <c r="O2300" s="948"/>
      <c r="P2300" s="948"/>
      <c r="Q2300" s="948"/>
      <c r="R2300" s="948"/>
      <c r="S2300" s="948"/>
      <c r="T2300" s="948"/>
      <c r="U2300" s="948"/>
      <c r="V2300" s="948"/>
      <c r="W2300" s="948"/>
      <c r="X2300" s="948"/>
      <c r="Y2300" s="948"/>
      <c r="Z2300" s="948"/>
      <c r="CC2300" s="949"/>
    </row>
    <row r="2301" spans="6:81" s="947" customFormat="1">
      <c r="F2301" s="948"/>
      <c r="G2301" s="948"/>
      <c r="H2301" s="948"/>
      <c r="I2301" s="948"/>
      <c r="N2301" s="948"/>
      <c r="O2301" s="948"/>
      <c r="P2301" s="948"/>
      <c r="Q2301" s="948"/>
      <c r="R2301" s="948"/>
      <c r="S2301" s="948"/>
      <c r="T2301" s="948"/>
      <c r="U2301" s="948"/>
      <c r="V2301" s="948"/>
      <c r="W2301" s="948"/>
      <c r="X2301" s="948"/>
      <c r="Y2301" s="948"/>
      <c r="Z2301" s="948"/>
      <c r="CC2301" s="949"/>
    </row>
    <row r="2302" spans="6:81" s="947" customFormat="1">
      <c r="F2302" s="948"/>
      <c r="G2302" s="948"/>
      <c r="H2302" s="948"/>
      <c r="I2302" s="948"/>
      <c r="N2302" s="948"/>
      <c r="O2302" s="948"/>
      <c r="P2302" s="948"/>
      <c r="Q2302" s="948"/>
      <c r="R2302" s="948"/>
      <c r="S2302" s="948"/>
      <c r="T2302" s="948"/>
      <c r="U2302" s="948"/>
      <c r="V2302" s="948"/>
      <c r="W2302" s="948"/>
      <c r="X2302" s="948"/>
      <c r="Y2302" s="948"/>
      <c r="Z2302" s="948"/>
      <c r="CC2302" s="949"/>
    </row>
    <row r="2303" spans="6:81" s="947" customFormat="1">
      <c r="F2303" s="948"/>
      <c r="G2303" s="948"/>
      <c r="H2303" s="948"/>
      <c r="I2303" s="948"/>
      <c r="N2303" s="948"/>
      <c r="O2303" s="948"/>
      <c r="P2303" s="948"/>
      <c r="Q2303" s="948"/>
      <c r="R2303" s="948"/>
      <c r="S2303" s="948"/>
      <c r="T2303" s="948"/>
      <c r="U2303" s="948"/>
      <c r="V2303" s="948"/>
      <c r="W2303" s="948"/>
      <c r="X2303" s="948"/>
      <c r="Y2303" s="948"/>
      <c r="Z2303" s="948"/>
      <c r="CC2303" s="949"/>
    </row>
    <row r="2304" spans="6:81" s="947" customFormat="1">
      <c r="F2304" s="948"/>
      <c r="G2304" s="948"/>
      <c r="H2304" s="948"/>
      <c r="I2304" s="948"/>
      <c r="N2304" s="948"/>
      <c r="O2304" s="948"/>
      <c r="P2304" s="948"/>
      <c r="Q2304" s="948"/>
      <c r="R2304" s="948"/>
      <c r="S2304" s="948"/>
      <c r="T2304" s="948"/>
      <c r="U2304" s="948"/>
      <c r="V2304" s="948"/>
      <c r="W2304" s="948"/>
      <c r="X2304" s="948"/>
      <c r="Y2304" s="948"/>
      <c r="Z2304" s="948"/>
      <c r="CC2304" s="949"/>
    </row>
    <row r="2305" spans="6:81" s="947" customFormat="1">
      <c r="F2305" s="948"/>
      <c r="G2305" s="948"/>
      <c r="H2305" s="948"/>
      <c r="I2305" s="948"/>
      <c r="N2305" s="948"/>
      <c r="O2305" s="948"/>
      <c r="P2305" s="948"/>
      <c r="Q2305" s="948"/>
      <c r="R2305" s="948"/>
      <c r="S2305" s="948"/>
      <c r="T2305" s="948"/>
      <c r="U2305" s="948"/>
      <c r="V2305" s="948"/>
      <c r="W2305" s="948"/>
      <c r="X2305" s="948"/>
      <c r="Y2305" s="948"/>
      <c r="Z2305" s="948"/>
      <c r="CC2305" s="949"/>
    </row>
    <row r="2306" spans="6:81" s="947" customFormat="1">
      <c r="F2306" s="948"/>
      <c r="G2306" s="948"/>
      <c r="H2306" s="948"/>
      <c r="I2306" s="948"/>
      <c r="N2306" s="948"/>
      <c r="O2306" s="948"/>
      <c r="P2306" s="948"/>
      <c r="Q2306" s="948"/>
      <c r="R2306" s="948"/>
      <c r="S2306" s="948"/>
      <c r="T2306" s="948"/>
      <c r="U2306" s="948"/>
      <c r="V2306" s="948"/>
      <c r="W2306" s="948"/>
      <c r="X2306" s="948"/>
      <c r="Y2306" s="948"/>
      <c r="Z2306" s="948"/>
      <c r="CC2306" s="949"/>
    </row>
    <row r="2307" spans="6:81" s="947" customFormat="1">
      <c r="F2307" s="948"/>
      <c r="G2307" s="948"/>
      <c r="H2307" s="948"/>
      <c r="I2307" s="948"/>
      <c r="N2307" s="948"/>
      <c r="O2307" s="948"/>
      <c r="P2307" s="948"/>
      <c r="Q2307" s="948"/>
      <c r="R2307" s="948"/>
      <c r="S2307" s="948"/>
      <c r="T2307" s="948"/>
      <c r="U2307" s="948"/>
      <c r="V2307" s="948"/>
      <c r="W2307" s="948"/>
      <c r="X2307" s="948"/>
      <c r="Y2307" s="948"/>
      <c r="Z2307" s="948"/>
      <c r="CC2307" s="949"/>
    </row>
    <row r="2308" spans="6:81" s="947" customFormat="1">
      <c r="F2308" s="948"/>
      <c r="G2308" s="948"/>
      <c r="H2308" s="948"/>
      <c r="I2308" s="948"/>
      <c r="N2308" s="948"/>
      <c r="O2308" s="948"/>
      <c r="P2308" s="948"/>
      <c r="Q2308" s="948"/>
      <c r="R2308" s="948"/>
      <c r="S2308" s="948"/>
      <c r="T2308" s="948"/>
      <c r="U2308" s="948"/>
      <c r="V2308" s="948"/>
      <c r="W2308" s="948"/>
      <c r="X2308" s="948"/>
      <c r="Y2308" s="948"/>
      <c r="Z2308" s="948"/>
      <c r="CC2308" s="949"/>
    </row>
    <row r="2309" spans="6:81" s="947" customFormat="1">
      <c r="F2309" s="948"/>
      <c r="G2309" s="948"/>
      <c r="H2309" s="948"/>
      <c r="I2309" s="948"/>
      <c r="N2309" s="948"/>
      <c r="O2309" s="948"/>
      <c r="P2309" s="948"/>
      <c r="Q2309" s="948"/>
      <c r="R2309" s="948"/>
      <c r="S2309" s="948"/>
      <c r="T2309" s="948"/>
      <c r="U2309" s="948"/>
      <c r="V2309" s="948"/>
      <c r="W2309" s="948"/>
      <c r="X2309" s="948"/>
      <c r="Y2309" s="948"/>
      <c r="Z2309" s="948"/>
      <c r="CC2309" s="949"/>
    </row>
    <row r="2310" spans="6:81" s="947" customFormat="1">
      <c r="F2310" s="948"/>
      <c r="G2310" s="948"/>
      <c r="H2310" s="948"/>
      <c r="I2310" s="948"/>
      <c r="N2310" s="948"/>
      <c r="O2310" s="948"/>
      <c r="P2310" s="948"/>
      <c r="Q2310" s="948"/>
      <c r="R2310" s="948"/>
      <c r="S2310" s="948"/>
      <c r="T2310" s="948"/>
      <c r="U2310" s="948"/>
      <c r="V2310" s="948"/>
      <c r="W2310" s="948"/>
      <c r="X2310" s="948"/>
      <c r="Y2310" s="948"/>
      <c r="Z2310" s="948"/>
      <c r="CC2310" s="949"/>
    </row>
    <row r="2311" spans="6:81" s="947" customFormat="1">
      <c r="F2311" s="948"/>
      <c r="G2311" s="948"/>
      <c r="H2311" s="948"/>
      <c r="I2311" s="948"/>
      <c r="N2311" s="948"/>
      <c r="O2311" s="948"/>
      <c r="P2311" s="948"/>
      <c r="Q2311" s="948"/>
      <c r="R2311" s="948"/>
      <c r="S2311" s="948"/>
      <c r="T2311" s="948"/>
      <c r="U2311" s="948"/>
      <c r="V2311" s="948"/>
      <c r="W2311" s="948"/>
      <c r="X2311" s="948"/>
      <c r="Y2311" s="948"/>
      <c r="Z2311" s="948"/>
      <c r="CC2311" s="949"/>
    </row>
    <row r="2312" spans="6:81" s="947" customFormat="1">
      <c r="F2312" s="948"/>
      <c r="G2312" s="948"/>
      <c r="H2312" s="948"/>
      <c r="I2312" s="948"/>
      <c r="N2312" s="948"/>
      <c r="O2312" s="948"/>
      <c r="P2312" s="948"/>
      <c r="Q2312" s="948"/>
      <c r="R2312" s="948"/>
      <c r="S2312" s="948"/>
      <c r="T2312" s="948"/>
      <c r="U2312" s="948"/>
      <c r="V2312" s="948"/>
      <c r="W2312" s="948"/>
      <c r="X2312" s="948"/>
      <c r="Y2312" s="948"/>
      <c r="Z2312" s="948"/>
      <c r="CC2312" s="949"/>
    </row>
    <row r="2313" spans="6:81" s="947" customFormat="1">
      <c r="F2313" s="948"/>
      <c r="G2313" s="948"/>
      <c r="H2313" s="948"/>
      <c r="I2313" s="948"/>
      <c r="N2313" s="948"/>
      <c r="O2313" s="948"/>
      <c r="P2313" s="948"/>
      <c r="Q2313" s="948"/>
      <c r="R2313" s="948"/>
      <c r="S2313" s="948"/>
      <c r="T2313" s="948"/>
      <c r="U2313" s="948"/>
      <c r="V2313" s="948"/>
      <c r="W2313" s="948"/>
      <c r="X2313" s="948"/>
      <c r="Y2313" s="948"/>
      <c r="Z2313" s="948"/>
      <c r="CC2313" s="949"/>
    </row>
    <row r="2314" spans="6:81" s="947" customFormat="1">
      <c r="F2314" s="948"/>
      <c r="G2314" s="948"/>
      <c r="H2314" s="948"/>
      <c r="I2314" s="948"/>
      <c r="N2314" s="948"/>
      <c r="O2314" s="948"/>
      <c r="P2314" s="948"/>
      <c r="Q2314" s="948"/>
      <c r="R2314" s="948"/>
      <c r="S2314" s="948"/>
      <c r="T2314" s="948"/>
      <c r="U2314" s="948"/>
      <c r="V2314" s="948"/>
      <c r="W2314" s="948"/>
      <c r="X2314" s="948"/>
      <c r="Y2314" s="948"/>
      <c r="Z2314" s="948"/>
      <c r="CC2314" s="949"/>
    </row>
    <row r="2315" spans="6:81" s="947" customFormat="1">
      <c r="F2315" s="948"/>
      <c r="G2315" s="948"/>
      <c r="H2315" s="948"/>
      <c r="I2315" s="948"/>
      <c r="N2315" s="948"/>
      <c r="O2315" s="948"/>
      <c r="P2315" s="948"/>
      <c r="Q2315" s="948"/>
      <c r="R2315" s="948"/>
      <c r="S2315" s="948"/>
      <c r="T2315" s="948"/>
      <c r="U2315" s="948"/>
      <c r="V2315" s="948"/>
      <c r="W2315" s="948"/>
      <c r="X2315" s="948"/>
      <c r="Y2315" s="948"/>
      <c r="Z2315" s="948"/>
      <c r="CC2315" s="949"/>
    </row>
    <row r="2316" spans="6:81" s="947" customFormat="1">
      <c r="F2316" s="948"/>
      <c r="G2316" s="948"/>
      <c r="H2316" s="948"/>
      <c r="I2316" s="948"/>
      <c r="N2316" s="948"/>
      <c r="O2316" s="948"/>
      <c r="P2316" s="948"/>
      <c r="Q2316" s="948"/>
      <c r="R2316" s="948"/>
      <c r="S2316" s="948"/>
      <c r="T2316" s="948"/>
      <c r="U2316" s="948"/>
      <c r="V2316" s="948"/>
      <c r="W2316" s="948"/>
      <c r="X2316" s="948"/>
      <c r="Y2316" s="948"/>
      <c r="Z2316" s="948"/>
      <c r="CC2316" s="949"/>
    </row>
    <row r="2317" spans="6:81" s="947" customFormat="1">
      <c r="F2317" s="948"/>
      <c r="G2317" s="948"/>
      <c r="H2317" s="948"/>
      <c r="I2317" s="948"/>
      <c r="N2317" s="948"/>
      <c r="O2317" s="948"/>
      <c r="P2317" s="948"/>
      <c r="Q2317" s="948"/>
      <c r="R2317" s="948"/>
      <c r="S2317" s="948"/>
      <c r="T2317" s="948"/>
      <c r="U2317" s="948"/>
      <c r="V2317" s="948"/>
      <c r="W2317" s="948"/>
      <c r="X2317" s="948"/>
      <c r="Y2317" s="948"/>
      <c r="Z2317" s="948"/>
      <c r="CC2317" s="949"/>
    </row>
    <row r="2318" spans="6:81" s="947" customFormat="1">
      <c r="F2318" s="948"/>
      <c r="G2318" s="948"/>
      <c r="H2318" s="948"/>
      <c r="I2318" s="948"/>
      <c r="N2318" s="948"/>
      <c r="O2318" s="948"/>
      <c r="P2318" s="948"/>
      <c r="Q2318" s="948"/>
      <c r="R2318" s="948"/>
      <c r="S2318" s="948"/>
      <c r="T2318" s="948"/>
      <c r="U2318" s="948"/>
      <c r="V2318" s="948"/>
      <c r="W2318" s="948"/>
      <c r="X2318" s="948"/>
      <c r="Y2318" s="948"/>
      <c r="Z2318" s="948"/>
      <c r="CC2318" s="949"/>
    </row>
    <row r="2319" spans="6:81" s="947" customFormat="1">
      <c r="F2319" s="948"/>
      <c r="G2319" s="948"/>
      <c r="H2319" s="948"/>
      <c r="I2319" s="948"/>
      <c r="N2319" s="948"/>
      <c r="O2319" s="948"/>
      <c r="P2319" s="948"/>
      <c r="Q2319" s="948"/>
      <c r="R2319" s="948"/>
      <c r="S2319" s="948"/>
      <c r="T2319" s="948"/>
      <c r="U2319" s="948"/>
      <c r="V2319" s="948"/>
      <c r="W2319" s="948"/>
      <c r="X2319" s="948"/>
      <c r="Y2319" s="948"/>
      <c r="Z2319" s="948"/>
      <c r="CC2319" s="949"/>
    </row>
    <row r="2320" spans="6:81" s="947" customFormat="1">
      <c r="F2320" s="948"/>
      <c r="G2320" s="948"/>
      <c r="H2320" s="948"/>
      <c r="I2320" s="948"/>
      <c r="N2320" s="948"/>
      <c r="O2320" s="948"/>
      <c r="P2320" s="948"/>
      <c r="Q2320" s="948"/>
      <c r="R2320" s="948"/>
      <c r="S2320" s="948"/>
      <c r="T2320" s="948"/>
      <c r="U2320" s="948"/>
      <c r="V2320" s="948"/>
      <c r="W2320" s="948"/>
      <c r="X2320" s="948"/>
      <c r="Y2320" s="948"/>
      <c r="Z2320" s="948"/>
      <c r="CC2320" s="949"/>
    </row>
    <row r="2321" spans="6:81" s="947" customFormat="1">
      <c r="F2321" s="948"/>
      <c r="G2321" s="948"/>
      <c r="H2321" s="948"/>
      <c r="I2321" s="948"/>
      <c r="N2321" s="948"/>
      <c r="O2321" s="948"/>
      <c r="P2321" s="948"/>
      <c r="Q2321" s="948"/>
      <c r="R2321" s="948"/>
      <c r="S2321" s="948"/>
      <c r="T2321" s="948"/>
      <c r="U2321" s="948"/>
      <c r="V2321" s="948"/>
      <c r="W2321" s="948"/>
      <c r="X2321" s="948"/>
      <c r="Y2321" s="948"/>
      <c r="Z2321" s="948"/>
      <c r="CC2321" s="949"/>
    </row>
    <row r="2322" spans="6:81" s="947" customFormat="1">
      <c r="F2322" s="948"/>
      <c r="G2322" s="948"/>
      <c r="H2322" s="948"/>
      <c r="I2322" s="948"/>
      <c r="N2322" s="948"/>
      <c r="O2322" s="948"/>
      <c r="P2322" s="948"/>
      <c r="Q2322" s="948"/>
      <c r="R2322" s="948"/>
      <c r="S2322" s="948"/>
      <c r="T2322" s="948"/>
      <c r="U2322" s="948"/>
      <c r="V2322" s="948"/>
      <c r="W2322" s="948"/>
      <c r="X2322" s="948"/>
      <c r="Y2322" s="948"/>
      <c r="Z2322" s="948"/>
      <c r="CC2322" s="949"/>
    </row>
    <row r="2323" spans="6:81" s="947" customFormat="1">
      <c r="F2323" s="948"/>
      <c r="G2323" s="948"/>
      <c r="H2323" s="948"/>
      <c r="I2323" s="948"/>
      <c r="N2323" s="948"/>
      <c r="O2323" s="948"/>
      <c r="P2323" s="948"/>
      <c r="Q2323" s="948"/>
      <c r="R2323" s="948"/>
      <c r="S2323" s="948"/>
      <c r="T2323" s="948"/>
      <c r="U2323" s="948"/>
      <c r="V2323" s="948"/>
      <c r="W2323" s="948"/>
      <c r="X2323" s="948"/>
      <c r="Y2323" s="948"/>
      <c r="Z2323" s="948"/>
      <c r="CC2323" s="949"/>
    </row>
    <row r="2324" spans="6:81" s="947" customFormat="1">
      <c r="F2324" s="948"/>
      <c r="G2324" s="948"/>
      <c r="H2324" s="948"/>
      <c r="I2324" s="948"/>
      <c r="N2324" s="948"/>
      <c r="O2324" s="948"/>
      <c r="P2324" s="948"/>
      <c r="Q2324" s="948"/>
      <c r="R2324" s="948"/>
      <c r="S2324" s="948"/>
      <c r="T2324" s="948"/>
      <c r="U2324" s="948"/>
      <c r="V2324" s="948"/>
      <c r="W2324" s="948"/>
      <c r="X2324" s="948"/>
      <c r="Y2324" s="948"/>
      <c r="Z2324" s="948"/>
      <c r="CC2324" s="949"/>
    </row>
    <row r="2325" spans="6:81" s="947" customFormat="1">
      <c r="F2325" s="948"/>
      <c r="G2325" s="948"/>
      <c r="H2325" s="948"/>
      <c r="I2325" s="948"/>
      <c r="N2325" s="948"/>
      <c r="O2325" s="948"/>
      <c r="P2325" s="948"/>
      <c r="Q2325" s="948"/>
      <c r="R2325" s="948"/>
      <c r="S2325" s="948"/>
      <c r="T2325" s="948"/>
      <c r="U2325" s="948"/>
      <c r="V2325" s="948"/>
      <c r="W2325" s="948"/>
      <c r="X2325" s="948"/>
      <c r="Y2325" s="948"/>
      <c r="Z2325" s="948"/>
      <c r="CC2325" s="949"/>
    </row>
    <row r="2326" spans="6:81" s="947" customFormat="1">
      <c r="F2326" s="948"/>
      <c r="G2326" s="948"/>
      <c r="H2326" s="948"/>
      <c r="I2326" s="948"/>
      <c r="N2326" s="948"/>
      <c r="O2326" s="948"/>
      <c r="P2326" s="948"/>
      <c r="Q2326" s="948"/>
      <c r="R2326" s="948"/>
      <c r="S2326" s="948"/>
      <c r="T2326" s="948"/>
      <c r="U2326" s="948"/>
      <c r="V2326" s="948"/>
      <c r="W2326" s="948"/>
      <c r="X2326" s="948"/>
      <c r="Y2326" s="948"/>
      <c r="Z2326" s="948"/>
      <c r="CC2326" s="949"/>
    </row>
    <row r="2327" spans="6:81" s="947" customFormat="1">
      <c r="F2327" s="948"/>
      <c r="G2327" s="948"/>
      <c r="H2327" s="948"/>
      <c r="I2327" s="948"/>
      <c r="N2327" s="948"/>
      <c r="O2327" s="948"/>
      <c r="P2327" s="948"/>
      <c r="Q2327" s="948"/>
      <c r="R2327" s="948"/>
      <c r="S2327" s="948"/>
      <c r="T2327" s="948"/>
      <c r="U2327" s="948"/>
      <c r="V2327" s="948"/>
      <c r="W2327" s="948"/>
      <c r="X2327" s="948"/>
      <c r="Y2327" s="948"/>
      <c r="Z2327" s="948"/>
      <c r="CC2327" s="949"/>
    </row>
    <row r="2328" spans="6:81" s="947" customFormat="1">
      <c r="F2328" s="948"/>
      <c r="G2328" s="948"/>
      <c r="H2328" s="948"/>
      <c r="I2328" s="948"/>
      <c r="N2328" s="948"/>
      <c r="O2328" s="948"/>
      <c r="P2328" s="948"/>
      <c r="Q2328" s="948"/>
      <c r="R2328" s="948"/>
      <c r="S2328" s="948"/>
      <c r="T2328" s="948"/>
      <c r="U2328" s="948"/>
      <c r="V2328" s="948"/>
      <c r="W2328" s="948"/>
      <c r="X2328" s="948"/>
      <c r="Y2328" s="948"/>
      <c r="Z2328" s="948"/>
      <c r="CC2328" s="949"/>
    </row>
    <row r="2329" spans="6:81" s="947" customFormat="1">
      <c r="F2329" s="948"/>
      <c r="G2329" s="948"/>
      <c r="H2329" s="948"/>
      <c r="I2329" s="948"/>
      <c r="N2329" s="948"/>
      <c r="O2329" s="948"/>
      <c r="P2329" s="948"/>
      <c r="Q2329" s="948"/>
      <c r="R2329" s="948"/>
      <c r="S2329" s="948"/>
      <c r="T2329" s="948"/>
      <c r="U2329" s="948"/>
      <c r="V2329" s="948"/>
      <c r="W2329" s="948"/>
      <c r="X2329" s="948"/>
      <c r="Y2329" s="948"/>
      <c r="Z2329" s="948"/>
      <c r="CC2329" s="949"/>
    </row>
    <row r="2330" spans="6:81" s="947" customFormat="1">
      <c r="F2330" s="948"/>
      <c r="G2330" s="948"/>
      <c r="H2330" s="948"/>
      <c r="I2330" s="948"/>
      <c r="N2330" s="948"/>
      <c r="O2330" s="948"/>
      <c r="P2330" s="948"/>
      <c r="Q2330" s="948"/>
      <c r="R2330" s="948"/>
      <c r="S2330" s="948"/>
      <c r="T2330" s="948"/>
      <c r="U2330" s="948"/>
      <c r="V2330" s="948"/>
      <c r="W2330" s="948"/>
      <c r="X2330" s="948"/>
      <c r="Y2330" s="948"/>
      <c r="Z2330" s="948"/>
      <c r="CC2330" s="949"/>
    </row>
    <row r="2331" spans="6:81" s="947" customFormat="1">
      <c r="F2331" s="948"/>
      <c r="G2331" s="948"/>
      <c r="H2331" s="948"/>
      <c r="I2331" s="948"/>
      <c r="N2331" s="948"/>
      <c r="O2331" s="948"/>
      <c r="P2331" s="948"/>
      <c r="Q2331" s="948"/>
      <c r="R2331" s="948"/>
      <c r="S2331" s="948"/>
      <c r="T2331" s="948"/>
      <c r="U2331" s="948"/>
      <c r="V2331" s="948"/>
      <c r="W2331" s="948"/>
      <c r="X2331" s="948"/>
      <c r="Y2331" s="948"/>
      <c r="Z2331" s="948"/>
      <c r="CC2331" s="949"/>
    </row>
    <row r="2332" spans="6:81" s="947" customFormat="1">
      <c r="F2332" s="948"/>
      <c r="G2332" s="948"/>
      <c r="H2332" s="948"/>
      <c r="I2332" s="948"/>
      <c r="N2332" s="948"/>
      <c r="O2332" s="948"/>
      <c r="P2332" s="948"/>
      <c r="Q2332" s="948"/>
      <c r="R2332" s="948"/>
      <c r="S2332" s="948"/>
      <c r="T2332" s="948"/>
      <c r="U2332" s="948"/>
      <c r="V2332" s="948"/>
      <c r="W2332" s="948"/>
      <c r="X2332" s="948"/>
      <c r="Y2332" s="948"/>
      <c r="Z2332" s="948"/>
      <c r="CC2332" s="949"/>
    </row>
    <row r="2333" spans="6:81" s="947" customFormat="1">
      <c r="F2333" s="948"/>
      <c r="G2333" s="948"/>
      <c r="H2333" s="948"/>
      <c r="I2333" s="948"/>
      <c r="N2333" s="948"/>
      <c r="O2333" s="948"/>
      <c r="P2333" s="948"/>
      <c r="Q2333" s="948"/>
      <c r="R2333" s="948"/>
      <c r="S2333" s="948"/>
      <c r="T2333" s="948"/>
      <c r="U2333" s="948"/>
      <c r="V2333" s="948"/>
      <c r="W2333" s="948"/>
      <c r="X2333" s="948"/>
      <c r="Y2333" s="948"/>
      <c r="Z2333" s="948"/>
      <c r="CC2333" s="949"/>
    </row>
    <row r="2334" spans="6:81" s="947" customFormat="1">
      <c r="F2334" s="948"/>
      <c r="G2334" s="948"/>
      <c r="H2334" s="948"/>
      <c r="I2334" s="948"/>
      <c r="N2334" s="948"/>
      <c r="O2334" s="948"/>
      <c r="P2334" s="948"/>
      <c r="Q2334" s="948"/>
      <c r="R2334" s="948"/>
      <c r="S2334" s="948"/>
      <c r="T2334" s="948"/>
      <c r="U2334" s="948"/>
      <c r="V2334" s="948"/>
      <c r="W2334" s="948"/>
      <c r="X2334" s="948"/>
      <c r="Y2334" s="948"/>
      <c r="Z2334" s="948"/>
      <c r="CC2334" s="949"/>
    </row>
    <row r="2335" spans="6:81" s="947" customFormat="1">
      <c r="F2335" s="948"/>
      <c r="G2335" s="948"/>
      <c r="H2335" s="948"/>
      <c r="I2335" s="948"/>
      <c r="N2335" s="948"/>
      <c r="O2335" s="948"/>
      <c r="P2335" s="948"/>
      <c r="Q2335" s="948"/>
      <c r="R2335" s="948"/>
      <c r="S2335" s="948"/>
      <c r="T2335" s="948"/>
      <c r="U2335" s="948"/>
      <c r="V2335" s="948"/>
      <c r="W2335" s="948"/>
      <c r="X2335" s="948"/>
      <c r="Y2335" s="948"/>
      <c r="Z2335" s="948"/>
      <c r="CC2335" s="949"/>
    </row>
    <row r="2336" spans="6:81" s="947" customFormat="1">
      <c r="F2336" s="948"/>
      <c r="G2336" s="948"/>
      <c r="H2336" s="948"/>
      <c r="I2336" s="948"/>
      <c r="N2336" s="948"/>
      <c r="O2336" s="948"/>
      <c r="P2336" s="948"/>
      <c r="Q2336" s="948"/>
      <c r="R2336" s="948"/>
      <c r="S2336" s="948"/>
      <c r="T2336" s="948"/>
      <c r="U2336" s="948"/>
      <c r="V2336" s="948"/>
      <c r="W2336" s="948"/>
      <c r="X2336" s="948"/>
      <c r="Y2336" s="948"/>
      <c r="Z2336" s="948"/>
      <c r="CC2336" s="949"/>
    </row>
    <row r="2337" spans="6:81" s="947" customFormat="1">
      <c r="F2337" s="948"/>
      <c r="G2337" s="948"/>
      <c r="H2337" s="948"/>
      <c r="I2337" s="948"/>
      <c r="N2337" s="948"/>
      <c r="O2337" s="948"/>
      <c r="P2337" s="948"/>
      <c r="Q2337" s="948"/>
      <c r="R2337" s="948"/>
      <c r="S2337" s="948"/>
      <c r="T2337" s="948"/>
      <c r="U2337" s="948"/>
      <c r="V2337" s="948"/>
      <c r="W2337" s="948"/>
      <c r="X2337" s="948"/>
      <c r="Y2337" s="948"/>
      <c r="Z2337" s="948"/>
      <c r="CC2337" s="949"/>
    </row>
    <row r="2338" spans="6:81" s="947" customFormat="1">
      <c r="F2338" s="948"/>
      <c r="G2338" s="948"/>
      <c r="H2338" s="948"/>
      <c r="I2338" s="948"/>
      <c r="N2338" s="948"/>
      <c r="O2338" s="948"/>
      <c r="P2338" s="948"/>
      <c r="Q2338" s="948"/>
      <c r="R2338" s="948"/>
      <c r="S2338" s="948"/>
      <c r="T2338" s="948"/>
      <c r="U2338" s="948"/>
      <c r="V2338" s="948"/>
      <c r="W2338" s="948"/>
      <c r="X2338" s="948"/>
      <c r="Y2338" s="948"/>
      <c r="Z2338" s="948"/>
      <c r="CC2338" s="949"/>
    </row>
    <row r="2339" spans="6:81" s="947" customFormat="1">
      <c r="F2339" s="948"/>
      <c r="G2339" s="948"/>
      <c r="H2339" s="948"/>
      <c r="I2339" s="948"/>
      <c r="N2339" s="948"/>
      <c r="O2339" s="948"/>
      <c r="P2339" s="948"/>
      <c r="Q2339" s="948"/>
      <c r="R2339" s="948"/>
      <c r="S2339" s="948"/>
      <c r="T2339" s="948"/>
      <c r="U2339" s="948"/>
      <c r="V2339" s="948"/>
      <c r="W2339" s="948"/>
      <c r="X2339" s="948"/>
      <c r="Y2339" s="948"/>
      <c r="Z2339" s="948"/>
      <c r="CC2339" s="949"/>
    </row>
    <row r="2340" spans="6:81" s="947" customFormat="1">
      <c r="F2340" s="948"/>
      <c r="G2340" s="948"/>
      <c r="H2340" s="948"/>
      <c r="I2340" s="948"/>
      <c r="N2340" s="948"/>
      <c r="O2340" s="948"/>
      <c r="P2340" s="948"/>
      <c r="Q2340" s="948"/>
      <c r="R2340" s="948"/>
      <c r="S2340" s="948"/>
      <c r="T2340" s="948"/>
      <c r="U2340" s="948"/>
      <c r="V2340" s="948"/>
      <c r="W2340" s="948"/>
      <c r="X2340" s="948"/>
      <c r="Y2340" s="948"/>
      <c r="Z2340" s="948"/>
      <c r="CC2340" s="949"/>
    </row>
    <row r="2341" spans="6:81" s="947" customFormat="1">
      <c r="F2341" s="948"/>
      <c r="G2341" s="948"/>
      <c r="H2341" s="948"/>
      <c r="I2341" s="948"/>
      <c r="N2341" s="948"/>
      <c r="O2341" s="948"/>
      <c r="P2341" s="948"/>
      <c r="Q2341" s="948"/>
      <c r="R2341" s="948"/>
      <c r="S2341" s="948"/>
      <c r="T2341" s="948"/>
      <c r="U2341" s="948"/>
      <c r="V2341" s="948"/>
      <c r="W2341" s="948"/>
      <c r="X2341" s="948"/>
      <c r="Y2341" s="948"/>
      <c r="Z2341" s="948"/>
      <c r="CC2341" s="949"/>
    </row>
    <row r="2342" spans="6:81" s="947" customFormat="1">
      <c r="F2342" s="948"/>
      <c r="G2342" s="948"/>
      <c r="H2342" s="948"/>
      <c r="I2342" s="948"/>
      <c r="N2342" s="948"/>
      <c r="O2342" s="948"/>
      <c r="P2342" s="948"/>
      <c r="Q2342" s="948"/>
      <c r="R2342" s="948"/>
      <c r="S2342" s="948"/>
      <c r="T2342" s="948"/>
      <c r="U2342" s="948"/>
      <c r="V2342" s="948"/>
      <c r="W2342" s="948"/>
      <c r="X2342" s="948"/>
      <c r="Y2342" s="948"/>
      <c r="Z2342" s="948"/>
      <c r="CC2342" s="949"/>
    </row>
    <row r="2343" spans="6:81" s="947" customFormat="1">
      <c r="F2343" s="948"/>
      <c r="G2343" s="948"/>
      <c r="H2343" s="948"/>
      <c r="I2343" s="948"/>
      <c r="N2343" s="948"/>
      <c r="O2343" s="948"/>
      <c r="P2343" s="948"/>
      <c r="Q2343" s="948"/>
      <c r="R2343" s="948"/>
      <c r="S2343" s="948"/>
      <c r="T2343" s="948"/>
      <c r="U2343" s="948"/>
      <c r="V2343" s="948"/>
      <c r="W2343" s="948"/>
      <c r="X2343" s="948"/>
      <c r="Y2343" s="948"/>
      <c r="Z2343" s="948"/>
      <c r="CC2343" s="949"/>
    </row>
    <row r="2344" spans="6:81" s="947" customFormat="1">
      <c r="F2344" s="948"/>
      <c r="G2344" s="948"/>
      <c r="H2344" s="948"/>
      <c r="I2344" s="948"/>
      <c r="N2344" s="948"/>
      <c r="O2344" s="948"/>
      <c r="P2344" s="948"/>
      <c r="Q2344" s="948"/>
      <c r="R2344" s="948"/>
      <c r="S2344" s="948"/>
      <c r="T2344" s="948"/>
      <c r="U2344" s="948"/>
      <c r="V2344" s="948"/>
      <c r="W2344" s="948"/>
      <c r="X2344" s="948"/>
      <c r="Y2344" s="948"/>
      <c r="Z2344" s="948"/>
      <c r="CC2344" s="949"/>
    </row>
    <row r="2345" spans="6:81" s="947" customFormat="1">
      <c r="F2345" s="948"/>
      <c r="G2345" s="948"/>
      <c r="H2345" s="948"/>
      <c r="I2345" s="948"/>
      <c r="N2345" s="948"/>
      <c r="O2345" s="948"/>
      <c r="P2345" s="948"/>
      <c r="Q2345" s="948"/>
      <c r="R2345" s="948"/>
      <c r="S2345" s="948"/>
      <c r="T2345" s="948"/>
      <c r="U2345" s="948"/>
      <c r="V2345" s="948"/>
      <c r="W2345" s="948"/>
      <c r="X2345" s="948"/>
      <c r="Y2345" s="948"/>
      <c r="Z2345" s="948"/>
      <c r="CC2345" s="949"/>
    </row>
    <row r="2346" spans="6:81" s="947" customFormat="1">
      <c r="F2346" s="948"/>
      <c r="G2346" s="948"/>
      <c r="H2346" s="948"/>
      <c r="I2346" s="948"/>
      <c r="N2346" s="948"/>
      <c r="O2346" s="948"/>
      <c r="P2346" s="948"/>
      <c r="Q2346" s="948"/>
      <c r="R2346" s="948"/>
      <c r="S2346" s="948"/>
      <c r="T2346" s="948"/>
      <c r="U2346" s="948"/>
      <c r="V2346" s="948"/>
      <c r="W2346" s="948"/>
      <c r="X2346" s="948"/>
      <c r="Y2346" s="948"/>
      <c r="Z2346" s="948"/>
      <c r="CC2346" s="949"/>
    </row>
    <row r="2347" spans="6:81" s="947" customFormat="1">
      <c r="F2347" s="948"/>
      <c r="G2347" s="948"/>
      <c r="H2347" s="948"/>
      <c r="I2347" s="948"/>
      <c r="N2347" s="948"/>
      <c r="O2347" s="948"/>
      <c r="P2347" s="948"/>
      <c r="Q2347" s="948"/>
      <c r="R2347" s="948"/>
      <c r="S2347" s="948"/>
      <c r="T2347" s="948"/>
      <c r="U2347" s="948"/>
      <c r="V2347" s="948"/>
      <c r="W2347" s="948"/>
      <c r="X2347" s="948"/>
      <c r="Y2347" s="948"/>
      <c r="Z2347" s="948"/>
      <c r="CC2347" s="949"/>
    </row>
    <row r="2348" spans="6:81" s="947" customFormat="1">
      <c r="F2348" s="948"/>
      <c r="G2348" s="948"/>
      <c r="H2348" s="948"/>
      <c r="I2348" s="948"/>
      <c r="N2348" s="948"/>
      <c r="O2348" s="948"/>
      <c r="P2348" s="948"/>
      <c r="Q2348" s="948"/>
      <c r="R2348" s="948"/>
      <c r="S2348" s="948"/>
      <c r="T2348" s="948"/>
      <c r="U2348" s="948"/>
      <c r="V2348" s="948"/>
      <c r="W2348" s="948"/>
      <c r="X2348" s="948"/>
      <c r="Y2348" s="948"/>
      <c r="Z2348" s="948"/>
      <c r="CC2348" s="949"/>
    </row>
    <row r="2349" spans="6:81" s="947" customFormat="1">
      <c r="F2349" s="948"/>
      <c r="G2349" s="948"/>
      <c r="H2349" s="948"/>
      <c r="I2349" s="948"/>
      <c r="N2349" s="948"/>
      <c r="O2349" s="948"/>
      <c r="P2349" s="948"/>
      <c r="Q2349" s="948"/>
      <c r="R2349" s="948"/>
      <c r="S2349" s="948"/>
      <c r="T2349" s="948"/>
      <c r="U2349" s="948"/>
      <c r="V2349" s="948"/>
      <c r="W2349" s="948"/>
      <c r="X2349" s="948"/>
      <c r="Y2349" s="948"/>
      <c r="Z2349" s="948"/>
      <c r="CC2349" s="949"/>
    </row>
    <row r="2350" spans="6:81" s="947" customFormat="1">
      <c r="F2350" s="948"/>
      <c r="G2350" s="948"/>
      <c r="H2350" s="948"/>
      <c r="I2350" s="948"/>
      <c r="N2350" s="948"/>
      <c r="O2350" s="948"/>
      <c r="P2350" s="948"/>
      <c r="Q2350" s="948"/>
      <c r="R2350" s="948"/>
      <c r="S2350" s="948"/>
      <c r="T2350" s="948"/>
      <c r="U2350" s="948"/>
      <c r="V2350" s="948"/>
      <c r="W2350" s="948"/>
      <c r="X2350" s="948"/>
      <c r="Y2350" s="948"/>
      <c r="Z2350" s="948"/>
      <c r="CC2350" s="949"/>
    </row>
    <row r="2351" spans="6:81" s="947" customFormat="1">
      <c r="F2351" s="948"/>
      <c r="G2351" s="948"/>
      <c r="H2351" s="948"/>
      <c r="I2351" s="948"/>
      <c r="N2351" s="948"/>
      <c r="O2351" s="948"/>
      <c r="P2351" s="948"/>
      <c r="Q2351" s="948"/>
      <c r="R2351" s="948"/>
      <c r="S2351" s="948"/>
      <c r="T2351" s="948"/>
      <c r="U2351" s="948"/>
      <c r="V2351" s="948"/>
      <c r="W2351" s="948"/>
      <c r="X2351" s="948"/>
      <c r="Y2351" s="948"/>
      <c r="Z2351" s="948"/>
      <c r="CC2351" s="949"/>
    </row>
    <row r="2352" spans="6:81" s="947" customFormat="1">
      <c r="F2352" s="948"/>
      <c r="G2352" s="948"/>
      <c r="H2352" s="948"/>
      <c r="I2352" s="948"/>
      <c r="N2352" s="948"/>
      <c r="O2352" s="948"/>
      <c r="P2352" s="948"/>
      <c r="Q2352" s="948"/>
      <c r="R2352" s="948"/>
      <c r="S2352" s="948"/>
      <c r="T2352" s="948"/>
      <c r="U2352" s="948"/>
      <c r="V2352" s="948"/>
      <c r="W2352" s="948"/>
      <c r="X2352" s="948"/>
      <c r="Y2352" s="948"/>
      <c r="Z2352" s="948"/>
      <c r="CC2352" s="949"/>
    </row>
    <row r="2353" spans="6:81" s="947" customFormat="1">
      <c r="F2353" s="948"/>
      <c r="G2353" s="948"/>
      <c r="H2353" s="948"/>
      <c r="I2353" s="948"/>
      <c r="N2353" s="948"/>
      <c r="O2353" s="948"/>
      <c r="P2353" s="948"/>
      <c r="Q2353" s="948"/>
      <c r="R2353" s="948"/>
      <c r="S2353" s="948"/>
      <c r="T2353" s="948"/>
      <c r="U2353" s="948"/>
      <c r="V2353" s="948"/>
      <c r="W2353" s="948"/>
      <c r="X2353" s="948"/>
      <c r="Y2353" s="948"/>
      <c r="Z2353" s="948"/>
      <c r="CC2353" s="949"/>
    </row>
    <row r="2354" spans="6:81" s="947" customFormat="1">
      <c r="F2354" s="948"/>
      <c r="G2354" s="948"/>
      <c r="H2354" s="948"/>
      <c r="I2354" s="948"/>
      <c r="N2354" s="948"/>
      <c r="O2354" s="948"/>
      <c r="P2354" s="948"/>
      <c r="Q2354" s="948"/>
      <c r="R2354" s="948"/>
      <c r="S2354" s="948"/>
      <c r="T2354" s="948"/>
      <c r="U2354" s="948"/>
      <c r="V2354" s="948"/>
      <c r="W2354" s="948"/>
      <c r="X2354" s="948"/>
      <c r="Y2354" s="948"/>
      <c r="Z2354" s="948"/>
      <c r="CC2354" s="949"/>
    </row>
    <row r="2355" spans="6:81" s="947" customFormat="1">
      <c r="F2355" s="948"/>
      <c r="G2355" s="948"/>
      <c r="H2355" s="948"/>
      <c r="I2355" s="948"/>
      <c r="N2355" s="948"/>
      <c r="O2355" s="948"/>
      <c r="P2355" s="948"/>
      <c r="Q2355" s="948"/>
      <c r="R2355" s="948"/>
      <c r="S2355" s="948"/>
      <c r="T2355" s="948"/>
      <c r="U2355" s="948"/>
      <c r="V2355" s="948"/>
      <c r="W2355" s="948"/>
      <c r="X2355" s="948"/>
      <c r="Y2355" s="948"/>
      <c r="Z2355" s="948"/>
      <c r="CC2355" s="949"/>
    </row>
    <row r="2356" spans="6:81" s="947" customFormat="1">
      <c r="F2356" s="948"/>
      <c r="G2356" s="948"/>
      <c r="H2356" s="948"/>
      <c r="I2356" s="948"/>
      <c r="N2356" s="948"/>
      <c r="O2356" s="948"/>
      <c r="P2356" s="948"/>
      <c r="Q2356" s="948"/>
      <c r="R2356" s="948"/>
      <c r="S2356" s="948"/>
      <c r="T2356" s="948"/>
      <c r="U2356" s="948"/>
      <c r="V2356" s="948"/>
      <c r="W2356" s="948"/>
      <c r="X2356" s="948"/>
      <c r="Y2356" s="948"/>
      <c r="Z2356" s="948"/>
      <c r="CC2356" s="949"/>
    </row>
    <row r="2357" spans="6:81" s="947" customFormat="1">
      <c r="F2357" s="948"/>
      <c r="G2357" s="948"/>
      <c r="H2357" s="948"/>
      <c r="I2357" s="948"/>
      <c r="N2357" s="948"/>
      <c r="O2357" s="948"/>
      <c r="P2357" s="948"/>
      <c r="Q2357" s="948"/>
      <c r="R2357" s="948"/>
      <c r="S2357" s="948"/>
      <c r="T2357" s="948"/>
      <c r="U2357" s="948"/>
      <c r="V2357" s="948"/>
      <c r="W2357" s="948"/>
      <c r="X2357" s="948"/>
      <c r="Y2357" s="948"/>
      <c r="Z2357" s="948"/>
      <c r="CC2357" s="949"/>
    </row>
    <row r="2358" spans="6:81" s="947" customFormat="1">
      <c r="F2358" s="948"/>
      <c r="G2358" s="948"/>
      <c r="H2358" s="948"/>
      <c r="I2358" s="948"/>
      <c r="N2358" s="948"/>
      <c r="O2358" s="948"/>
      <c r="P2358" s="948"/>
      <c r="Q2358" s="948"/>
      <c r="R2358" s="948"/>
      <c r="S2358" s="948"/>
      <c r="T2358" s="948"/>
      <c r="U2358" s="948"/>
      <c r="V2358" s="948"/>
      <c r="W2358" s="948"/>
      <c r="X2358" s="948"/>
      <c r="Y2358" s="948"/>
      <c r="Z2358" s="948"/>
      <c r="CC2358" s="949"/>
    </row>
    <row r="2359" spans="6:81" s="947" customFormat="1">
      <c r="F2359" s="948"/>
      <c r="G2359" s="948"/>
      <c r="H2359" s="948"/>
      <c r="I2359" s="948"/>
      <c r="N2359" s="948"/>
      <c r="O2359" s="948"/>
      <c r="P2359" s="948"/>
      <c r="Q2359" s="948"/>
      <c r="R2359" s="948"/>
      <c r="S2359" s="948"/>
      <c r="T2359" s="948"/>
      <c r="U2359" s="948"/>
      <c r="V2359" s="948"/>
      <c r="W2359" s="948"/>
      <c r="X2359" s="948"/>
      <c r="Y2359" s="948"/>
      <c r="Z2359" s="948"/>
      <c r="CC2359" s="949"/>
    </row>
    <row r="2360" spans="6:81" s="947" customFormat="1">
      <c r="F2360" s="948"/>
      <c r="G2360" s="948"/>
      <c r="H2360" s="948"/>
      <c r="I2360" s="948"/>
      <c r="N2360" s="948"/>
      <c r="O2360" s="948"/>
      <c r="P2360" s="948"/>
      <c r="Q2360" s="948"/>
      <c r="R2360" s="948"/>
      <c r="S2360" s="948"/>
      <c r="T2360" s="948"/>
      <c r="U2360" s="948"/>
      <c r="V2360" s="948"/>
      <c r="W2360" s="948"/>
      <c r="X2360" s="948"/>
      <c r="Y2360" s="948"/>
      <c r="Z2360" s="948"/>
      <c r="CC2360" s="949"/>
    </row>
    <row r="2361" spans="6:81" s="947" customFormat="1">
      <c r="F2361" s="948"/>
      <c r="G2361" s="948"/>
      <c r="H2361" s="948"/>
      <c r="I2361" s="948"/>
      <c r="N2361" s="948"/>
      <c r="O2361" s="948"/>
      <c r="P2361" s="948"/>
      <c r="Q2361" s="948"/>
      <c r="R2361" s="948"/>
      <c r="S2361" s="948"/>
      <c r="T2361" s="948"/>
      <c r="U2361" s="948"/>
      <c r="V2361" s="948"/>
      <c r="W2361" s="948"/>
      <c r="X2361" s="948"/>
      <c r="Y2361" s="948"/>
      <c r="Z2361" s="948"/>
      <c r="CC2361" s="949"/>
    </row>
    <row r="2362" spans="6:81" s="947" customFormat="1">
      <c r="F2362" s="948"/>
      <c r="G2362" s="948"/>
      <c r="H2362" s="948"/>
      <c r="I2362" s="948"/>
      <c r="N2362" s="948"/>
      <c r="O2362" s="948"/>
      <c r="P2362" s="948"/>
      <c r="Q2362" s="948"/>
      <c r="R2362" s="948"/>
      <c r="S2362" s="948"/>
      <c r="T2362" s="948"/>
      <c r="U2362" s="948"/>
      <c r="V2362" s="948"/>
      <c r="W2362" s="948"/>
      <c r="X2362" s="948"/>
      <c r="Y2362" s="948"/>
      <c r="Z2362" s="948"/>
      <c r="CC2362" s="949"/>
    </row>
    <row r="2363" spans="6:81" s="947" customFormat="1">
      <c r="F2363" s="948"/>
      <c r="G2363" s="948"/>
      <c r="H2363" s="948"/>
      <c r="I2363" s="948"/>
      <c r="N2363" s="948"/>
      <c r="O2363" s="948"/>
      <c r="P2363" s="948"/>
      <c r="Q2363" s="948"/>
      <c r="R2363" s="948"/>
      <c r="S2363" s="948"/>
      <c r="T2363" s="948"/>
      <c r="U2363" s="948"/>
      <c r="V2363" s="948"/>
      <c r="W2363" s="948"/>
      <c r="X2363" s="948"/>
      <c r="Y2363" s="948"/>
      <c r="Z2363" s="948"/>
      <c r="CC2363" s="949"/>
    </row>
    <row r="2364" spans="6:81" s="947" customFormat="1">
      <c r="F2364" s="948"/>
      <c r="G2364" s="948"/>
      <c r="H2364" s="948"/>
      <c r="I2364" s="948"/>
      <c r="N2364" s="948"/>
      <c r="O2364" s="948"/>
      <c r="P2364" s="948"/>
      <c r="Q2364" s="948"/>
      <c r="R2364" s="948"/>
      <c r="S2364" s="948"/>
      <c r="T2364" s="948"/>
      <c r="U2364" s="948"/>
      <c r="V2364" s="948"/>
      <c r="W2364" s="948"/>
      <c r="X2364" s="948"/>
      <c r="Y2364" s="948"/>
      <c r="Z2364" s="948"/>
      <c r="CC2364" s="949"/>
    </row>
    <row r="2365" spans="6:81" s="947" customFormat="1">
      <c r="F2365" s="948"/>
      <c r="G2365" s="948"/>
      <c r="H2365" s="948"/>
      <c r="I2365" s="948"/>
      <c r="N2365" s="948"/>
      <c r="O2365" s="948"/>
      <c r="P2365" s="948"/>
      <c r="Q2365" s="948"/>
      <c r="R2365" s="948"/>
      <c r="S2365" s="948"/>
      <c r="T2365" s="948"/>
      <c r="U2365" s="948"/>
      <c r="V2365" s="948"/>
      <c r="W2365" s="948"/>
      <c r="X2365" s="948"/>
      <c r="Y2365" s="948"/>
      <c r="Z2365" s="948"/>
      <c r="CC2365" s="949"/>
    </row>
    <row r="2366" spans="6:81" s="947" customFormat="1">
      <c r="F2366" s="948"/>
      <c r="G2366" s="948"/>
      <c r="H2366" s="948"/>
      <c r="I2366" s="948"/>
      <c r="N2366" s="948"/>
      <c r="O2366" s="948"/>
      <c r="P2366" s="948"/>
      <c r="Q2366" s="948"/>
      <c r="R2366" s="948"/>
      <c r="S2366" s="948"/>
      <c r="T2366" s="948"/>
      <c r="U2366" s="948"/>
      <c r="V2366" s="948"/>
      <c r="W2366" s="948"/>
      <c r="X2366" s="948"/>
      <c r="Y2366" s="948"/>
      <c r="Z2366" s="948"/>
      <c r="CC2366" s="949"/>
    </row>
    <row r="2367" spans="6:81" s="947" customFormat="1">
      <c r="F2367" s="948"/>
      <c r="G2367" s="948"/>
      <c r="H2367" s="948"/>
      <c r="I2367" s="948"/>
      <c r="N2367" s="948"/>
      <c r="O2367" s="948"/>
      <c r="P2367" s="948"/>
      <c r="Q2367" s="948"/>
      <c r="R2367" s="948"/>
      <c r="S2367" s="948"/>
      <c r="T2367" s="948"/>
      <c r="U2367" s="948"/>
      <c r="V2367" s="948"/>
      <c r="W2367" s="948"/>
      <c r="X2367" s="948"/>
      <c r="Y2367" s="948"/>
      <c r="Z2367" s="948"/>
      <c r="CC2367" s="949"/>
    </row>
    <row r="2368" spans="6:81" s="947" customFormat="1">
      <c r="F2368" s="948"/>
      <c r="G2368" s="948"/>
      <c r="H2368" s="948"/>
      <c r="I2368" s="948"/>
      <c r="N2368" s="948"/>
      <c r="O2368" s="948"/>
      <c r="P2368" s="948"/>
      <c r="Q2368" s="948"/>
      <c r="R2368" s="948"/>
      <c r="S2368" s="948"/>
      <c r="T2368" s="948"/>
      <c r="U2368" s="948"/>
      <c r="V2368" s="948"/>
      <c r="W2368" s="948"/>
      <c r="X2368" s="948"/>
      <c r="Y2368" s="948"/>
      <c r="Z2368" s="948"/>
      <c r="CC2368" s="949"/>
    </row>
    <row r="2369" spans="6:81" s="947" customFormat="1">
      <c r="F2369" s="948"/>
      <c r="G2369" s="948"/>
      <c r="H2369" s="948"/>
      <c r="I2369" s="948"/>
      <c r="N2369" s="948"/>
      <c r="O2369" s="948"/>
      <c r="P2369" s="948"/>
      <c r="Q2369" s="948"/>
      <c r="R2369" s="948"/>
      <c r="S2369" s="948"/>
      <c r="T2369" s="948"/>
      <c r="U2369" s="948"/>
      <c r="V2369" s="948"/>
      <c r="W2369" s="948"/>
      <c r="X2369" s="948"/>
      <c r="Y2369" s="948"/>
      <c r="Z2369" s="948"/>
      <c r="CC2369" s="949"/>
    </row>
    <row r="2370" spans="6:81" s="947" customFormat="1">
      <c r="F2370" s="948"/>
      <c r="G2370" s="948"/>
      <c r="H2370" s="948"/>
      <c r="I2370" s="948"/>
      <c r="N2370" s="948"/>
      <c r="O2370" s="948"/>
      <c r="P2370" s="948"/>
      <c r="Q2370" s="948"/>
      <c r="R2370" s="948"/>
      <c r="S2370" s="948"/>
      <c r="T2370" s="948"/>
      <c r="U2370" s="948"/>
      <c r="V2370" s="948"/>
      <c r="W2370" s="948"/>
      <c r="X2370" s="948"/>
      <c r="Y2370" s="948"/>
      <c r="Z2370" s="948"/>
      <c r="CC2370" s="949"/>
    </row>
    <row r="2371" spans="6:81" s="947" customFormat="1">
      <c r="F2371" s="948"/>
      <c r="G2371" s="948"/>
      <c r="H2371" s="948"/>
      <c r="I2371" s="948"/>
      <c r="N2371" s="948"/>
      <c r="O2371" s="948"/>
      <c r="P2371" s="948"/>
      <c r="Q2371" s="948"/>
      <c r="R2371" s="948"/>
      <c r="S2371" s="948"/>
      <c r="T2371" s="948"/>
      <c r="U2371" s="948"/>
      <c r="V2371" s="948"/>
      <c r="W2371" s="948"/>
      <c r="X2371" s="948"/>
      <c r="Y2371" s="948"/>
      <c r="Z2371" s="948"/>
      <c r="CC2371" s="949"/>
    </row>
    <row r="2372" spans="6:81" s="947" customFormat="1">
      <c r="F2372" s="948"/>
      <c r="G2372" s="948"/>
      <c r="H2372" s="948"/>
      <c r="I2372" s="948"/>
      <c r="N2372" s="948"/>
      <c r="O2372" s="948"/>
      <c r="P2372" s="948"/>
      <c r="Q2372" s="948"/>
      <c r="R2372" s="948"/>
      <c r="S2372" s="948"/>
      <c r="T2372" s="948"/>
      <c r="U2372" s="948"/>
      <c r="V2372" s="948"/>
      <c r="W2372" s="948"/>
      <c r="X2372" s="948"/>
      <c r="Y2372" s="948"/>
      <c r="Z2372" s="948"/>
      <c r="CC2372" s="949"/>
    </row>
    <row r="2373" spans="6:81" s="947" customFormat="1">
      <c r="F2373" s="948"/>
      <c r="G2373" s="948"/>
      <c r="H2373" s="948"/>
      <c r="I2373" s="948"/>
      <c r="N2373" s="948"/>
      <c r="O2373" s="948"/>
      <c r="P2373" s="948"/>
      <c r="Q2373" s="948"/>
      <c r="R2373" s="948"/>
      <c r="S2373" s="948"/>
      <c r="T2373" s="948"/>
      <c r="U2373" s="948"/>
      <c r="V2373" s="948"/>
      <c r="W2373" s="948"/>
      <c r="X2373" s="948"/>
      <c r="Y2373" s="948"/>
      <c r="Z2373" s="948"/>
      <c r="CC2373" s="949"/>
    </row>
    <row r="2374" spans="6:81" s="947" customFormat="1">
      <c r="F2374" s="948"/>
      <c r="G2374" s="948"/>
      <c r="H2374" s="948"/>
      <c r="I2374" s="948"/>
      <c r="N2374" s="948"/>
      <c r="O2374" s="948"/>
      <c r="P2374" s="948"/>
      <c r="Q2374" s="948"/>
      <c r="R2374" s="948"/>
      <c r="S2374" s="948"/>
      <c r="T2374" s="948"/>
      <c r="U2374" s="948"/>
      <c r="V2374" s="948"/>
      <c r="W2374" s="948"/>
      <c r="X2374" s="948"/>
      <c r="Y2374" s="948"/>
      <c r="Z2374" s="948"/>
      <c r="CC2374" s="949"/>
    </row>
    <row r="2375" spans="6:81" s="947" customFormat="1">
      <c r="F2375" s="948"/>
      <c r="G2375" s="948"/>
      <c r="H2375" s="948"/>
      <c r="I2375" s="948"/>
      <c r="N2375" s="948"/>
      <c r="O2375" s="948"/>
      <c r="P2375" s="948"/>
      <c r="Q2375" s="948"/>
      <c r="R2375" s="948"/>
      <c r="S2375" s="948"/>
      <c r="T2375" s="948"/>
      <c r="U2375" s="948"/>
      <c r="V2375" s="948"/>
      <c r="W2375" s="948"/>
      <c r="X2375" s="948"/>
      <c r="Y2375" s="948"/>
      <c r="Z2375" s="948"/>
      <c r="CC2375" s="949"/>
    </row>
    <row r="2376" spans="6:81" s="947" customFormat="1">
      <c r="F2376" s="948"/>
      <c r="G2376" s="948"/>
      <c r="H2376" s="948"/>
      <c r="I2376" s="948"/>
      <c r="N2376" s="948"/>
      <c r="O2376" s="948"/>
      <c r="P2376" s="948"/>
      <c r="Q2376" s="948"/>
      <c r="R2376" s="948"/>
      <c r="S2376" s="948"/>
      <c r="T2376" s="948"/>
      <c r="U2376" s="948"/>
      <c r="V2376" s="948"/>
      <c r="W2376" s="948"/>
      <c r="X2376" s="948"/>
      <c r="Y2376" s="948"/>
      <c r="Z2376" s="948"/>
      <c r="CC2376" s="949"/>
    </row>
    <row r="2377" spans="6:81" s="947" customFormat="1">
      <c r="F2377" s="948"/>
      <c r="G2377" s="948"/>
      <c r="H2377" s="948"/>
      <c r="I2377" s="948"/>
      <c r="N2377" s="948"/>
      <c r="O2377" s="948"/>
      <c r="P2377" s="948"/>
      <c r="Q2377" s="948"/>
      <c r="R2377" s="948"/>
      <c r="S2377" s="948"/>
      <c r="T2377" s="948"/>
      <c r="U2377" s="948"/>
      <c r="V2377" s="948"/>
      <c r="W2377" s="948"/>
      <c r="X2377" s="948"/>
      <c r="Y2377" s="948"/>
      <c r="Z2377" s="948"/>
      <c r="CC2377" s="949"/>
    </row>
    <row r="2378" spans="6:81" s="947" customFormat="1">
      <c r="F2378" s="948"/>
      <c r="G2378" s="948"/>
      <c r="H2378" s="948"/>
      <c r="I2378" s="948"/>
      <c r="N2378" s="948"/>
      <c r="O2378" s="948"/>
      <c r="P2378" s="948"/>
      <c r="Q2378" s="948"/>
      <c r="R2378" s="948"/>
      <c r="S2378" s="948"/>
      <c r="T2378" s="948"/>
      <c r="U2378" s="948"/>
      <c r="V2378" s="948"/>
      <c r="W2378" s="948"/>
      <c r="X2378" s="948"/>
      <c r="Y2378" s="948"/>
      <c r="Z2378" s="948"/>
      <c r="CC2378" s="949"/>
    </row>
    <row r="2379" spans="6:81" s="947" customFormat="1">
      <c r="F2379" s="948"/>
      <c r="G2379" s="948"/>
      <c r="H2379" s="948"/>
      <c r="I2379" s="948"/>
      <c r="N2379" s="948"/>
      <c r="O2379" s="948"/>
      <c r="P2379" s="948"/>
      <c r="Q2379" s="948"/>
      <c r="R2379" s="948"/>
      <c r="S2379" s="948"/>
      <c r="T2379" s="948"/>
      <c r="U2379" s="948"/>
      <c r="V2379" s="948"/>
      <c r="W2379" s="948"/>
      <c r="X2379" s="948"/>
      <c r="Y2379" s="948"/>
      <c r="Z2379" s="948"/>
      <c r="CC2379" s="949"/>
    </row>
    <row r="2380" spans="6:81" s="947" customFormat="1">
      <c r="F2380" s="948"/>
      <c r="G2380" s="948"/>
      <c r="H2380" s="948"/>
      <c r="I2380" s="948"/>
      <c r="N2380" s="948"/>
      <c r="O2380" s="948"/>
      <c r="P2380" s="948"/>
      <c r="Q2380" s="948"/>
      <c r="R2380" s="948"/>
      <c r="S2380" s="948"/>
      <c r="T2380" s="948"/>
      <c r="U2380" s="948"/>
      <c r="V2380" s="948"/>
      <c r="W2380" s="948"/>
      <c r="X2380" s="948"/>
      <c r="Y2380" s="948"/>
      <c r="Z2380" s="948"/>
      <c r="CC2380" s="949"/>
    </row>
    <row r="2381" spans="6:81" s="947" customFormat="1">
      <c r="F2381" s="948"/>
      <c r="G2381" s="948"/>
      <c r="H2381" s="948"/>
      <c r="I2381" s="948"/>
      <c r="N2381" s="948"/>
      <c r="O2381" s="948"/>
      <c r="P2381" s="948"/>
      <c r="Q2381" s="948"/>
      <c r="R2381" s="948"/>
      <c r="S2381" s="948"/>
      <c r="T2381" s="948"/>
      <c r="U2381" s="948"/>
      <c r="V2381" s="948"/>
      <c r="W2381" s="948"/>
      <c r="X2381" s="948"/>
      <c r="Y2381" s="948"/>
      <c r="Z2381" s="948"/>
      <c r="CC2381" s="949"/>
    </row>
    <row r="2382" spans="6:81" s="947" customFormat="1">
      <c r="F2382" s="948"/>
      <c r="G2382" s="948"/>
      <c r="H2382" s="948"/>
      <c r="I2382" s="948"/>
      <c r="N2382" s="948"/>
      <c r="O2382" s="948"/>
      <c r="P2382" s="948"/>
      <c r="Q2382" s="948"/>
      <c r="R2382" s="948"/>
      <c r="S2382" s="948"/>
      <c r="T2382" s="948"/>
      <c r="U2382" s="948"/>
      <c r="V2382" s="948"/>
      <c r="W2382" s="948"/>
      <c r="X2382" s="948"/>
      <c r="Y2382" s="948"/>
      <c r="Z2382" s="948"/>
      <c r="CC2382" s="949"/>
    </row>
    <row r="2383" spans="6:81" s="947" customFormat="1">
      <c r="F2383" s="948"/>
      <c r="G2383" s="948"/>
      <c r="H2383" s="948"/>
      <c r="I2383" s="948"/>
      <c r="N2383" s="948"/>
      <c r="O2383" s="948"/>
      <c r="P2383" s="948"/>
      <c r="Q2383" s="948"/>
      <c r="R2383" s="948"/>
      <c r="S2383" s="948"/>
      <c r="T2383" s="948"/>
      <c r="U2383" s="948"/>
      <c r="V2383" s="948"/>
      <c r="W2383" s="948"/>
      <c r="X2383" s="948"/>
      <c r="Y2383" s="948"/>
      <c r="Z2383" s="948"/>
      <c r="CC2383" s="949"/>
    </row>
    <row r="2384" spans="6:81" s="947" customFormat="1">
      <c r="F2384" s="948"/>
      <c r="G2384" s="948"/>
      <c r="H2384" s="948"/>
      <c r="I2384" s="948"/>
      <c r="N2384" s="948"/>
      <c r="O2384" s="948"/>
      <c r="P2384" s="948"/>
      <c r="Q2384" s="948"/>
      <c r="R2384" s="948"/>
      <c r="S2384" s="948"/>
      <c r="T2384" s="948"/>
      <c r="U2384" s="948"/>
      <c r="V2384" s="948"/>
      <c r="W2384" s="948"/>
      <c r="X2384" s="948"/>
      <c r="Y2384" s="948"/>
      <c r="Z2384" s="948"/>
      <c r="CC2384" s="949"/>
    </row>
    <row r="2385" spans="6:81" s="947" customFormat="1">
      <c r="F2385" s="948"/>
      <c r="G2385" s="948"/>
      <c r="H2385" s="948"/>
      <c r="I2385" s="948"/>
      <c r="N2385" s="948"/>
      <c r="O2385" s="948"/>
      <c r="P2385" s="948"/>
      <c r="Q2385" s="948"/>
      <c r="R2385" s="948"/>
      <c r="S2385" s="948"/>
      <c r="T2385" s="948"/>
      <c r="U2385" s="948"/>
      <c r="V2385" s="948"/>
      <c r="W2385" s="948"/>
      <c r="X2385" s="948"/>
      <c r="Y2385" s="948"/>
      <c r="Z2385" s="948"/>
      <c r="CC2385" s="949"/>
    </row>
    <row r="2386" spans="6:81" s="947" customFormat="1">
      <c r="F2386" s="948"/>
      <c r="G2386" s="948"/>
      <c r="H2386" s="948"/>
      <c r="I2386" s="948"/>
      <c r="N2386" s="948"/>
      <c r="O2386" s="948"/>
      <c r="P2386" s="948"/>
      <c r="Q2386" s="948"/>
      <c r="R2386" s="948"/>
      <c r="S2386" s="948"/>
      <c r="T2386" s="948"/>
      <c r="U2386" s="948"/>
      <c r="V2386" s="948"/>
      <c r="W2386" s="948"/>
      <c r="X2386" s="948"/>
      <c r="Y2386" s="948"/>
      <c r="Z2386" s="948"/>
      <c r="CC2386" s="949"/>
    </row>
    <row r="2387" spans="6:81" s="947" customFormat="1">
      <c r="F2387" s="948"/>
      <c r="G2387" s="948"/>
      <c r="H2387" s="948"/>
      <c r="I2387" s="948"/>
      <c r="N2387" s="948"/>
      <c r="O2387" s="948"/>
      <c r="P2387" s="948"/>
      <c r="Q2387" s="948"/>
      <c r="R2387" s="948"/>
      <c r="S2387" s="948"/>
      <c r="T2387" s="948"/>
      <c r="U2387" s="948"/>
      <c r="V2387" s="948"/>
      <c r="W2387" s="948"/>
      <c r="X2387" s="948"/>
      <c r="Y2387" s="948"/>
      <c r="Z2387" s="948"/>
      <c r="CC2387" s="949"/>
    </row>
    <row r="2388" spans="6:81" s="947" customFormat="1">
      <c r="F2388" s="948"/>
      <c r="G2388" s="948"/>
      <c r="H2388" s="948"/>
      <c r="I2388" s="948"/>
      <c r="N2388" s="948"/>
      <c r="O2388" s="948"/>
      <c r="P2388" s="948"/>
      <c r="Q2388" s="948"/>
      <c r="R2388" s="948"/>
      <c r="S2388" s="948"/>
      <c r="T2388" s="948"/>
      <c r="U2388" s="948"/>
      <c r="V2388" s="948"/>
      <c r="W2388" s="948"/>
      <c r="X2388" s="948"/>
      <c r="Y2388" s="948"/>
      <c r="Z2388" s="948"/>
      <c r="CC2388" s="949"/>
    </row>
    <row r="2389" spans="6:81" s="947" customFormat="1">
      <c r="F2389" s="948"/>
      <c r="G2389" s="948"/>
      <c r="H2389" s="948"/>
      <c r="I2389" s="948"/>
      <c r="N2389" s="948"/>
      <c r="O2389" s="948"/>
      <c r="P2389" s="948"/>
      <c r="Q2389" s="948"/>
      <c r="R2389" s="948"/>
      <c r="S2389" s="948"/>
      <c r="T2389" s="948"/>
      <c r="U2389" s="948"/>
      <c r="V2389" s="948"/>
      <c r="W2389" s="948"/>
      <c r="X2389" s="948"/>
      <c r="Y2389" s="948"/>
      <c r="Z2389" s="948"/>
      <c r="CC2389" s="949"/>
    </row>
    <row r="2390" spans="6:81" s="947" customFormat="1">
      <c r="F2390" s="948"/>
      <c r="G2390" s="948"/>
      <c r="H2390" s="948"/>
      <c r="I2390" s="948"/>
      <c r="N2390" s="948"/>
      <c r="O2390" s="948"/>
      <c r="P2390" s="948"/>
      <c r="Q2390" s="948"/>
      <c r="R2390" s="948"/>
      <c r="S2390" s="948"/>
      <c r="T2390" s="948"/>
      <c r="U2390" s="948"/>
      <c r="V2390" s="948"/>
      <c r="W2390" s="948"/>
      <c r="X2390" s="948"/>
      <c r="Y2390" s="948"/>
      <c r="Z2390" s="948"/>
      <c r="CC2390" s="949"/>
    </row>
    <row r="2391" spans="6:81" s="947" customFormat="1">
      <c r="F2391" s="948"/>
      <c r="G2391" s="948"/>
      <c r="H2391" s="948"/>
      <c r="I2391" s="948"/>
      <c r="N2391" s="948"/>
      <c r="O2391" s="948"/>
      <c r="P2391" s="948"/>
      <c r="Q2391" s="948"/>
      <c r="R2391" s="948"/>
      <c r="S2391" s="948"/>
      <c r="T2391" s="948"/>
      <c r="U2391" s="948"/>
      <c r="V2391" s="948"/>
      <c r="W2391" s="948"/>
      <c r="X2391" s="948"/>
      <c r="Y2391" s="948"/>
      <c r="Z2391" s="948"/>
      <c r="CC2391" s="949"/>
    </row>
    <row r="2392" spans="6:81" s="947" customFormat="1">
      <c r="F2392" s="948"/>
      <c r="G2392" s="948"/>
      <c r="H2392" s="948"/>
      <c r="I2392" s="948"/>
      <c r="N2392" s="948"/>
      <c r="O2392" s="948"/>
      <c r="P2392" s="948"/>
      <c r="Q2392" s="948"/>
      <c r="R2392" s="948"/>
      <c r="S2392" s="948"/>
      <c r="T2392" s="948"/>
      <c r="U2392" s="948"/>
      <c r="V2392" s="948"/>
      <c r="W2392" s="948"/>
      <c r="X2392" s="948"/>
      <c r="Y2392" s="948"/>
      <c r="Z2392" s="948"/>
      <c r="CC2392" s="949"/>
    </row>
    <row r="2393" spans="6:81" s="947" customFormat="1">
      <c r="F2393" s="948"/>
      <c r="G2393" s="948"/>
      <c r="H2393" s="948"/>
      <c r="I2393" s="948"/>
      <c r="N2393" s="948"/>
      <c r="O2393" s="948"/>
      <c r="P2393" s="948"/>
      <c r="Q2393" s="948"/>
      <c r="R2393" s="948"/>
      <c r="S2393" s="948"/>
      <c r="T2393" s="948"/>
      <c r="U2393" s="948"/>
      <c r="V2393" s="948"/>
      <c r="W2393" s="948"/>
      <c r="X2393" s="948"/>
      <c r="Y2393" s="948"/>
      <c r="Z2393" s="948"/>
      <c r="CC2393" s="949"/>
    </row>
    <row r="2394" spans="6:81" s="947" customFormat="1">
      <c r="F2394" s="948"/>
      <c r="G2394" s="948"/>
      <c r="H2394" s="948"/>
      <c r="I2394" s="948"/>
      <c r="N2394" s="948"/>
      <c r="O2394" s="948"/>
      <c r="P2394" s="948"/>
      <c r="Q2394" s="948"/>
      <c r="R2394" s="948"/>
      <c r="S2394" s="948"/>
      <c r="T2394" s="948"/>
      <c r="U2394" s="948"/>
      <c r="V2394" s="948"/>
      <c r="W2394" s="948"/>
      <c r="X2394" s="948"/>
      <c r="Y2394" s="948"/>
      <c r="Z2394" s="948"/>
      <c r="CC2394" s="949"/>
    </row>
    <row r="2395" spans="6:81" s="947" customFormat="1">
      <c r="F2395" s="948"/>
      <c r="G2395" s="948"/>
      <c r="H2395" s="948"/>
      <c r="I2395" s="948"/>
      <c r="N2395" s="948"/>
      <c r="O2395" s="948"/>
      <c r="P2395" s="948"/>
      <c r="Q2395" s="948"/>
      <c r="R2395" s="948"/>
      <c r="S2395" s="948"/>
      <c r="T2395" s="948"/>
      <c r="U2395" s="948"/>
      <c r="V2395" s="948"/>
      <c r="W2395" s="948"/>
      <c r="X2395" s="948"/>
      <c r="Y2395" s="948"/>
      <c r="Z2395" s="948"/>
      <c r="CC2395" s="949"/>
    </row>
    <row r="2396" spans="6:81" s="947" customFormat="1">
      <c r="F2396" s="948"/>
      <c r="G2396" s="948"/>
      <c r="H2396" s="948"/>
      <c r="I2396" s="948"/>
      <c r="N2396" s="948"/>
      <c r="O2396" s="948"/>
      <c r="P2396" s="948"/>
      <c r="Q2396" s="948"/>
      <c r="R2396" s="948"/>
      <c r="S2396" s="948"/>
      <c r="T2396" s="948"/>
      <c r="U2396" s="948"/>
      <c r="V2396" s="948"/>
      <c r="W2396" s="948"/>
      <c r="X2396" s="948"/>
      <c r="Y2396" s="948"/>
      <c r="Z2396" s="948"/>
      <c r="CC2396" s="949"/>
    </row>
    <row r="2397" spans="6:81" s="947" customFormat="1">
      <c r="F2397" s="948"/>
      <c r="G2397" s="948"/>
      <c r="H2397" s="948"/>
      <c r="I2397" s="948"/>
      <c r="N2397" s="948"/>
      <c r="O2397" s="948"/>
      <c r="P2397" s="948"/>
      <c r="Q2397" s="948"/>
      <c r="R2397" s="948"/>
      <c r="S2397" s="948"/>
      <c r="T2397" s="948"/>
      <c r="U2397" s="948"/>
      <c r="V2397" s="948"/>
      <c r="W2397" s="948"/>
      <c r="X2397" s="948"/>
      <c r="Y2397" s="948"/>
      <c r="Z2397" s="948"/>
      <c r="CC2397" s="949"/>
    </row>
    <row r="2398" spans="6:81" s="947" customFormat="1">
      <c r="F2398" s="948"/>
      <c r="G2398" s="948"/>
      <c r="H2398" s="948"/>
      <c r="I2398" s="948"/>
      <c r="N2398" s="948"/>
      <c r="O2398" s="948"/>
      <c r="P2398" s="948"/>
      <c r="Q2398" s="948"/>
      <c r="R2398" s="948"/>
      <c r="S2398" s="948"/>
      <c r="T2398" s="948"/>
      <c r="U2398" s="948"/>
      <c r="V2398" s="948"/>
      <c r="W2398" s="948"/>
      <c r="X2398" s="948"/>
      <c r="Y2398" s="948"/>
      <c r="Z2398" s="948"/>
      <c r="CC2398" s="949"/>
    </row>
    <row r="2399" spans="6:81" s="947" customFormat="1">
      <c r="F2399" s="948"/>
      <c r="G2399" s="948"/>
      <c r="H2399" s="948"/>
      <c r="I2399" s="948"/>
      <c r="N2399" s="948"/>
      <c r="O2399" s="948"/>
      <c r="P2399" s="948"/>
      <c r="Q2399" s="948"/>
      <c r="R2399" s="948"/>
      <c r="S2399" s="948"/>
      <c r="T2399" s="948"/>
      <c r="U2399" s="948"/>
      <c r="V2399" s="948"/>
      <c r="W2399" s="948"/>
      <c r="X2399" s="948"/>
      <c r="Y2399" s="948"/>
      <c r="Z2399" s="948"/>
      <c r="CC2399" s="949"/>
    </row>
    <row r="2400" spans="6:81" s="947" customFormat="1">
      <c r="F2400" s="948"/>
      <c r="G2400" s="948"/>
      <c r="H2400" s="948"/>
      <c r="I2400" s="948"/>
      <c r="N2400" s="948"/>
      <c r="O2400" s="948"/>
      <c r="P2400" s="948"/>
      <c r="Q2400" s="948"/>
      <c r="R2400" s="948"/>
      <c r="S2400" s="948"/>
      <c r="T2400" s="948"/>
      <c r="U2400" s="948"/>
      <c r="V2400" s="948"/>
      <c r="W2400" s="948"/>
      <c r="X2400" s="948"/>
      <c r="Y2400" s="948"/>
      <c r="Z2400" s="948"/>
      <c r="CC2400" s="949"/>
    </row>
    <row r="2401" spans="6:81" s="947" customFormat="1">
      <c r="F2401" s="948"/>
      <c r="G2401" s="948"/>
      <c r="H2401" s="948"/>
      <c r="I2401" s="948"/>
      <c r="N2401" s="948"/>
      <c r="O2401" s="948"/>
      <c r="P2401" s="948"/>
      <c r="Q2401" s="948"/>
      <c r="R2401" s="948"/>
      <c r="S2401" s="948"/>
      <c r="T2401" s="948"/>
      <c r="U2401" s="948"/>
      <c r="V2401" s="948"/>
      <c r="W2401" s="948"/>
      <c r="X2401" s="948"/>
      <c r="Y2401" s="948"/>
      <c r="Z2401" s="948"/>
      <c r="CC2401" s="949"/>
    </row>
    <row r="2402" spans="6:81" s="947" customFormat="1">
      <c r="F2402" s="948"/>
      <c r="G2402" s="948"/>
      <c r="H2402" s="948"/>
      <c r="I2402" s="948"/>
      <c r="N2402" s="948"/>
      <c r="O2402" s="948"/>
      <c r="P2402" s="948"/>
      <c r="Q2402" s="948"/>
      <c r="R2402" s="948"/>
      <c r="S2402" s="948"/>
      <c r="T2402" s="948"/>
      <c r="U2402" s="948"/>
      <c r="V2402" s="948"/>
      <c r="W2402" s="948"/>
      <c r="X2402" s="948"/>
      <c r="Y2402" s="948"/>
      <c r="Z2402" s="948"/>
      <c r="CC2402" s="949"/>
    </row>
    <row r="2403" spans="6:81" s="947" customFormat="1">
      <c r="F2403" s="948"/>
      <c r="G2403" s="948"/>
      <c r="H2403" s="948"/>
      <c r="I2403" s="948"/>
      <c r="N2403" s="948"/>
      <c r="O2403" s="948"/>
      <c r="P2403" s="948"/>
      <c r="Q2403" s="948"/>
      <c r="R2403" s="948"/>
      <c r="S2403" s="948"/>
      <c r="T2403" s="948"/>
      <c r="U2403" s="948"/>
      <c r="V2403" s="948"/>
      <c r="W2403" s="948"/>
      <c r="X2403" s="948"/>
      <c r="Y2403" s="948"/>
      <c r="Z2403" s="948"/>
      <c r="CC2403" s="949"/>
    </row>
    <row r="2404" spans="6:81" s="947" customFormat="1">
      <c r="F2404" s="948"/>
      <c r="G2404" s="948"/>
      <c r="H2404" s="948"/>
      <c r="I2404" s="948"/>
      <c r="N2404" s="948"/>
      <c r="O2404" s="948"/>
      <c r="P2404" s="948"/>
      <c r="Q2404" s="948"/>
      <c r="R2404" s="948"/>
      <c r="S2404" s="948"/>
      <c r="T2404" s="948"/>
      <c r="U2404" s="948"/>
      <c r="V2404" s="948"/>
      <c r="W2404" s="948"/>
      <c r="X2404" s="948"/>
      <c r="Y2404" s="948"/>
      <c r="Z2404" s="948"/>
      <c r="CC2404" s="949"/>
    </row>
    <row r="2405" spans="6:81" s="947" customFormat="1">
      <c r="F2405" s="948"/>
      <c r="G2405" s="948"/>
      <c r="H2405" s="948"/>
      <c r="I2405" s="948"/>
      <c r="N2405" s="948"/>
      <c r="O2405" s="948"/>
      <c r="P2405" s="948"/>
      <c r="Q2405" s="948"/>
      <c r="R2405" s="948"/>
      <c r="S2405" s="948"/>
      <c r="T2405" s="948"/>
      <c r="U2405" s="948"/>
      <c r="V2405" s="948"/>
      <c r="W2405" s="948"/>
      <c r="X2405" s="948"/>
      <c r="Y2405" s="948"/>
      <c r="Z2405" s="948"/>
      <c r="CC2405" s="949"/>
    </row>
    <row r="2406" spans="6:81" s="947" customFormat="1">
      <c r="F2406" s="948"/>
      <c r="G2406" s="948"/>
      <c r="H2406" s="948"/>
      <c r="I2406" s="948"/>
      <c r="N2406" s="948"/>
      <c r="O2406" s="948"/>
      <c r="P2406" s="948"/>
      <c r="Q2406" s="948"/>
      <c r="R2406" s="948"/>
      <c r="S2406" s="948"/>
      <c r="T2406" s="948"/>
      <c r="U2406" s="948"/>
      <c r="V2406" s="948"/>
      <c r="W2406" s="948"/>
      <c r="X2406" s="948"/>
      <c r="Y2406" s="948"/>
      <c r="Z2406" s="948"/>
      <c r="CC2406" s="949"/>
    </row>
    <row r="2407" spans="6:81" s="947" customFormat="1">
      <c r="F2407" s="948"/>
      <c r="G2407" s="948"/>
      <c r="H2407" s="948"/>
      <c r="I2407" s="948"/>
      <c r="N2407" s="948"/>
      <c r="O2407" s="948"/>
      <c r="P2407" s="948"/>
      <c r="Q2407" s="948"/>
      <c r="R2407" s="948"/>
      <c r="S2407" s="948"/>
      <c r="T2407" s="948"/>
      <c r="U2407" s="948"/>
      <c r="V2407" s="948"/>
      <c r="W2407" s="948"/>
      <c r="X2407" s="948"/>
      <c r="Y2407" s="948"/>
      <c r="Z2407" s="948"/>
      <c r="CC2407" s="949"/>
    </row>
    <row r="2408" spans="6:81" s="947" customFormat="1">
      <c r="F2408" s="948"/>
      <c r="G2408" s="948"/>
      <c r="H2408" s="948"/>
      <c r="I2408" s="948"/>
      <c r="N2408" s="948"/>
      <c r="O2408" s="948"/>
      <c r="P2408" s="948"/>
      <c r="Q2408" s="948"/>
      <c r="R2408" s="948"/>
      <c r="S2408" s="948"/>
      <c r="T2408" s="948"/>
      <c r="U2408" s="948"/>
      <c r="V2408" s="948"/>
      <c r="W2408" s="948"/>
      <c r="X2408" s="948"/>
      <c r="Y2408" s="948"/>
      <c r="Z2408" s="948"/>
      <c r="CC2408" s="949"/>
    </row>
    <row r="2409" spans="6:81" s="947" customFormat="1">
      <c r="F2409" s="948"/>
      <c r="G2409" s="948"/>
      <c r="H2409" s="948"/>
      <c r="I2409" s="948"/>
      <c r="N2409" s="948"/>
      <c r="O2409" s="948"/>
      <c r="P2409" s="948"/>
      <c r="Q2409" s="948"/>
      <c r="R2409" s="948"/>
      <c r="S2409" s="948"/>
      <c r="T2409" s="948"/>
      <c r="U2409" s="948"/>
      <c r="V2409" s="948"/>
      <c r="W2409" s="948"/>
      <c r="X2409" s="948"/>
      <c r="Y2409" s="948"/>
      <c r="Z2409" s="948"/>
      <c r="CC2409" s="949"/>
    </row>
    <row r="2410" spans="6:81" s="947" customFormat="1">
      <c r="F2410" s="948"/>
      <c r="G2410" s="948"/>
      <c r="H2410" s="948"/>
      <c r="I2410" s="948"/>
      <c r="N2410" s="948"/>
      <c r="O2410" s="948"/>
      <c r="P2410" s="948"/>
      <c r="Q2410" s="948"/>
      <c r="R2410" s="948"/>
      <c r="S2410" s="948"/>
      <c r="T2410" s="948"/>
      <c r="U2410" s="948"/>
      <c r="V2410" s="948"/>
      <c r="W2410" s="948"/>
      <c r="X2410" s="948"/>
      <c r="Y2410" s="948"/>
      <c r="Z2410" s="948"/>
      <c r="CC2410" s="949"/>
    </row>
    <row r="2411" spans="6:81" s="947" customFormat="1">
      <c r="F2411" s="948"/>
      <c r="G2411" s="948"/>
      <c r="H2411" s="948"/>
      <c r="I2411" s="948"/>
      <c r="N2411" s="948"/>
      <c r="O2411" s="948"/>
      <c r="P2411" s="948"/>
      <c r="Q2411" s="948"/>
      <c r="R2411" s="948"/>
      <c r="S2411" s="948"/>
      <c r="T2411" s="948"/>
      <c r="U2411" s="948"/>
      <c r="V2411" s="948"/>
      <c r="W2411" s="948"/>
      <c r="X2411" s="948"/>
      <c r="Y2411" s="948"/>
      <c r="Z2411" s="948"/>
      <c r="CC2411" s="949"/>
    </row>
    <row r="2412" spans="6:81" s="947" customFormat="1">
      <c r="F2412" s="948"/>
      <c r="G2412" s="948"/>
      <c r="H2412" s="948"/>
      <c r="I2412" s="948"/>
      <c r="N2412" s="948"/>
      <c r="O2412" s="948"/>
      <c r="P2412" s="948"/>
      <c r="Q2412" s="948"/>
      <c r="R2412" s="948"/>
      <c r="S2412" s="948"/>
      <c r="T2412" s="948"/>
      <c r="U2412" s="948"/>
      <c r="V2412" s="948"/>
      <c r="W2412" s="948"/>
      <c r="X2412" s="948"/>
      <c r="Y2412" s="948"/>
      <c r="Z2412" s="948"/>
      <c r="CC2412" s="949"/>
    </row>
    <row r="2413" spans="6:81" s="947" customFormat="1">
      <c r="F2413" s="948"/>
      <c r="G2413" s="948"/>
      <c r="H2413" s="948"/>
      <c r="I2413" s="948"/>
      <c r="N2413" s="948"/>
      <c r="O2413" s="948"/>
      <c r="P2413" s="948"/>
      <c r="Q2413" s="948"/>
      <c r="R2413" s="948"/>
      <c r="S2413" s="948"/>
      <c r="T2413" s="948"/>
      <c r="U2413" s="948"/>
      <c r="V2413" s="948"/>
      <c r="W2413" s="948"/>
      <c r="X2413" s="948"/>
      <c r="Y2413" s="948"/>
      <c r="Z2413" s="948"/>
      <c r="CC2413" s="949"/>
    </row>
    <row r="2414" spans="6:81" s="947" customFormat="1">
      <c r="F2414" s="948"/>
      <c r="G2414" s="948"/>
      <c r="H2414" s="948"/>
      <c r="I2414" s="948"/>
      <c r="N2414" s="948"/>
      <c r="O2414" s="948"/>
      <c r="P2414" s="948"/>
      <c r="Q2414" s="948"/>
      <c r="R2414" s="948"/>
      <c r="S2414" s="948"/>
      <c r="T2414" s="948"/>
      <c r="U2414" s="948"/>
      <c r="V2414" s="948"/>
      <c r="W2414" s="948"/>
      <c r="X2414" s="948"/>
      <c r="Y2414" s="948"/>
      <c r="Z2414" s="948"/>
      <c r="CC2414" s="949"/>
    </row>
    <row r="2415" spans="6:81" s="947" customFormat="1">
      <c r="F2415" s="948"/>
      <c r="G2415" s="948"/>
      <c r="H2415" s="948"/>
      <c r="I2415" s="948"/>
      <c r="N2415" s="948"/>
      <c r="O2415" s="948"/>
      <c r="P2415" s="948"/>
      <c r="Q2415" s="948"/>
      <c r="R2415" s="948"/>
      <c r="S2415" s="948"/>
      <c r="T2415" s="948"/>
      <c r="U2415" s="948"/>
      <c r="V2415" s="948"/>
      <c r="W2415" s="948"/>
      <c r="X2415" s="948"/>
      <c r="Y2415" s="948"/>
      <c r="Z2415" s="948"/>
      <c r="CC2415" s="949"/>
    </row>
    <row r="2416" spans="6:81" s="947" customFormat="1">
      <c r="F2416" s="948"/>
      <c r="G2416" s="948"/>
      <c r="H2416" s="948"/>
      <c r="I2416" s="948"/>
      <c r="N2416" s="948"/>
      <c r="O2416" s="948"/>
      <c r="P2416" s="948"/>
      <c r="Q2416" s="948"/>
      <c r="R2416" s="948"/>
      <c r="S2416" s="948"/>
      <c r="T2416" s="948"/>
      <c r="U2416" s="948"/>
      <c r="V2416" s="948"/>
      <c r="W2416" s="948"/>
      <c r="X2416" s="948"/>
      <c r="Y2416" s="948"/>
      <c r="Z2416" s="948"/>
      <c r="CC2416" s="949"/>
    </row>
    <row r="2417" spans="6:81" s="947" customFormat="1">
      <c r="F2417" s="948"/>
      <c r="G2417" s="948"/>
      <c r="H2417" s="948"/>
      <c r="I2417" s="948"/>
      <c r="N2417" s="948"/>
      <c r="O2417" s="948"/>
      <c r="P2417" s="948"/>
      <c r="Q2417" s="948"/>
      <c r="R2417" s="948"/>
      <c r="S2417" s="948"/>
      <c r="T2417" s="948"/>
      <c r="U2417" s="948"/>
      <c r="V2417" s="948"/>
      <c r="W2417" s="948"/>
      <c r="X2417" s="948"/>
      <c r="Y2417" s="948"/>
      <c r="Z2417" s="948"/>
      <c r="CC2417" s="949"/>
    </row>
    <row r="2418" spans="6:81" s="947" customFormat="1">
      <c r="F2418" s="948"/>
      <c r="G2418" s="948"/>
      <c r="H2418" s="948"/>
      <c r="I2418" s="948"/>
      <c r="N2418" s="948"/>
      <c r="O2418" s="948"/>
      <c r="P2418" s="948"/>
      <c r="Q2418" s="948"/>
      <c r="R2418" s="948"/>
      <c r="S2418" s="948"/>
      <c r="T2418" s="948"/>
      <c r="U2418" s="948"/>
      <c r="V2418" s="948"/>
      <c r="W2418" s="948"/>
      <c r="X2418" s="948"/>
      <c r="Y2418" s="948"/>
      <c r="Z2418" s="948"/>
      <c r="CC2418" s="949"/>
    </row>
    <row r="2419" spans="6:81" s="947" customFormat="1">
      <c r="F2419" s="948"/>
      <c r="G2419" s="948"/>
      <c r="H2419" s="948"/>
      <c r="I2419" s="948"/>
      <c r="N2419" s="948"/>
      <c r="O2419" s="948"/>
      <c r="P2419" s="948"/>
      <c r="Q2419" s="948"/>
      <c r="R2419" s="948"/>
      <c r="S2419" s="948"/>
      <c r="T2419" s="948"/>
      <c r="U2419" s="948"/>
      <c r="V2419" s="948"/>
      <c r="W2419" s="948"/>
      <c r="X2419" s="948"/>
      <c r="Y2419" s="948"/>
      <c r="Z2419" s="948"/>
      <c r="CC2419" s="949"/>
    </row>
    <row r="2420" spans="6:81" s="947" customFormat="1">
      <c r="F2420" s="948"/>
      <c r="G2420" s="948"/>
      <c r="H2420" s="948"/>
      <c r="I2420" s="948"/>
      <c r="N2420" s="948"/>
      <c r="O2420" s="948"/>
      <c r="P2420" s="948"/>
      <c r="Q2420" s="948"/>
      <c r="R2420" s="948"/>
      <c r="S2420" s="948"/>
      <c r="T2420" s="948"/>
      <c r="U2420" s="948"/>
      <c r="V2420" s="948"/>
      <c r="W2420" s="948"/>
      <c r="X2420" s="948"/>
      <c r="Y2420" s="948"/>
      <c r="Z2420" s="948"/>
      <c r="CC2420" s="949"/>
    </row>
    <row r="2421" spans="6:81" s="947" customFormat="1">
      <c r="F2421" s="948"/>
      <c r="G2421" s="948"/>
      <c r="H2421" s="948"/>
      <c r="I2421" s="948"/>
      <c r="N2421" s="948"/>
      <c r="O2421" s="948"/>
      <c r="P2421" s="948"/>
      <c r="Q2421" s="948"/>
      <c r="R2421" s="948"/>
      <c r="S2421" s="948"/>
      <c r="T2421" s="948"/>
      <c r="U2421" s="948"/>
      <c r="V2421" s="948"/>
      <c r="W2421" s="948"/>
      <c r="X2421" s="948"/>
      <c r="Y2421" s="948"/>
      <c r="Z2421" s="948"/>
      <c r="CC2421" s="949"/>
    </row>
    <row r="2422" spans="6:81" s="947" customFormat="1">
      <c r="F2422" s="948"/>
      <c r="G2422" s="948"/>
      <c r="H2422" s="948"/>
      <c r="I2422" s="948"/>
      <c r="N2422" s="948"/>
      <c r="O2422" s="948"/>
      <c r="P2422" s="948"/>
      <c r="Q2422" s="948"/>
      <c r="R2422" s="948"/>
      <c r="S2422" s="948"/>
      <c r="T2422" s="948"/>
      <c r="U2422" s="948"/>
      <c r="V2422" s="948"/>
      <c r="W2422" s="948"/>
      <c r="X2422" s="948"/>
      <c r="Y2422" s="948"/>
      <c r="Z2422" s="948"/>
      <c r="CC2422" s="949"/>
    </row>
    <row r="2423" spans="6:81" s="947" customFormat="1">
      <c r="F2423" s="948"/>
      <c r="G2423" s="948"/>
      <c r="H2423" s="948"/>
      <c r="I2423" s="948"/>
      <c r="N2423" s="948"/>
      <c r="O2423" s="948"/>
      <c r="P2423" s="948"/>
      <c r="Q2423" s="948"/>
      <c r="R2423" s="948"/>
      <c r="S2423" s="948"/>
      <c r="T2423" s="948"/>
      <c r="U2423" s="948"/>
      <c r="V2423" s="948"/>
      <c r="W2423" s="948"/>
      <c r="X2423" s="948"/>
      <c r="Y2423" s="948"/>
      <c r="Z2423" s="948"/>
      <c r="CC2423" s="949"/>
    </row>
    <row r="2424" spans="6:81" s="947" customFormat="1">
      <c r="F2424" s="948"/>
      <c r="G2424" s="948"/>
      <c r="H2424" s="948"/>
      <c r="I2424" s="948"/>
      <c r="N2424" s="948"/>
      <c r="O2424" s="948"/>
      <c r="P2424" s="948"/>
      <c r="Q2424" s="948"/>
      <c r="R2424" s="948"/>
      <c r="S2424" s="948"/>
      <c r="T2424" s="948"/>
      <c r="U2424" s="948"/>
      <c r="V2424" s="948"/>
      <c r="W2424" s="948"/>
      <c r="X2424" s="948"/>
      <c r="Y2424" s="948"/>
      <c r="Z2424" s="948"/>
      <c r="CC2424" s="949"/>
    </row>
    <row r="2425" spans="6:81" s="947" customFormat="1">
      <c r="F2425" s="948"/>
      <c r="G2425" s="948"/>
      <c r="H2425" s="948"/>
      <c r="I2425" s="948"/>
      <c r="N2425" s="948"/>
      <c r="O2425" s="948"/>
      <c r="P2425" s="948"/>
      <c r="Q2425" s="948"/>
      <c r="R2425" s="948"/>
      <c r="S2425" s="948"/>
      <c r="T2425" s="948"/>
      <c r="U2425" s="948"/>
      <c r="V2425" s="948"/>
      <c r="W2425" s="948"/>
      <c r="X2425" s="948"/>
      <c r="Y2425" s="948"/>
      <c r="Z2425" s="948"/>
      <c r="CC2425" s="949"/>
    </row>
    <row r="2426" spans="6:81" s="947" customFormat="1">
      <c r="F2426" s="948"/>
      <c r="G2426" s="948"/>
      <c r="H2426" s="948"/>
      <c r="I2426" s="948"/>
      <c r="N2426" s="948"/>
      <c r="O2426" s="948"/>
      <c r="P2426" s="948"/>
      <c r="Q2426" s="948"/>
      <c r="R2426" s="948"/>
      <c r="S2426" s="948"/>
      <c r="T2426" s="948"/>
      <c r="U2426" s="948"/>
      <c r="V2426" s="948"/>
      <c r="W2426" s="948"/>
      <c r="X2426" s="948"/>
      <c r="Y2426" s="948"/>
      <c r="Z2426" s="948"/>
      <c r="CC2426" s="949"/>
    </row>
    <row r="2427" spans="6:81" s="947" customFormat="1">
      <c r="F2427" s="948"/>
      <c r="G2427" s="948"/>
      <c r="H2427" s="948"/>
      <c r="I2427" s="948"/>
      <c r="N2427" s="948"/>
      <c r="O2427" s="948"/>
      <c r="P2427" s="948"/>
      <c r="Q2427" s="948"/>
      <c r="R2427" s="948"/>
      <c r="S2427" s="948"/>
      <c r="T2427" s="948"/>
      <c r="U2427" s="948"/>
      <c r="V2427" s="948"/>
      <c r="W2427" s="948"/>
      <c r="X2427" s="948"/>
      <c r="Y2427" s="948"/>
      <c r="Z2427" s="948"/>
      <c r="CC2427" s="949"/>
    </row>
    <row r="2428" spans="6:81" s="947" customFormat="1">
      <c r="F2428" s="948"/>
      <c r="G2428" s="948"/>
      <c r="H2428" s="948"/>
      <c r="I2428" s="948"/>
      <c r="N2428" s="948"/>
      <c r="O2428" s="948"/>
      <c r="P2428" s="948"/>
      <c r="Q2428" s="948"/>
      <c r="R2428" s="948"/>
      <c r="S2428" s="948"/>
      <c r="T2428" s="948"/>
      <c r="U2428" s="948"/>
      <c r="V2428" s="948"/>
      <c r="W2428" s="948"/>
      <c r="X2428" s="948"/>
      <c r="Y2428" s="948"/>
      <c r="Z2428" s="948"/>
      <c r="CC2428" s="949"/>
    </row>
    <row r="2429" spans="6:81" s="947" customFormat="1">
      <c r="F2429" s="948"/>
      <c r="G2429" s="948"/>
      <c r="H2429" s="948"/>
      <c r="I2429" s="948"/>
      <c r="N2429" s="948"/>
      <c r="O2429" s="948"/>
      <c r="P2429" s="948"/>
      <c r="Q2429" s="948"/>
      <c r="R2429" s="948"/>
      <c r="S2429" s="948"/>
      <c r="T2429" s="948"/>
      <c r="U2429" s="948"/>
      <c r="V2429" s="948"/>
      <c r="W2429" s="948"/>
      <c r="X2429" s="948"/>
      <c r="Y2429" s="948"/>
      <c r="Z2429" s="948"/>
      <c r="CC2429" s="949"/>
    </row>
    <row r="2430" spans="6:81" s="947" customFormat="1">
      <c r="F2430" s="948"/>
      <c r="G2430" s="948"/>
      <c r="H2430" s="948"/>
      <c r="I2430" s="948"/>
      <c r="N2430" s="948"/>
      <c r="O2430" s="948"/>
      <c r="P2430" s="948"/>
      <c r="Q2430" s="948"/>
      <c r="R2430" s="948"/>
      <c r="S2430" s="948"/>
      <c r="T2430" s="948"/>
      <c r="U2430" s="948"/>
      <c r="V2430" s="948"/>
      <c r="W2430" s="948"/>
      <c r="X2430" s="948"/>
      <c r="Y2430" s="948"/>
      <c r="Z2430" s="948"/>
      <c r="CC2430" s="949"/>
    </row>
    <row r="2431" spans="6:81" s="947" customFormat="1">
      <c r="F2431" s="948"/>
      <c r="G2431" s="948"/>
      <c r="H2431" s="948"/>
      <c r="I2431" s="948"/>
      <c r="N2431" s="948"/>
      <c r="O2431" s="948"/>
      <c r="P2431" s="948"/>
      <c r="Q2431" s="948"/>
      <c r="R2431" s="948"/>
      <c r="S2431" s="948"/>
      <c r="T2431" s="948"/>
      <c r="U2431" s="948"/>
      <c r="V2431" s="948"/>
      <c r="W2431" s="948"/>
      <c r="X2431" s="948"/>
      <c r="Y2431" s="948"/>
      <c r="Z2431" s="948"/>
      <c r="CC2431" s="949"/>
    </row>
    <row r="2432" spans="6:81" s="947" customFormat="1">
      <c r="F2432" s="948"/>
      <c r="G2432" s="948"/>
      <c r="H2432" s="948"/>
      <c r="I2432" s="948"/>
      <c r="N2432" s="948"/>
      <c r="O2432" s="948"/>
      <c r="P2432" s="948"/>
      <c r="Q2432" s="948"/>
      <c r="R2432" s="948"/>
      <c r="S2432" s="948"/>
      <c r="T2432" s="948"/>
      <c r="U2432" s="948"/>
      <c r="V2432" s="948"/>
      <c r="W2432" s="948"/>
      <c r="X2432" s="948"/>
      <c r="Y2432" s="948"/>
      <c r="Z2432" s="948"/>
      <c r="CC2432" s="949"/>
    </row>
    <row r="2433" spans="6:81" s="947" customFormat="1">
      <c r="F2433" s="948"/>
      <c r="G2433" s="948"/>
      <c r="H2433" s="948"/>
      <c r="I2433" s="948"/>
      <c r="N2433" s="948"/>
      <c r="O2433" s="948"/>
      <c r="P2433" s="948"/>
      <c r="Q2433" s="948"/>
      <c r="R2433" s="948"/>
      <c r="S2433" s="948"/>
      <c r="T2433" s="948"/>
      <c r="U2433" s="948"/>
      <c r="V2433" s="948"/>
      <c r="W2433" s="948"/>
      <c r="X2433" s="948"/>
      <c r="Y2433" s="948"/>
      <c r="Z2433" s="948"/>
      <c r="CC2433" s="949"/>
    </row>
    <row r="2434" spans="6:81" s="947" customFormat="1">
      <c r="F2434" s="948"/>
      <c r="G2434" s="948"/>
      <c r="H2434" s="948"/>
      <c r="I2434" s="948"/>
      <c r="N2434" s="948"/>
      <c r="O2434" s="948"/>
      <c r="P2434" s="948"/>
      <c r="Q2434" s="948"/>
      <c r="R2434" s="948"/>
      <c r="S2434" s="948"/>
      <c r="T2434" s="948"/>
      <c r="U2434" s="948"/>
      <c r="V2434" s="948"/>
      <c r="W2434" s="948"/>
      <c r="X2434" s="948"/>
      <c r="Y2434" s="948"/>
      <c r="Z2434" s="948"/>
      <c r="CC2434" s="949"/>
    </row>
    <row r="2435" spans="6:81" s="947" customFormat="1">
      <c r="F2435" s="948"/>
      <c r="G2435" s="948"/>
      <c r="H2435" s="948"/>
      <c r="I2435" s="948"/>
      <c r="N2435" s="948"/>
      <c r="O2435" s="948"/>
      <c r="P2435" s="948"/>
      <c r="Q2435" s="948"/>
      <c r="R2435" s="948"/>
      <c r="S2435" s="948"/>
      <c r="T2435" s="948"/>
      <c r="U2435" s="948"/>
      <c r="V2435" s="948"/>
      <c r="W2435" s="948"/>
      <c r="X2435" s="948"/>
      <c r="Y2435" s="948"/>
      <c r="Z2435" s="948"/>
      <c r="CC2435" s="949"/>
    </row>
    <row r="2436" spans="6:81" s="947" customFormat="1">
      <c r="F2436" s="948"/>
      <c r="G2436" s="948"/>
      <c r="H2436" s="948"/>
      <c r="I2436" s="948"/>
      <c r="N2436" s="948"/>
      <c r="O2436" s="948"/>
      <c r="P2436" s="948"/>
      <c r="Q2436" s="948"/>
      <c r="R2436" s="948"/>
      <c r="S2436" s="948"/>
      <c r="T2436" s="948"/>
      <c r="U2436" s="948"/>
      <c r="V2436" s="948"/>
      <c r="W2436" s="948"/>
      <c r="X2436" s="948"/>
      <c r="Y2436" s="948"/>
      <c r="Z2436" s="948"/>
      <c r="CC2436" s="949"/>
    </row>
    <row r="2437" spans="6:81" s="947" customFormat="1">
      <c r="F2437" s="948"/>
      <c r="G2437" s="948"/>
      <c r="H2437" s="948"/>
      <c r="I2437" s="948"/>
      <c r="N2437" s="948"/>
      <c r="O2437" s="948"/>
      <c r="P2437" s="948"/>
      <c r="Q2437" s="948"/>
      <c r="R2437" s="948"/>
      <c r="S2437" s="948"/>
      <c r="T2437" s="948"/>
      <c r="U2437" s="948"/>
      <c r="V2437" s="948"/>
      <c r="W2437" s="948"/>
      <c r="X2437" s="948"/>
      <c r="Y2437" s="948"/>
      <c r="Z2437" s="948"/>
      <c r="CC2437" s="949"/>
    </row>
    <row r="2438" spans="6:81" s="947" customFormat="1">
      <c r="F2438" s="948"/>
      <c r="G2438" s="948"/>
      <c r="H2438" s="948"/>
      <c r="I2438" s="948"/>
      <c r="N2438" s="948"/>
      <c r="O2438" s="948"/>
      <c r="P2438" s="948"/>
      <c r="Q2438" s="948"/>
      <c r="R2438" s="948"/>
      <c r="S2438" s="948"/>
      <c r="T2438" s="948"/>
      <c r="U2438" s="948"/>
      <c r="V2438" s="948"/>
      <c r="W2438" s="948"/>
      <c r="X2438" s="948"/>
      <c r="Y2438" s="948"/>
      <c r="Z2438" s="948"/>
      <c r="CC2438" s="949"/>
    </row>
    <row r="2439" spans="6:81" s="947" customFormat="1">
      <c r="F2439" s="948"/>
      <c r="G2439" s="948"/>
      <c r="H2439" s="948"/>
      <c r="I2439" s="948"/>
      <c r="N2439" s="948"/>
      <c r="O2439" s="948"/>
      <c r="P2439" s="948"/>
      <c r="Q2439" s="948"/>
      <c r="R2439" s="948"/>
      <c r="S2439" s="948"/>
      <c r="T2439" s="948"/>
      <c r="U2439" s="948"/>
      <c r="V2439" s="948"/>
      <c r="W2439" s="948"/>
      <c r="X2439" s="948"/>
      <c r="Y2439" s="948"/>
      <c r="Z2439" s="948"/>
      <c r="CC2439" s="949"/>
    </row>
    <row r="2440" spans="6:81" s="947" customFormat="1">
      <c r="F2440" s="948"/>
      <c r="G2440" s="948"/>
      <c r="H2440" s="948"/>
      <c r="I2440" s="948"/>
      <c r="N2440" s="948"/>
      <c r="O2440" s="948"/>
      <c r="P2440" s="948"/>
      <c r="Q2440" s="948"/>
      <c r="R2440" s="948"/>
      <c r="S2440" s="948"/>
      <c r="T2440" s="948"/>
      <c r="U2440" s="948"/>
      <c r="V2440" s="948"/>
      <c r="W2440" s="948"/>
      <c r="X2440" s="948"/>
      <c r="Y2440" s="948"/>
      <c r="Z2440" s="948"/>
      <c r="CC2440" s="949"/>
    </row>
    <row r="2441" spans="6:81" s="947" customFormat="1">
      <c r="F2441" s="948"/>
      <c r="G2441" s="948"/>
      <c r="H2441" s="948"/>
      <c r="I2441" s="948"/>
      <c r="N2441" s="948"/>
      <c r="O2441" s="948"/>
      <c r="P2441" s="948"/>
      <c r="Q2441" s="948"/>
      <c r="R2441" s="948"/>
      <c r="S2441" s="948"/>
      <c r="T2441" s="948"/>
      <c r="U2441" s="948"/>
      <c r="V2441" s="948"/>
      <c r="W2441" s="948"/>
      <c r="X2441" s="948"/>
      <c r="Y2441" s="948"/>
      <c r="Z2441" s="948"/>
      <c r="CC2441" s="949"/>
    </row>
    <row r="2442" spans="6:81" s="947" customFormat="1">
      <c r="F2442" s="948"/>
      <c r="G2442" s="948"/>
      <c r="H2442" s="948"/>
      <c r="I2442" s="948"/>
      <c r="N2442" s="948"/>
      <c r="O2442" s="948"/>
      <c r="P2442" s="948"/>
      <c r="Q2442" s="948"/>
      <c r="R2442" s="948"/>
      <c r="S2442" s="948"/>
      <c r="T2442" s="948"/>
      <c r="U2442" s="948"/>
      <c r="V2442" s="948"/>
      <c r="W2442" s="948"/>
      <c r="X2442" s="948"/>
      <c r="Y2442" s="948"/>
      <c r="Z2442" s="948"/>
      <c r="CC2442" s="949"/>
    </row>
    <row r="2443" spans="6:81" s="947" customFormat="1">
      <c r="F2443" s="948"/>
      <c r="G2443" s="948"/>
      <c r="H2443" s="948"/>
      <c r="I2443" s="948"/>
      <c r="N2443" s="948"/>
      <c r="O2443" s="948"/>
      <c r="P2443" s="948"/>
      <c r="Q2443" s="948"/>
      <c r="R2443" s="948"/>
      <c r="S2443" s="948"/>
      <c r="T2443" s="948"/>
      <c r="U2443" s="948"/>
      <c r="V2443" s="948"/>
      <c r="W2443" s="948"/>
      <c r="X2443" s="948"/>
      <c r="Y2443" s="948"/>
      <c r="Z2443" s="948"/>
      <c r="CC2443" s="949"/>
    </row>
    <row r="2444" spans="6:81" s="947" customFormat="1">
      <c r="F2444" s="948"/>
      <c r="G2444" s="948"/>
      <c r="H2444" s="948"/>
      <c r="I2444" s="948"/>
      <c r="N2444" s="948"/>
      <c r="O2444" s="948"/>
      <c r="P2444" s="948"/>
      <c r="Q2444" s="948"/>
      <c r="R2444" s="948"/>
      <c r="S2444" s="948"/>
      <c r="T2444" s="948"/>
      <c r="U2444" s="948"/>
      <c r="V2444" s="948"/>
      <c r="W2444" s="948"/>
      <c r="X2444" s="948"/>
      <c r="Y2444" s="948"/>
      <c r="Z2444" s="948"/>
      <c r="CC2444" s="949"/>
    </row>
    <row r="2445" spans="6:81" s="947" customFormat="1">
      <c r="F2445" s="948"/>
      <c r="G2445" s="948"/>
      <c r="H2445" s="948"/>
      <c r="I2445" s="948"/>
      <c r="N2445" s="948"/>
      <c r="O2445" s="948"/>
      <c r="P2445" s="948"/>
      <c r="Q2445" s="948"/>
      <c r="R2445" s="948"/>
      <c r="S2445" s="948"/>
      <c r="T2445" s="948"/>
      <c r="U2445" s="948"/>
      <c r="V2445" s="948"/>
      <c r="W2445" s="948"/>
      <c r="X2445" s="948"/>
      <c r="Y2445" s="948"/>
      <c r="Z2445" s="948"/>
      <c r="CC2445" s="949"/>
    </row>
    <row r="2446" spans="6:81" s="947" customFormat="1">
      <c r="F2446" s="948"/>
      <c r="G2446" s="948"/>
      <c r="H2446" s="948"/>
      <c r="I2446" s="948"/>
      <c r="N2446" s="948"/>
      <c r="O2446" s="948"/>
      <c r="P2446" s="948"/>
      <c r="Q2446" s="948"/>
      <c r="R2446" s="948"/>
      <c r="S2446" s="948"/>
      <c r="T2446" s="948"/>
      <c r="U2446" s="948"/>
      <c r="V2446" s="948"/>
      <c r="W2446" s="948"/>
      <c r="X2446" s="948"/>
      <c r="Y2446" s="948"/>
      <c r="Z2446" s="948"/>
      <c r="CC2446" s="949"/>
    </row>
    <row r="2447" spans="6:81" s="947" customFormat="1">
      <c r="F2447" s="948"/>
      <c r="G2447" s="948"/>
      <c r="H2447" s="948"/>
      <c r="I2447" s="948"/>
      <c r="N2447" s="948"/>
      <c r="O2447" s="948"/>
      <c r="P2447" s="948"/>
      <c r="Q2447" s="948"/>
      <c r="R2447" s="948"/>
      <c r="S2447" s="948"/>
      <c r="T2447" s="948"/>
      <c r="U2447" s="948"/>
      <c r="V2447" s="948"/>
      <c r="W2447" s="948"/>
      <c r="X2447" s="948"/>
      <c r="Y2447" s="948"/>
      <c r="Z2447" s="948"/>
      <c r="CC2447" s="949"/>
    </row>
    <row r="2448" spans="6:81" s="947" customFormat="1">
      <c r="F2448" s="948"/>
      <c r="G2448" s="948"/>
      <c r="H2448" s="948"/>
      <c r="I2448" s="948"/>
      <c r="N2448" s="948"/>
      <c r="O2448" s="948"/>
      <c r="P2448" s="948"/>
      <c r="Q2448" s="948"/>
      <c r="R2448" s="948"/>
      <c r="S2448" s="948"/>
      <c r="T2448" s="948"/>
      <c r="U2448" s="948"/>
      <c r="V2448" s="948"/>
      <c r="W2448" s="948"/>
      <c r="X2448" s="948"/>
      <c r="Y2448" s="948"/>
      <c r="Z2448" s="948"/>
      <c r="CC2448" s="949"/>
    </row>
    <row r="2449" spans="6:81" s="947" customFormat="1">
      <c r="F2449" s="948"/>
      <c r="G2449" s="948"/>
      <c r="H2449" s="948"/>
      <c r="I2449" s="948"/>
      <c r="N2449" s="948"/>
      <c r="O2449" s="948"/>
      <c r="P2449" s="948"/>
      <c r="Q2449" s="948"/>
      <c r="R2449" s="948"/>
      <c r="S2449" s="948"/>
      <c r="T2449" s="948"/>
      <c r="U2449" s="948"/>
      <c r="V2449" s="948"/>
      <c r="W2449" s="948"/>
      <c r="X2449" s="948"/>
      <c r="Y2449" s="948"/>
      <c r="Z2449" s="948"/>
      <c r="CC2449" s="949"/>
    </row>
    <row r="2450" spans="6:81" s="947" customFormat="1">
      <c r="F2450" s="948"/>
      <c r="G2450" s="948"/>
      <c r="H2450" s="948"/>
      <c r="I2450" s="948"/>
      <c r="N2450" s="948"/>
      <c r="O2450" s="948"/>
      <c r="P2450" s="948"/>
      <c r="Q2450" s="948"/>
      <c r="R2450" s="948"/>
      <c r="S2450" s="948"/>
      <c r="T2450" s="948"/>
      <c r="U2450" s="948"/>
      <c r="V2450" s="948"/>
      <c r="W2450" s="948"/>
      <c r="X2450" s="948"/>
      <c r="Y2450" s="948"/>
      <c r="Z2450" s="948"/>
      <c r="CC2450" s="949"/>
    </row>
    <row r="2451" spans="6:81" s="947" customFormat="1">
      <c r="F2451" s="948"/>
      <c r="G2451" s="948"/>
      <c r="H2451" s="948"/>
      <c r="I2451" s="948"/>
      <c r="N2451" s="948"/>
      <c r="O2451" s="948"/>
      <c r="P2451" s="948"/>
      <c r="Q2451" s="948"/>
      <c r="R2451" s="948"/>
      <c r="S2451" s="948"/>
      <c r="T2451" s="948"/>
      <c r="U2451" s="948"/>
      <c r="V2451" s="948"/>
      <c r="W2451" s="948"/>
      <c r="X2451" s="948"/>
      <c r="Y2451" s="948"/>
      <c r="Z2451" s="948"/>
      <c r="CC2451" s="949"/>
    </row>
    <row r="2452" spans="6:81" s="947" customFormat="1">
      <c r="F2452" s="948"/>
      <c r="G2452" s="948"/>
      <c r="H2452" s="948"/>
      <c r="I2452" s="948"/>
      <c r="N2452" s="948"/>
      <c r="O2452" s="948"/>
      <c r="P2452" s="948"/>
      <c r="Q2452" s="948"/>
      <c r="R2452" s="948"/>
      <c r="S2452" s="948"/>
      <c r="T2452" s="948"/>
      <c r="U2452" s="948"/>
      <c r="V2452" s="948"/>
      <c r="W2452" s="948"/>
      <c r="X2452" s="948"/>
      <c r="Y2452" s="948"/>
      <c r="Z2452" s="948"/>
      <c r="CC2452" s="949"/>
    </row>
    <row r="2453" spans="6:81" s="947" customFormat="1">
      <c r="F2453" s="948"/>
      <c r="G2453" s="948"/>
      <c r="H2453" s="948"/>
      <c r="I2453" s="948"/>
      <c r="N2453" s="948"/>
      <c r="O2453" s="948"/>
      <c r="P2453" s="948"/>
      <c r="Q2453" s="948"/>
      <c r="R2453" s="948"/>
      <c r="S2453" s="948"/>
      <c r="T2453" s="948"/>
      <c r="U2453" s="948"/>
      <c r="V2453" s="948"/>
      <c r="W2453" s="948"/>
      <c r="X2453" s="948"/>
      <c r="Y2453" s="948"/>
      <c r="Z2453" s="948"/>
      <c r="CC2453" s="949"/>
    </row>
    <row r="2454" spans="6:81" s="947" customFormat="1">
      <c r="F2454" s="948"/>
      <c r="G2454" s="948"/>
      <c r="H2454" s="948"/>
      <c r="I2454" s="948"/>
      <c r="N2454" s="948"/>
      <c r="O2454" s="948"/>
      <c r="P2454" s="948"/>
      <c r="Q2454" s="948"/>
      <c r="R2454" s="948"/>
      <c r="S2454" s="948"/>
      <c r="T2454" s="948"/>
      <c r="U2454" s="948"/>
      <c r="V2454" s="948"/>
      <c r="W2454" s="948"/>
      <c r="X2454" s="948"/>
      <c r="Y2454" s="948"/>
      <c r="Z2454" s="948"/>
      <c r="CC2454" s="949"/>
    </row>
    <row r="2455" spans="6:81" s="947" customFormat="1">
      <c r="F2455" s="948"/>
      <c r="G2455" s="948"/>
      <c r="H2455" s="948"/>
      <c r="I2455" s="948"/>
      <c r="N2455" s="948"/>
      <c r="O2455" s="948"/>
      <c r="P2455" s="948"/>
      <c r="Q2455" s="948"/>
      <c r="R2455" s="948"/>
      <c r="S2455" s="948"/>
      <c r="T2455" s="948"/>
      <c r="U2455" s="948"/>
      <c r="V2455" s="948"/>
      <c r="W2455" s="948"/>
      <c r="X2455" s="948"/>
      <c r="Y2455" s="948"/>
      <c r="Z2455" s="948"/>
      <c r="CC2455" s="949"/>
    </row>
    <row r="2456" spans="6:81" s="947" customFormat="1">
      <c r="F2456" s="948"/>
      <c r="G2456" s="948"/>
      <c r="H2456" s="948"/>
      <c r="I2456" s="948"/>
      <c r="N2456" s="948"/>
      <c r="O2456" s="948"/>
      <c r="P2456" s="948"/>
      <c r="Q2456" s="948"/>
      <c r="R2456" s="948"/>
      <c r="S2456" s="948"/>
      <c r="T2456" s="948"/>
      <c r="U2456" s="948"/>
      <c r="V2456" s="948"/>
      <c r="W2456" s="948"/>
      <c r="X2456" s="948"/>
      <c r="Y2456" s="948"/>
      <c r="Z2456" s="948"/>
      <c r="CC2456" s="949"/>
    </row>
    <row r="2457" spans="6:81" s="947" customFormat="1">
      <c r="F2457" s="948"/>
      <c r="G2457" s="948"/>
      <c r="H2457" s="948"/>
      <c r="I2457" s="948"/>
      <c r="N2457" s="948"/>
      <c r="O2457" s="948"/>
      <c r="P2457" s="948"/>
      <c r="Q2457" s="948"/>
      <c r="R2457" s="948"/>
      <c r="S2457" s="948"/>
      <c r="T2457" s="948"/>
      <c r="U2457" s="948"/>
      <c r="V2457" s="948"/>
      <c r="W2457" s="948"/>
      <c r="X2457" s="948"/>
      <c r="Y2457" s="948"/>
      <c r="Z2457" s="948"/>
      <c r="CC2457" s="949"/>
    </row>
    <row r="2458" spans="6:81" s="947" customFormat="1">
      <c r="F2458" s="948"/>
      <c r="G2458" s="948"/>
      <c r="H2458" s="948"/>
      <c r="I2458" s="948"/>
      <c r="N2458" s="948"/>
      <c r="O2458" s="948"/>
      <c r="P2458" s="948"/>
      <c r="Q2458" s="948"/>
      <c r="R2458" s="948"/>
      <c r="S2458" s="948"/>
      <c r="T2458" s="948"/>
      <c r="U2458" s="948"/>
      <c r="V2458" s="948"/>
      <c r="W2458" s="948"/>
      <c r="X2458" s="948"/>
      <c r="Y2458" s="948"/>
      <c r="Z2458" s="948"/>
      <c r="CC2458" s="949"/>
    </row>
    <row r="2459" spans="6:81" s="947" customFormat="1">
      <c r="F2459" s="948"/>
      <c r="G2459" s="948"/>
      <c r="H2459" s="948"/>
      <c r="I2459" s="948"/>
      <c r="N2459" s="948"/>
      <c r="O2459" s="948"/>
      <c r="P2459" s="948"/>
      <c r="Q2459" s="948"/>
      <c r="R2459" s="948"/>
      <c r="S2459" s="948"/>
      <c r="T2459" s="948"/>
      <c r="U2459" s="948"/>
      <c r="V2459" s="948"/>
      <c r="W2459" s="948"/>
      <c r="X2459" s="948"/>
      <c r="Y2459" s="948"/>
      <c r="Z2459" s="948"/>
      <c r="CC2459" s="949"/>
    </row>
    <row r="2460" spans="6:81" s="947" customFormat="1">
      <c r="F2460" s="948"/>
      <c r="G2460" s="948"/>
      <c r="H2460" s="948"/>
      <c r="I2460" s="948"/>
      <c r="N2460" s="948"/>
      <c r="O2460" s="948"/>
      <c r="P2460" s="948"/>
      <c r="Q2460" s="948"/>
      <c r="R2460" s="948"/>
      <c r="S2460" s="948"/>
      <c r="T2460" s="948"/>
      <c r="U2460" s="948"/>
      <c r="V2460" s="948"/>
      <c r="W2460" s="948"/>
      <c r="X2460" s="948"/>
      <c r="Y2460" s="948"/>
      <c r="Z2460" s="948"/>
      <c r="CC2460" s="949"/>
    </row>
    <row r="2461" spans="6:81" s="947" customFormat="1">
      <c r="F2461" s="948"/>
      <c r="G2461" s="948"/>
      <c r="H2461" s="948"/>
      <c r="I2461" s="948"/>
      <c r="N2461" s="948"/>
      <c r="O2461" s="948"/>
      <c r="P2461" s="948"/>
      <c r="Q2461" s="948"/>
      <c r="R2461" s="948"/>
      <c r="S2461" s="948"/>
      <c r="T2461" s="948"/>
      <c r="U2461" s="948"/>
      <c r="V2461" s="948"/>
      <c r="W2461" s="948"/>
      <c r="X2461" s="948"/>
      <c r="Y2461" s="948"/>
      <c r="Z2461" s="948"/>
      <c r="CC2461" s="949"/>
    </row>
    <row r="2462" spans="6:81" s="947" customFormat="1">
      <c r="F2462" s="948"/>
      <c r="G2462" s="948"/>
      <c r="H2462" s="948"/>
      <c r="I2462" s="948"/>
      <c r="N2462" s="948"/>
      <c r="O2462" s="948"/>
      <c r="P2462" s="948"/>
      <c r="Q2462" s="948"/>
      <c r="R2462" s="948"/>
      <c r="S2462" s="948"/>
      <c r="T2462" s="948"/>
      <c r="U2462" s="948"/>
      <c r="V2462" s="948"/>
      <c r="W2462" s="948"/>
      <c r="X2462" s="948"/>
      <c r="Y2462" s="948"/>
      <c r="Z2462" s="948"/>
      <c r="CC2462" s="949"/>
    </row>
    <row r="2463" spans="6:81" s="947" customFormat="1">
      <c r="F2463" s="948"/>
      <c r="G2463" s="948"/>
      <c r="H2463" s="948"/>
      <c r="I2463" s="948"/>
      <c r="N2463" s="948"/>
      <c r="O2463" s="948"/>
      <c r="P2463" s="948"/>
      <c r="Q2463" s="948"/>
      <c r="R2463" s="948"/>
      <c r="S2463" s="948"/>
      <c r="T2463" s="948"/>
      <c r="U2463" s="948"/>
      <c r="V2463" s="948"/>
      <c r="W2463" s="948"/>
      <c r="X2463" s="948"/>
      <c r="Y2463" s="948"/>
      <c r="Z2463" s="948"/>
      <c r="CC2463" s="949"/>
    </row>
    <row r="2464" spans="6:81" s="947" customFormat="1">
      <c r="F2464" s="948"/>
      <c r="G2464" s="948"/>
      <c r="H2464" s="948"/>
      <c r="I2464" s="948"/>
      <c r="N2464" s="948"/>
      <c r="O2464" s="948"/>
      <c r="P2464" s="948"/>
      <c r="Q2464" s="948"/>
      <c r="R2464" s="948"/>
      <c r="S2464" s="948"/>
      <c r="T2464" s="948"/>
      <c r="U2464" s="948"/>
      <c r="V2464" s="948"/>
      <c r="W2464" s="948"/>
      <c r="X2464" s="948"/>
      <c r="Y2464" s="948"/>
      <c r="Z2464" s="948"/>
      <c r="CC2464" s="949"/>
    </row>
    <row r="2465" spans="6:81" s="947" customFormat="1">
      <c r="F2465" s="948"/>
      <c r="G2465" s="948"/>
      <c r="H2465" s="948"/>
      <c r="I2465" s="948"/>
      <c r="N2465" s="948"/>
      <c r="O2465" s="948"/>
      <c r="P2465" s="948"/>
      <c r="Q2465" s="948"/>
      <c r="R2465" s="948"/>
      <c r="S2465" s="948"/>
      <c r="T2465" s="948"/>
      <c r="U2465" s="948"/>
      <c r="V2465" s="948"/>
      <c r="W2465" s="948"/>
      <c r="X2465" s="948"/>
      <c r="Y2465" s="948"/>
      <c r="Z2465" s="948"/>
      <c r="CC2465" s="949"/>
    </row>
    <row r="2466" spans="6:81" s="947" customFormat="1">
      <c r="F2466" s="948"/>
      <c r="G2466" s="948"/>
      <c r="H2466" s="948"/>
      <c r="I2466" s="948"/>
      <c r="N2466" s="948"/>
      <c r="O2466" s="948"/>
      <c r="P2466" s="948"/>
      <c r="Q2466" s="948"/>
      <c r="R2466" s="948"/>
      <c r="S2466" s="948"/>
      <c r="T2466" s="948"/>
      <c r="U2466" s="948"/>
      <c r="V2466" s="948"/>
      <c r="W2466" s="948"/>
      <c r="X2466" s="948"/>
      <c r="Y2466" s="948"/>
      <c r="Z2466" s="948"/>
      <c r="CC2466" s="949"/>
    </row>
    <row r="2467" spans="6:81" s="947" customFormat="1">
      <c r="F2467" s="948"/>
      <c r="G2467" s="948"/>
      <c r="H2467" s="948"/>
      <c r="I2467" s="948"/>
      <c r="N2467" s="948"/>
      <c r="O2467" s="948"/>
      <c r="P2467" s="948"/>
      <c r="Q2467" s="948"/>
      <c r="R2467" s="948"/>
      <c r="S2467" s="948"/>
      <c r="T2467" s="948"/>
      <c r="U2467" s="948"/>
      <c r="V2467" s="948"/>
      <c r="W2467" s="948"/>
      <c r="X2467" s="948"/>
      <c r="Y2467" s="948"/>
      <c r="Z2467" s="948"/>
      <c r="CC2467" s="949"/>
    </row>
    <row r="2468" spans="6:81" s="947" customFormat="1">
      <c r="F2468" s="948"/>
      <c r="G2468" s="948"/>
      <c r="H2468" s="948"/>
      <c r="I2468" s="948"/>
      <c r="N2468" s="948"/>
      <c r="O2468" s="948"/>
      <c r="P2468" s="948"/>
      <c r="Q2468" s="948"/>
      <c r="R2468" s="948"/>
      <c r="S2468" s="948"/>
      <c r="T2468" s="948"/>
      <c r="U2468" s="948"/>
      <c r="V2468" s="948"/>
      <c r="W2468" s="948"/>
      <c r="X2468" s="948"/>
      <c r="Y2468" s="948"/>
      <c r="Z2468" s="948"/>
      <c r="CC2468" s="949"/>
    </row>
    <row r="2469" spans="6:81" s="947" customFormat="1">
      <c r="F2469" s="948"/>
      <c r="G2469" s="948"/>
      <c r="H2469" s="948"/>
      <c r="I2469" s="948"/>
      <c r="N2469" s="948"/>
      <c r="O2469" s="948"/>
      <c r="P2469" s="948"/>
      <c r="Q2469" s="948"/>
      <c r="R2469" s="948"/>
      <c r="S2469" s="948"/>
      <c r="T2469" s="948"/>
      <c r="U2469" s="948"/>
      <c r="V2469" s="948"/>
      <c r="W2469" s="948"/>
      <c r="X2469" s="948"/>
      <c r="Y2469" s="948"/>
      <c r="Z2469" s="948"/>
      <c r="CC2469" s="949"/>
    </row>
    <row r="2470" spans="6:81" s="947" customFormat="1">
      <c r="F2470" s="948"/>
      <c r="G2470" s="948"/>
      <c r="H2470" s="948"/>
      <c r="I2470" s="948"/>
      <c r="N2470" s="948"/>
      <c r="O2470" s="948"/>
      <c r="P2470" s="948"/>
      <c r="Q2470" s="948"/>
      <c r="R2470" s="948"/>
      <c r="S2470" s="948"/>
      <c r="T2470" s="948"/>
      <c r="U2470" s="948"/>
      <c r="V2470" s="948"/>
      <c r="W2470" s="948"/>
      <c r="X2470" s="948"/>
      <c r="Y2470" s="948"/>
      <c r="Z2470" s="948"/>
      <c r="CC2470" s="949"/>
    </row>
    <row r="2471" spans="6:81" s="947" customFormat="1">
      <c r="F2471" s="948"/>
      <c r="G2471" s="948"/>
      <c r="H2471" s="948"/>
      <c r="I2471" s="948"/>
      <c r="N2471" s="948"/>
      <c r="O2471" s="948"/>
      <c r="P2471" s="948"/>
      <c r="Q2471" s="948"/>
      <c r="R2471" s="948"/>
      <c r="S2471" s="948"/>
      <c r="T2471" s="948"/>
      <c r="U2471" s="948"/>
      <c r="V2471" s="948"/>
      <c r="W2471" s="948"/>
      <c r="X2471" s="948"/>
      <c r="Y2471" s="948"/>
      <c r="Z2471" s="948"/>
      <c r="CC2471" s="949"/>
    </row>
    <row r="2472" spans="6:81" s="947" customFormat="1">
      <c r="F2472" s="948"/>
      <c r="G2472" s="948"/>
      <c r="H2472" s="948"/>
      <c r="I2472" s="948"/>
      <c r="N2472" s="948"/>
      <c r="O2472" s="948"/>
      <c r="P2472" s="948"/>
      <c r="Q2472" s="948"/>
      <c r="R2472" s="948"/>
      <c r="S2472" s="948"/>
      <c r="T2472" s="948"/>
      <c r="U2472" s="948"/>
      <c r="V2472" s="948"/>
      <c r="W2472" s="948"/>
      <c r="X2472" s="948"/>
      <c r="Y2472" s="948"/>
      <c r="Z2472" s="948"/>
      <c r="CC2472" s="949"/>
    </row>
    <row r="2473" spans="6:81" s="947" customFormat="1">
      <c r="F2473" s="948"/>
      <c r="G2473" s="948"/>
      <c r="H2473" s="948"/>
      <c r="I2473" s="948"/>
      <c r="N2473" s="948"/>
      <c r="O2473" s="948"/>
      <c r="P2473" s="948"/>
      <c r="Q2473" s="948"/>
      <c r="R2473" s="948"/>
      <c r="S2473" s="948"/>
      <c r="T2473" s="948"/>
      <c r="U2473" s="948"/>
      <c r="V2473" s="948"/>
      <c r="W2473" s="948"/>
      <c r="X2473" s="948"/>
      <c r="Y2473" s="948"/>
      <c r="Z2473" s="948"/>
      <c r="CC2473" s="949"/>
    </row>
    <row r="2474" spans="6:81" s="947" customFormat="1">
      <c r="F2474" s="948"/>
      <c r="G2474" s="948"/>
      <c r="H2474" s="948"/>
      <c r="I2474" s="948"/>
      <c r="N2474" s="948"/>
      <c r="O2474" s="948"/>
      <c r="P2474" s="948"/>
      <c r="Q2474" s="948"/>
      <c r="R2474" s="948"/>
      <c r="S2474" s="948"/>
      <c r="T2474" s="948"/>
      <c r="U2474" s="948"/>
      <c r="V2474" s="948"/>
      <c r="W2474" s="948"/>
      <c r="X2474" s="948"/>
      <c r="Y2474" s="948"/>
      <c r="Z2474" s="948"/>
      <c r="CC2474" s="949"/>
    </row>
    <row r="2475" spans="6:81" s="947" customFormat="1">
      <c r="F2475" s="948"/>
      <c r="G2475" s="948"/>
      <c r="H2475" s="948"/>
      <c r="I2475" s="948"/>
      <c r="N2475" s="948"/>
      <c r="O2475" s="948"/>
      <c r="P2475" s="948"/>
      <c r="Q2475" s="948"/>
      <c r="R2475" s="948"/>
      <c r="S2475" s="948"/>
      <c r="T2475" s="948"/>
      <c r="U2475" s="948"/>
      <c r="V2475" s="948"/>
      <c r="W2475" s="948"/>
      <c r="X2475" s="948"/>
      <c r="Y2475" s="948"/>
      <c r="Z2475" s="948"/>
      <c r="CC2475" s="949"/>
    </row>
    <row r="2476" spans="6:81" s="947" customFormat="1">
      <c r="F2476" s="948"/>
      <c r="G2476" s="948"/>
      <c r="H2476" s="948"/>
      <c r="I2476" s="948"/>
      <c r="N2476" s="948"/>
      <c r="O2476" s="948"/>
      <c r="P2476" s="948"/>
      <c r="Q2476" s="948"/>
      <c r="R2476" s="948"/>
      <c r="S2476" s="948"/>
      <c r="T2476" s="948"/>
      <c r="U2476" s="948"/>
      <c r="V2476" s="948"/>
      <c r="W2476" s="948"/>
      <c r="X2476" s="948"/>
      <c r="Y2476" s="948"/>
      <c r="Z2476" s="948"/>
      <c r="CC2476" s="949"/>
    </row>
    <row r="2477" spans="6:81" s="947" customFormat="1">
      <c r="F2477" s="948"/>
      <c r="G2477" s="948"/>
      <c r="H2477" s="948"/>
      <c r="I2477" s="948"/>
      <c r="N2477" s="948"/>
      <c r="O2477" s="948"/>
      <c r="P2477" s="948"/>
      <c r="Q2477" s="948"/>
      <c r="R2477" s="948"/>
      <c r="S2477" s="948"/>
      <c r="T2477" s="948"/>
      <c r="U2477" s="948"/>
      <c r="V2477" s="948"/>
      <c r="W2477" s="948"/>
      <c r="X2477" s="948"/>
      <c r="Y2477" s="948"/>
      <c r="Z2477" s="948"/>
      <c r="CC2477" s="949"/>
    </row>
    <row r="2478" spans="6:81" s="947" customFormat="1">
      <c r="F2478" s="948"/>
      <c r="G2478" s="948"/>
      <c r="H2478" s="948"/>
      <c r="I2478" s="948"/>
      <c r="N2478" s="948"/>
      <c r="O2478" s="948"/>
      <c r="P2478" s="948"/>
      <c r="Q2478" s="948"/>
      <c r="R2478" s="948"/>
      <c r="S2478" s="948"/>
      <c r="T2478" s="948"/>
      <c r="U2478" s="948"/>
      <c r="V2478" s="948"/>
      <c r="W2478" s="948"/>
      <c r="X2478" s="948"/>
      <c r="Y2478" s="948"/>
      <c r="Z2478" s="948"/>
      <c r="CC2478" s="949"/>
    </row>
    <row r="2479" spans="6:81" s="947" customFormat="1">
      <c r="F2479" s="948"/>
      <c r="G2479" s="948"/>
      <c r="H2479" s="948"/>
      <c r="I2479" s="948"/>
      <c r="N2479" s="948"/>
      <c r="O2479" s="948"/>
      <c r="P2479" s="948"/>
      <c r="Q2479" s="948"/>
      <c r="R2479" s="948"/>
      <c r="S2479" s="948"/>
      <c r="T2479" s="948"/>
      <c r="U2479" s="948"/>
      <c r="V2479" s="948"/>
      <c r="W2479" s="948"/>
      <c r="X2479" s="948"/>
      <c r="Y2479" s="948"/>
      <c r="Z2479" s="948"/>
      <c r="CC2479" s="949"/>
    </row>
    <row r="2480" spans="6:81" s="947" customFormat="1">
      <c r="F2480" s="948"/>
      <c r="G2480" s="948"/>
      <c r="H2480" s="948"/>
      <c r="I2480" s="948"/>
      <c r="N2480" s="948"/>
      <c r="O2480" s="948"/>
      <c r="P2480" s="948"/>
      <c r="Q2480" s="948"/>
      <c r="R2480" s="948"/>
      <c r="S2480" s="948"/>
      <c r="T2480" s="948"/>
      <c r="U2480" s="948"/>
      <c r="V2480" s="948"/>
      <c r="W2480" s="948"/>
      <c r="X2480" s="948"/>
      <c r="Y2480" s="948"/>
      <c r="Z2480" s="948"/>
      <c r="CC2480" s="949"/>
    </row>
    <row r="2481" spans="6:81" s="947" customFormat="1">
      <c r="F2481" s="948"/>
      <c r="G2481" s="948"/>
      <c r="H2481" s="948"/>
      <c r="I2481" s="948"/>
      <c r="N2481" s="948"/>
      <c r="O2481" s="948"/>
      <c r="P2481" s="948"/>
      <c r="Q2481" s="948"/>
      <c r="R2481" s="948"/>
      <c r="S2481" s="948"/>
      <c r="T2481" s="948"/>
      <c r="U2481" s="948"/>
      <c r="V2481" s="948"/>
      <c r="W2481" s="948"/>
      <c r="X2481" s="948"/>
      <c r="Y2481" s="948"/>
      <c r="Z2481" s="948"/>
      <c r="CC2481" s="949"/>
    </row>
    <row r="2482" spans="6:81" s="947" customFormat="1">
      <c r="F2482" s="948"/>
      <c r="G2482" s="948"/>
      <c r="H2482" s="948"/>
      <c r="I2482" s="948"/>
      <c r="N2482" s="948"/>
      <c r="O2482" s="948"/>
      <c r="P2482" s="948"/>
      <c r="Q2482" s="948"/>
      <c r="R2482" s="948"/>
      <c r="S2482" s="948"/>
      <c r="T2482" s="948"/>
      <c r="U2482" s="948"/>
      <c r="V2482" s="948"/>
      <c r="W2482" s="948"/>
      <c r="X2482" s="948"/>
      <c r="Y2482" s="948"/>
      <c r="Z2482" s="948"/>
      <c r="CC2482" s="949"/>
    </row>
    <row r="2483" spans="6:81" s="947" customFormat="1">
      <c r="F2483" s="948"/>
      <c r="G2483" s="948"/>
      <c r="H2483" s="948"/>
      <c r="I2483" s="948"/>
      <c r="N2483" s="948"/>
      <c r="O2483" s="948"/>
      <c r="P2483" s="948"/>
      <c r="Q2483" s="948"/>
      <c r="R2483" s="948"/>
      <c r="S2483" s="948"/>
      <c r="T2483" s="948"/>
      <c r="U2483" s="948"/>
      <c r="V2483" s="948"/>
      <c r="W2483" s="948"/>
      <c r="X2483" s="948"/>
      <c r="Y2483" s="948"/>
      <c r="Z2483" s="948"/>
      <c r="CC2483" s="949"/>
    </row>
    <row r="2484" spans="6:81" s="947" customFormat="1">
      <c r="F2484" s="948"/>
      <c r="G2484" s="948"/>
      <c r="H2484" s="948"/>
      <c r="I2484" s="948"/>
      <c r="N2484" s="948"/>
      <c r="O2484" s="948"/>
      <c r="P2484" s="948"/>
      <c r="Q2484" s="948"/>
      <c r="R2484" s="948"/>
      <c r="S2484" s="948"/>
      <c r="T2484" s="948"/>
      <c r="U2484" s="948"/>
      <c r="V2484" s="948"/>
      <c r="W2484" s="948"/>
      <c r="X2484" s="948"/>
      <c r="Y2484" s="948"/>
      <c r="Z2484" s="948"/>
      <c r="CC2484" s="949"/>
    </row>
    <row r="2485" spans="6:81" s="947" customFormat="1">
      <c r="F2485" s="948"/>
      <c r="G2485" s="948"/>
      <c r="H2485" s="948"/>
      <c r="I2485" s="948"/>
      <c r="N2485" s="948"/>
      <c r="O2485" s="948"/>
      <c r="P2485" s="948"/>
      <c r="Q2485" s="948"/>
      <c r="R2485" s="948"/>
      <c r="S2485" s="948"/>
      <c r="T2485" s="948"/>
      <c r="U2485" s="948"/>
      <c r="V2485" s="948"/>
      <c r="W2485" s="948"/>
      <c r="X2485" s="948"/>
      <c r="Y2485" s="948"/>
      <c r="Z2485" s="948"/>
      <c r="CC2485" s="949"/>
    </row>
    <row r="2486" spans="6:81" s="947" customFormat="1">
      <c r="F2486" s="948"/>
      <c r="G2486" s="948"/>
      <c r="H2486" s="948"/>
      <c r="I2486" s="948"/>
      <c r="N2486" s="948"/>
      <c r="O2486" s="948"/>
      <c r="P2486" s="948"/>
      <c r="Q2486" s="948"/>
      <c r="R2486" s="948"/>
      <c r="S2486" s="948"/>
      <c r="T2486" s="948"/>
      <c r="U2486" s="948"/>
      <c r="V2486" s="948"/>
      <c r="W2486" s="948"/>
      <c r="X2486" s="948"/>
      <c r="Y2486" s="948"/>
      <c r="Z2486" s="948"/>
      <c r="CC2486" s="949"/>
    </row>
    <row r="2487" spans="6:81" s="947" customFormat="1">
      <c r="F2487" s="948"/>
      <c r="G2487" s="948"/>
      <c r="H2487" s="948"/>
      <c r="I2487" s="948"/>
      <c r="N2487" s="948"/>
      <c r="O2487" s="948"/>
      <c r="P2487" s="948"/>
      <c r="Q2487" s="948"/>
      <c r="R2487" s="948"/>
      <c r="S2487" s="948"/>
      <c r="T2487" s="948"/>
      <c r="U2487" s="948"/>
      <c r="V2487" s="948"/>
      <c r="W2487" s="948"/>
      <c r="X2487" s="948"/>
      <c r="Y2487" s="948"/>
      <c r="Z2487" s="948"/>
      <c r="CC2487" s="949"/>
    </row>
    <row r="2488" spans="6:81" s="947" customFormat="1">
      <c r="F2488" s="948"/>
      <c r="G2488" s="948"/>
      <c r="H2488" s="948"/>
      <c r="I2488" s="948"/>
      <c r="N2488" s="948"/>
      <c r="O2488" s="948"/>
      <c r="P2488" s="948"/>
      <c r="Q2488" s="948"/>
      <c r="R2488" s="948"/>
      <c r="S2488" s="948"/>
      <c r="T2488" s="948"/>
      <c r="U2488" s="948"/>
      <c r="V2488" s="948"/>
      <c r="W2488" s="948"/>
      <c r="X2488" s="948"/>
      <c r="Y2488" s="948"/>
      <c r="Z2488" s="948"/>
      <c r="CC2488" s="949"/>
    </row>
    <row r="2489" spans="6:81" s="947" customFormat="1">
      <c r="F2489" s="948"/>
      <c r="G2489" s="948"/>
      <c r="H2489" s="948"/>
      <c r="I2489" s="948"/>
      <c r="N2489" s="948"/>
      <c r="O2489" s="948"/>
      <c r="P2489" s="948"/>
      <c r="Q2489" s="948"/>
      <c r="R2489" s="948"/>
      <c r="S2489" s="948"/>
      <c r="T2489" s="948"/>
      <c r="U2489" s="948"/>
      <c r="V2489" s="948"/>
      <c r="W2489" s="948"/>
      <c r="X2489" s="948"/>
      <c r="Y2489" s="948"/>
      <c r="Z2489" s="948"/>
      <c r="CC2489" s="949"/>
    </row>
    <row r="2490" spans="6:81" s="947" customFormat="1">
      <c r="F2490" s="948"/>
      <c r="G2490" s="948"/>
      <c r="H2490" s="948"/>
      <c r="I2490" s="948"/>
      <c r="N2490" s="948"/>
      <c r="O2490" s="948"/>
      <c r="P2490" s="948"/>
      <c r="Q2490" s="948"/>
      <c r="R2490" s="948"/>
      <c r="S2490" s="948"/>
      <c r="T2490" s="948"/>
      <c r="U2490" s="948"/>
      <c r="V2490" s="948"/>
      <c r="W2490" s="948"/>
      <c r="X2490" s="948"/>
      <c r="Y2490" s="948"/>
      <c r="Z2490" s="948"/>
      <c r="CC2490" s="949"/>
    </row>
    <row r="2491" spans="6:81" s="947" customFormat="1">
      <c r="F2491" s="948"/>
      <c r="G2491" s="948"/>
      <c r="H2491" s="948"/>
      <c r="I2491" s="948"/>
      <c r="N2491" s="948"/>
      <c r="O2491" s="948"/>
      <c r="P2491" s="948"/>
      <c r="Q2491" s="948"/>
      <c r="R2491" s="948"/>
      <c r="S2491" s="948"/>
      <c r="T2491" s="948"/>
      <c r="U2491" s="948"/>
      <c r="V2491" s="948"/>
      <c r="W2491" s="948"/>
      <c r="X2491" s="948"/>
      <c r="Y2491" s="948"/>
      <c r="Z2491" s="948"/>
      <c r="CC2491" s="949"/>
    </row>
    <row r="2492" spans="6:81" s="947" customFormat="1">
      <c r="F2492" s="948"/>
      <c r="G2492" s="948"/>
      <c r="H2492" s="948"/>
      <c r="I2492" s="948"/>
      <c r="N2492" s="948"/>
      <c r="O2492" s="948"/>
      <c r="P2492" s="948"/>
      <c r="Q2492" s="948"/>
      <c r="R2492" s="948"/>
      <c r="S2492" s="948"/>
      <c r="T2492" s="948"/>
      <c r="U2492" s="948"/>
      <c r="V2492" s="948"/>
      <c r="W2492" s="948"/>
      <c r="X2492" s="948"/>
      <c r="Y2492" s="948"/>
      <c r="Z2492" s="948"/>
      <c r="CC2492" s="949"/>
    </row>
    <row r="2493" spans="6:81" s="947" customFormat="1">
      <c r="F2493" s="948"/>
      <c r="G2493" s="948"/>
      <c r="H2493" s="948"/>
      <c r="I2493" s="948"/>
      <c r="N2493" s="948"/>
      <c r="O2493" s="948"/>
      <c r="P2493" s="948"/>
      <c r="Q2493" s="948"/>
      <c r="R2493" s="948"/>
      <c r="S2493" s="948"/>
      <c r="T2493" s="948"/>
      <c r="U2493" s="948"/>
      <c r="V2493" s="948"/>
      <c r="W2493" s="948"/>
      <c r="X2493" s="948"/>
      <c r="Y2493" s="948"/>
      <c r="Z2493" s="948"/>
      <c r="CC2493" s="949"/>
    </row>
    <row r="2494" spans="6:81" s="947" customFormat="1">
      <c r="F2494" s="948"/>
      <c r="G2494" s="948"/>
      <c r="H2494" s="948"/>
      <c r="I2494" s="948"/>
      <c r="N2494" s="948"/>
      <c r="O2494" s="948"/>
      <c r="P2494" s="948"/>
      <c r="Q2494" s="948"/>
      <c r="R2494" s="948"/>
      <c r="S2494" s="948"/>
      <c r="T2494" s="948"/>
      <c r="U2494" s="948"/>
      <c r="V2494" s="948"/>
      <c r="W2494" s="948"/>
      <c r="X2494" s="948"/>
      <c r="Y2494" s="948"/>
      <c r="Z2494" s="948"/>
      <c r="CC2494" s="949"/>
    </row>
    <row r="2495" spans="6:81" s="947" customFormat="1">
      <c r="F2495" s="948"/>
      <c r="G2495" s="948"/>
      <c r="H2495" s="948"/>
      <c r="I2495" s="948"/>
      <c r="N2495" s="948"/>
      <c r="O2495" s="948"/>
      <c r="P2495" s="948"/>
      <c r="Q2495" s="948"/>
      <c r="R2495" s="948"/>
      <c r="S2495" s="948"/>
      <c r="T2495" s="948"/>
      <c r="U2495" s="948"/>
      <c r="V2495" s="948"/>
      <c r="W2495" s="948"/>
      <c r="X2495" s="948"/>
      <c r="Y2495" s="948"/>
      <c r="Z2495" s="948"/>
      <c r="CC2495" s="949"/>
    </row>
    <row r="2496" spans="6:81" s="947" customFormat="1">
      <c r="F2496" s="948"/>
      <c r="G2496" s="948"/>
      <c r="H2496" s="948"/>
      <c r="I2496" s="948"/>
      <c r="N2496" s="948"/>
      <c r="O2496" s="948"/>
      <c r="P2496" s="948"/>
      <c r="Q2496" s="948"/>
      <c r="R2496" s="948"/>
      <c r="S2496" s="948"/>
      <c r="T2496" s="948"/>
      <c r="U2496" s="948"/>
      <c r="V2496" s="948"/>
      <c r="W2496" s="948"/>
      <c r="X2496" s="948"/>
      <c r="Y2496" s="948"/>
      <c r="Z2496" s="948"/>
      <c r="CC2496" s="949"/>
    </row>
    <row r="2497" spans="6:81" s="947" customFormat="1">
      <c r="F2497" s="948"/>
      <c r="G2497" s="948"/>
      <c r="H2497" s="948"/>
      <c r="I2497" s="948"/>
      <c r="N2497" s="948"/>
      <c r="O2497" s="948"/>
      <c r="P2497" s="948"/>
      <c r="Q2497" s="948"/>
      <c r="R2497" s="948"/>
      <c r="S2497" s="948"/>
      <c r="T2497" s="948"/>
      <c r="U2497" s="948"/>
      <c r="V2497" s="948"/>
      <c r="W2497" s="948"/>
      <c r="X2497" s="948"/>
      <c r="Y2497" s="948"/>
      <c r="Z2497" s="948"/>
      <c r="CC2497" s="949"/>
    </row>
    <row r="2498" spans="6:81" s="947" customFormat="1">
      <c r="F2498" s="948"/>
      <c r="G2498" s="948"/>
      <c r="H2498" s="948"/>
      <c r="I2498" s="948"/>
      <c r="N2498" s="948"/>
      <c r="O2498" s="948"/>
      <c r="P2498" s="948"/>
      <c r="Q2498" s="948"/>
      <c r="R2498" s="948"/>
      <c r="S2498" s="948"/>
      <c r="T2498" s="948"/>
      <c r="U2498" s="948"/>
      <c r="V2498" s="948"/>
      <c r="W2498" s="948"/>
      <c r="X2498" s="948"/>
      <c r="Y2498" s="948"/>
      <c r="Z2498" s="948"/>
      <c r="CC2498" s="949"/>
    </row>
    <row r="2499" spans="6:81" s="947" customFormat="1">
      <c r="F2499" s="948"/>
      <c r="G2499" s="948"/>
      <c r="H2499" s="948"/>
      <c r="I2499" s="948"/>
      <c r="N2499" s="948"/>
      <c r="O2499" s="948"/>
      <c r="P2499" s="948"/>
      <c r="Q2499" s="948"/>
      <c r="R2499" s="948"/>
      <c r="S2499" s="948"/>
      <c r="T2499" s="948"/>
      <c r="U2499" s="948"/>
      <c r="V2499" s="948"/>
      <c r="W2499" s="948"/>
      <c r="X2499" s="948"/>
      <c r="Y2499" s="948"/>
      <c r="Z2499" s="948"/>
      <c r="CC2499" s="949"/>
    </row>
    <row r="2500" spans="6:81" s="947" customFormat="1">
      <c r="F2500" s="948"/>
      <c r="G2500" s="948"/>
      <c r="H2500" s="948"/>
      <c r="I2500" s="948"/>
      <c r="N2500" s="948"/>
      <c r="O2500" s="948"/>
      <c r="P2500" s="948"/>
      <c r="Q2500" s="948"/>
      <c r="R2500" s="948"/>
      <c r="S2500" s="948"/>
      <c r="T2500" s="948"/>
      <c r="U2500" s="948"/>
      <c r="V2500" s="948"/>
      <c r="W2500" s="948"/>
      <c r="X2500" s="948"/>
      <c r="Y2500" s="948"/>
      <c r="Z2500" s="948"/>
      <c r="CC2500" s="949"/>
    </row>
    <row r="2501" spans="6:81" s="947" customFormat="1">
      <c r="F2501" s="948"/>
      <c r="G2501" s="948"/>
      <c r="H2501" s="948"/>
      <c r="I2501" s="948"/>
      <c r="N2501" s="948"/>
      <c r="O2501" s="948"/>
      <c r="P2501" s="948"/>
      <c r="Q2501" s="948"/>
      <c r="R2501" s="948"/>
      <c r="S2501" s="948"/>
      <c r="T2501" s="948"/>
      <c r="U2501" s="948"/>
      <c r="V2501" s="948"/>
      <c r="W2501" s="948"/>
      <c r="X2501" s="948"/>
      <c r="Y2501" s="948"/>
      <c r="Z2501" s="948"/>
      <c r="CC2501" s="949"/>
    </row>
    <row r="2502" spans="6:81" s="947" customFormat="1">
      <c r="F2502" s="948"/>
      <c r="G2502" s="948"/>
      <c r="H2502" s="948"/>
      <c r="I2502" s="948"/>
      <c r="N2502" s="948"/>
      <c r="O2502" s="948"/>
      <c r="P2502" s="948"/>
      <c r="Q2502" s="948"/>
      <c r="R2502" s="948"/>
      <c r="S2502" s="948"/>
      <c r="T2502" s="948"/>
      <c r="U2502" s="948"/>
      <c r="V2502" s="948"/>
      <c r="W2502" s="948"/>
      <c r="X2502" s="948"/>
      <c r="Y2502" s="948"/>
      <c r="Z2502" s="948"/>
      <c r="CC2502" s="949"/>
    </row>
    <row r="2503" spans="6:81" s="947" customFormat="1">
      <c r="F2503" s="948"/>
      <c r="G2503" s="948"/>
      <c r="H2503" s="948"/>
      <c r="I2503" s="948"/>
      <c r="N2503" s="948"/>
      <c r="O2503" s="948"/>
      <c r="P2503" s="948"/>
      <c r="Q2503" s="948"/>
      <c r="R2503" s="948"/>
      <c r="S2503" s="948"/>
      <c r="T2503" s="948"/>
      <c r="U2503" s="948"/>
      <c r="V2503" s="948"/>
      <c r="W2503" s="948"/>
      <c r="X2503" s="948"/>
      <c r="Y2503" s="948"/>
      <c r="Z2503" s="948"/>
      <c r="CC2503" s="949"/>
    </row>
    <row r="2504" spans="6:81" s="947" customFormat="1">
      <c r="F2504" s="948"/>
      <c r="G2504" s="948"/>
      <c r="H2504" s="948"/>
      <c r="I2504" s="948"/>
      <c r="N2504" s="948"/>
      <c r="O2504" s="948"/>
      <c r="P2504" s="948"/>
      <c r="Q2504" s="948"/>
      <c r="R2504" s="948"/>
      <c r="S2504" s="948"/>
      <c r="T2504" s="948"/>
      <c r="U2504" s="948"/>
      <c r="V2504" s="948"/>
      <c r="W2504" s="948"/>
      <c r="X2504" s="948"/>
      <c r="Y2504" s="948"/>
      <c r="Z2504" s="948"/>
      <c r="CC2504" s="949"/>
    </row>
    <row r="2505" spans="6:81" s="947" customFormat="1">
      <c r="F2505" s="948"/>
      <c r="G2505" s="948"/>
      <c r="H2505" s="948"/>
      <c r="I2505" s="948"/>
      <c r="N2505" s="948"/>
      <c r="O2505" s="948"/>
      <c r="P2505" s="948"/>
      <c r="Q2505" s="948"/>
      <c r="R2505" s="948"/>
      <c r="S2505" s="948"/>
      <c r="T2505" s="948"/>
      <c r="U2505" s="948"/>
      <c r="V2505" s="948"/>
      <c r="W2505" s="948"/>
      <c r="X2505" s="948"/>
      <c r="Y2505" s="948"/>
      <c r="Z2505" s="948"/>
      <c r="CC2505" s="949"/>
    </row>
    <row r="2506" spans="6:81" s="947" customFormat="1">
      <c r="F2506" s="948"/>
      <c r="G2506" s="948"/>
      <c r="H2506" s="948"/>
      <c r="I2506" s="948"/>
      <c r="N2506" s="948"/>
      <c r="O2506" s="948"/>
      <c r="P2506" s="948"/>
      <c r="Q2506" s="948"/>
      <c r="R2506" s="948"/>
      <c r="S2506" s="948"/>
      <c r="T2506" s="948"/>
      <c r="U2506" s="948"/>
      <c r="V2506" s="948"/>
      <c r="W2506" s="948"/>
      <c r="X2506" s="948"/>
      <c r="Y2506" s="948"/>
      <c r="Z2506" s="948"/>
      <c r="CC2506" s="949"/>
    </row>
    <row r="2507" spans="6:81" s="947" customFormat="1">
      <c r="F2507" s="948"/>
      <c r="G2507" s="948"/>
      <c r="H2507" s="948"/>
      <c r="I2507" s="948"/>
      <c r="N2507" s="948"/>
      <c r="O2507" s="948"/>
      <c r="P2507" s="948"/>
      <c r="Q2507" s="948"/>
      <c r="R2507" s="948"/>
      <c r="S2507" s="948"/>
      <c r="T2507" s="948"/>
      <c r="U2507" s="948"/>
      <c r="V2507" s="948"/>
      <c r="W2507" s="948"/>
      <c r="X2507" s="948"/>
      <c r="Y2507" s="948"/>
      <c r="Z2507" s="948"/>
      <c r="CC2507" s="949"/>
    </row>
    <row r="2508" spans="6:81" s="947" customFormat="1">
      <c r="F2508" s="948"/>
      <c r="G2508" s="948"/>
      <c r="H2508" s="948"/>
      <c r="I2508" s="948"/>
      <c r="N2508" s="948"/>
      <c r="O2508" s="948"/>
      <c r="P2508" s="948"/>
      <c r="Q2508" s="948"/>
      <c r="R2508" s="948"/>
      <c r="S2508" s="948"/>
      <c r="T2508" s="948"/>
      <c r="U2508" s="948"/>
      <c r="V2508" s="948"/>
      <c r="W2508" s="948"/>
      <c r="X2508" s="948"/>
      <c r="Y2508" s="948"/>
      <c r="Z2508" s="948"/>
      <c r="CC2508" s="949"/>
    </row>
    <row r="2509" spans="6:81" s="947" customFormat="1">
      <c r="F2509" s="948"/>
      <c r="G2509" s="948"/>
      <c r="H2509" s="948"/>
      <c r="I2509" s="948"/>
      <c r="N2509" s="948"/>
      <c r="O2509" s="948"/>
      <c r="P2509" s="948"/>
      <c r="Q2509" s="948"/>
      <c r="R2509" s="948"/>
      <c r="S2509" s="948"/>
      <c r="T2509" s="948"/>
      <c r="U2509" s="948"/>
      <c r="V2509" s="948"/>
      <c r="W2509" s="948"/>
      <c r="X2509" s="948"/>
      <c r="Y2509" s="948"/>
      <c r="Z2509" s="948"/>
      <c r="CC2509" s="949"/>
    </row>
    <row r="2510" spans="6:81" s="947" customFormat="1">
      <c r="F2510" s="948"/>
      <c r="G2510" s="948"/>
      <c r="H2510" s="948"/>
      <c r="I2510" s="948"/>
      <c r="N2510" s="948"/>
      <c r="O2510" s="948"/>
      <c r="P2510" s="948"/>
      <c r="Q2510" s="948"/>
      <c r="R2510" s="948"/>
      <c r="S2510" s="948"/>
      <c r="T2510" s="948"/>
      <c r="U2510" s="948"/>
      <c r="V2510" s="948"/>
      <c r="W2510" s="948"/>
      <c r="X2510" s="948"/>
      <c r="Y2510" s="948"/>
      <c r="Z2510" s="948"/>
      <c r="CC2510" s="949"/>
    </row>
    <row r="2511" spans="6:81" s="947" customFormat="1">
      <c r="F2511" s="948"/>
      <c r="G2511" s="948"/>
      <c r="H2511" s="948"/>
      <c r="I2511" s="948"/>
      <c r="N2511" s="948"/>
      <c r="O2511" s="948"/>
      <c r="P2511" s="948"/>
      <c r="Q2511" s="948"/>
      <c r="R2511" s="948"/>
      <c r="S2511" s="948"/>
      <c r="T2511" s="948"/>
      <c r="U2511" s="948"/>
      <c r="V2511" s="948"/>
      <c r="W2511" s="948"/>
      <c r="X2511" s="948"/>
      <c r="Y2511" s="948"/>
      <c r="Z2511" s="948"/>
      <c r="CC2511" s="949"/>
    </row>
    <row r="2512" spans="6:81" s="947" customFormat="1">
      <c r="F2512" s="948"/>
      <c r="G2512" s="948"/>
      <c r="H2512" s="948"/>
      <c r="I2512" s="948"/>
      <c r="N2512" s="948"/>
      <c r="O2512" s="948"/>
      <c r="P2512" s="948"/>
      <c r="Q2512" s="948"/>
      <c r="R2512" s="948"/>
      <c r="S2512" s="948"/>
      <c r="T2512" s="948"/>
      <c r="U2512" s="948"/>
      <c r="V2512" s="948"/>
      <c r="W2512" s="948"/>
      <c r="X2512" s="948"/>
      <c r="Y2512" s="948"/>
      <c r="Z2512" s="948"/>
      <c r="CC2512" s="949"/>
    </row>
    <row r="2513" spans="6:81" s="947" customFormat="1">
      <c r="F2513" s="948"/>
      <c r="G2513" s="948"/>
      <c r="H2513" s="948"/>
      <c r="I2513" s="948"/>
      <c r="N2513" s="948"/>
      <c r="O2513" s="948"/>
      <c r="P2513" s="948"/>
      <c r="Q2513" s="948"/>
      <c r="R2513" s="948"/>
      <c r="S2513" s="948"/>
      <c r="T2513" s="948"/>
      <c r="U2513" s="948"/>
      <c r="V2513" s="948"/>
      <c r="W2513" s="948"/>
      <c r="X2513" s="948"/>
      <c r="Y2513" s="948"/>
      <c r="Z2513" s="948"/>
      <c r="CC2513" s="949"/>
    </row>
    <row r="2514" spans="6:81" s="947" customFormat="1">
      <c r="F2514" s="948"/>
      <c r="G2514" s="948"/>
      <c r="H2514" s="948"/>
      <c r="I2514" s="948"/>
      <c r="N2514" s="948"/>
      <c r="O2514" s="948"/>
      <c r="P2514" s="948"/>
      <c r="Q2514" s="948"/>
      <c r="R2514" s="948"/>
      <c r="S2514" s="948"/>
      <c r="T2514" s="948"/>
      <c r="U2514" s="948"/>
      <c r="V2514" s="948"/>
      <c r="W2514" s="948"/>
      <c r="X2514" s="948"/>
      <c r="Y2514" s="948"/>
      <c r="Z2514" s="948"/>
      <c r="CC2514" s="949"/>
    </row>
    <row r="2515" spans="6:81" s="947" customFormat="1">
      <c r="F2515" s="948"/>
      <c r="G2515" s="948"/>
      <c r="H2515" s="948"/>
      <c r="I2515" s="948"/>
      <c r="N2515" s="948"/>
      <c r="O2515" s="948"/>
      <c r="P2515" s="948"/>
      <c r="Q2515" s="948"/>
      <c r="R2515" s="948"/>
      <c r="S2515" s="948"/>
      <c r="T2515" s="948"/>
      <c r="U2515" s="948"/>
      <c r="V2515" s="948"/>
      <c r="W2515" s="948"/>
      <c r="X2515" s="948"/>
      <c r="Y2515" s="948"/>
      <c r="Z2515" s="948"/>
      <c r="CC2515" s="949"/>
    </row>
    <row r="2516" spans="6:81" s="947" customFormat="1">
      <c r="F2516" s="948"/>
      <c r="G2516" s="948"/>
      <c r="H2516" s="948"/>
      <c r="I2516" s="948"/>
      <c r="N2516" s="948"/>
      <c r="O2516" s="948"/>
      <c r="P2516" s="948"/>
      <c r="Q2516" s="948"/>
      <c r="R2516" s="948"/>
      <c r="S2516" s="948"/>
      <c r="T2516" s="948"/>
      <c r="U2516" s="948"/>
      <c r="V2516" s="948"/>
      <c r="W2516" s="948"/>
      <c r="X2516" s="948"/>
      <c r="Y2516" s="948"/>
      <c r="Z2516" s="948"/>
      <c r="CC2516" s="949"/>
    </row>
    <row r="2517" spans="6:81" s="947" customFormat="1">
      <c r="F2517" s="948"/>
      <c r="G2517" s="948"/>
      <c r="H2517" s="948"/>
      <c r="I2517" s="948"/>
      <c r="N2517" s="948"/>
      <c r="O2517" s="948"/>
      <c r="P2517" s="948"/>
      <c r="Q2517" s="948"/>
      <c r="R2517" s="948"/>
      <c r="S2517" s="948"/>
      <c r="T2517" s="948"/>
      <c r="U2517" s="948"/>
      <c r="V2517" s="948"/>
      <c r="W2517" s="948"/>
      <c r="X2517" s="948"/>
      <c r="Y2517" s="948"/>
      <c r="Z2517" s="948"/>
      <c r="CC2517" s="949"/>
    </row>
    <row r="2518" spans="6:81" s="947" customFormat="1">
      <c r="F2518" s="948"/>
      <c r="G2518" s="948"/>
      <c r="H2518" s="948"/>
      <c r="I2518" s="948"/>
      <c r="N2518" s="948"/>
      <c r="O2518" s="948"/>
      <c r="P2518" s="948"/>
      <c r="Q2518" s="948"/>
      <c r="R2518" s="948"/>
      <c r="S2518" s="948"/>
      <c r="T2518" s="948"/>
      <c r="U2518" s="948"/>
      <c r="V2518" s="948"/>
      <c r="W2518" s="948"/>
      <c r="X2518" s="948"/>
      <c r="Y2518" s="948"/>
      <c r="Z2518" s="948"/>
      <c r="CC2518" s="949"/>
    </row>
    <row r="2519" spans="6:81" s="947" customFormat="1">
      <c r="F2519" s="948"/>
      <c r="G2519" s="948"/>
      <c r="H2519" s="948"/>
      <c r="I2519" s="948"/>
      <c r="N2519" s="948"/>
      <c r="O2519" s="948"/>
      <c r="P2519" s="948"/>
      <c r="Q2519" s="948"/>
      <c r="R2519" s="948"/>
      <c r="S2519" s="948"/>
      <c r="T2519" s="948"/>
      <c r="U2519" s="948"/>
      <c r="V2519" s="948"/>
      <c r="W2519" s="948"/>
      <c r="X2519" s="948"/>
      <c r="Y2519" s="948"/>
      <c r="Z2519" s="948"/>
      <c r="CC2519" s="949"/>
    </row>
    <row r="2520" spans="6:81" s="947" customFormat="1">
      <c r="F2520" s="948"/>
      <c r="G2520" s="948"/>
      <c r="H2520" s="948"/>
      <c r="I2520" s="948"/>
      <c r="N2520" s="948"/>
      <c r="O2520" s="948"/>
      <c r="P2520" s="948"/>
      <c r="Q2520" s="948"/>
      <c r="R2520" s="948"/>
      <c r="S2520" s="948"/>
      <c r="T2520" s="948"/>
      <c r="U2520" s="948"/>
      <c r="V2520" s="948"/>
      <c r="W2520" s="948"/>
      <c r="X2520" s="948"/>
      <c r="Y2520" s="948"/>
      <c r="Z2520" s="948"/>
      <c r="CC2520" s="949"/>
    </row>
    <row r="2521" spans="6:81" s="947" customFormat="1">
      <c r="F2521" s="948"/>
      <c r="G2521" s="948"/>
      <c r="H2521" s="948"/>
      <c r="I2521" s="948"/>
      <c r="N2521" s="948"/>
      <c r="O2521" s="948"/>
      <c r="P2521" s="948"/>
      <c r="Q2521" s="948"/>
      <c r="R2521" s="948"/>
      <c r="S2521" s="948"/>
      <c r="T2521" s="948"/>
      <c r="U2521" s="948"/>
      <c r="V2521" s="948"/>
      <c r="W2521" s="948"/>
      <c r="X2521" s="948"/>
      <c r="Y2521" s="948"/>
      <c r="Z2521" s="948"/>
      <c r="CC2521" s="949"/>
    </row>
    <row r="2522" spans="6:81" s="947" customFormat="1">
      <c r="F2522" s="948"/>
      <c r="G2522" s="948"/>
      <c r="H2522" s="948"/>
      <c r="I2522" s="948"/>
      <c r="N2522" s="948"/>
      <c r="O2522" s="948"/>
      <c r="P2522" s="948"/>
      <c r="Q2522" s="948"/>
      <c r="R2522" s="948"/>
      <c r="S2522" s="948"/>
      <c r="T2522" s="948"/>
      <c r="U2522" s="948"/>
      <c r="V2522" s="948"/>
      <c r="W2522" s="948"/>
      <c r="X2522" s="948"/>
      <c r="Y2522" s="948"/>
      <c r="Z2522" s="948"/>
      <c r="CC2522" s="949"/>
    </row>
    <row r="2523" spans="6:81" s="947" customFormat="1">
      <c r="F2523" s="948"/>
      <c r="G2523" s="948"/>
      <c r="H2523" s="948"/>
      <c r="I2523" s="948"/>
      <c r="N2523" s="948"/>
      <c r="O2523" s="948"/>
      <c r="P2523" s="948"/>
      <c r="Q2523" s="948"/>
      <c r="R2523" s="948"/>
      <c r="S2523" s="948"/>
      <c r="T2523" s="948"/>
      <c r="U2523" s="948"/>
      <c r="V2523" s="948"/>
      <c r="W2523" s="948"/>
      <c r="X2523" s="948"/>
      <c r="Y2523" s="948"/>
      <c r="Z2523" s="948"/>
      <c r="CC2523" s="949"/>
    </row>
    <row r="2524" spans="6:81" s="947" customFormat="1">
      <c r="F2524" s="948"/>
      <c r="G2524" s="948"/>
      <c r="H2524" s="948"/>
      <c r="I2524" s="948"/>
      <c r="N2524" s="948"/>
      <c r="O2524" s="948"/>
      <c r="P2524" s="948"/>
      <c r="Q2524" s="948"/>
      <c r="R2524" s="948"/>
      <c r="S2524" s="948"/>
      <c r="T2524" s="948"/>
      <c r="U2524" s="948"/>
      <c r="V2524" s="948"/>
      <c r="W2524" s="948"/>
      <c r="X2524" s="948"/>
      <c r="Y2524" s="948"/>
      <c r="Z2524" s="948"/>
      <c r="CC2524" s="949"/>
    </row>
    <row r="2525" spans="6:81" s="947" customFormat="1">
      <c r="F2525" s="948"/>
      <c r="G2525" s="948"/>
      <c r="H2525" s="948"/>
      <c r="I2525" s="948"/>
      <c r="N2525" s="948"/>
      <c r="O2525" s="948"/>
      <c r="P2525" s="948"/>
      <c r="Q2525" s="948"/>
      <c r="R2525" s="948"/>
      <c r="S2525" s="948"/>
      <c r="T2525" s="948"/>
      <c r="U2525" s="948"/>
      <c r="V2525" s="948"/>
      <c r="W2525" s="948"/>
      <c r="X2525" s="948"/>
      <c r="Y2525" s="948"/>
      <c r="Z2525" s="948"/>
      <c r="CC2525" s="949"/>
    </row>
    <row r="2526" spans="6:81" s="947" customFormat="1">
      <c r="F2526" s="948"/>
      <c r="G2526" s="948"/>
      <c r="H2526" s="948"/>
      <c r="I2526" s="948"/>
      <c r="N2526" s="948"/>
      <c r="O2526" s="948"/>
      <c r="P2526" s="948"/>
      <c r="Q2526" s="948"/>
      <c r="R2526" s="948"/>
      <c r="S2526" s="948"/>
      <c r="T2526" s="948"/>
      <c r="U2526" s="948"/>
      <c r="V2526" s="948"/>
      <c r="W2526" s="948"/>
      <c r="X2526" s="948"/>
      <c r="Y2526" s="948"/>
      <c r="Z2526" s="948"/>
      <c r="CC2526" s="949"/>
    </row>
    <row r="2527" spans="6:81" s="947" customFormat="1">
      <c r="F2527" s="948"/>
      <c r="G2527" s="948"/>
      <c r="H2527" s="948"/>
      <c r="I2527" s="948"/>
      <c r="N2527" s="948"/>
      <c r="O2527" s="948"/>
      <c r="P2527" s="948"/>
      <c r="Q2527" s="948"/>
      <c r="R2527" s="948"/>
      <c r="S2527" s="948"/>
      <c r="T2527" s="948"/>
      <c r="U2527" s="948"/>
      <c r="V2527" s="948"/>
      <c r="W2527" s="948"/>
      <c r="X2527" s="948"/>
      <c r="Y2527" s="948"/>
      <c r="Z2527" s="948"/>
      <c r="CC2527" s="949"/>
    </row>
    <row r="2528" spans="6:81" s="947" customFormat="1">
      <c r="F2528" s="948"/>
      <c r="G2528" s="948"/>
      <c r="H2528" s="948"/>
      <c r="I2528" s="948"/>
      <c r="N2528" s="948"/>
      <c r="O2528" s="948"/>
      <c r="P2528" s="948"/>
      <c r="Q2528" s="948"/>
      <c r="R2528" s="948"/>
      <c r="S2528" s="948"/>
      <c r="T2528" s="948"/>
      <c r="U2528" s="948"/>
      <c r="V2528" s="948"/>
      <c r="W2528" s="948"/>
      <c r="X2528" s="948"/>
      <c r="Y2528" s="948"/>
      <c r="Z2528" s="948"/>
      <c r="CC2528" s="949"/>
    </row>
    <row r="2529" spans="6:81" s="947" customFormat="1">
      <c r="F2529" s="948"/>
      <c r="G2529" s="948"/>
      <c r="H2529" s="948"/>
      <c r="I2529" s="948"/>
      <c r="N2529" s="948"/>
      <c r="O2529" s="948"/>
      <c r="P2529" s="948"/>
      <c r="Q2529" s="948"/>
      <c r="R2529" s="948"/>
      <c r="S2529" s="948"/>
      <c r="T2529" s="948"/>
      <c r="U2529" s="948"/>
      <c r="V2529" s="948"/>
      <c r="W2529" s="948"/>
      <c r="X2529" s="948"/>
      <c r="Y2529" s="948"/>
      <c r="Z2529" s="948"/>
      <c r="CC2529" s="949"/>
    </row>
    <row r="2530" spans="6:81" s="947" customFormat="1">
      <c r="F2530" s="948"/>
      <c r="G2530" s="948"/>
      <c r="H2530" s="948"/>
      <c r="I2530" s="948"/>
      <c r="N2530" s="948"/>
      <c r="O2530" s="948"/>
      <c r="P2530" s="948"/>
      <c r="Q2530" s="948"/>
      <c r="R2530" s="948"/>
      <c r="S2530" s="948"/>
      <c r="T2530" s="948"/>
      <c r="U2530" s="948"/>
      <c r="V2530" s="948"/>
      <c r="W2530" s="948"/>
      <c r="X2530" s="948"/>
      <c r="Y2530" s="948"/>
      <c r="Z2530" s="948"/>
      <c r="CC2530" s="949"/>
    </row>
    <row r="2531" spans="6:81" s="947" customFormat="1">
      <c r="F2531" s="948"/>
      <c r="G2531" s="948"/>
      <c r="H2531" s="948"/>
      <c r="I2531" s="948"/>
      <c r="N2531" s="948"/>
      <c r="O2531" s="948"/>
      <c r="P2531" s="948"/>
      <c r="Q2531" s="948"/>
      <c r="R2531" s="948"/>
      <c r="S2531" s="948"/>
      <c r="T2531" s="948"/>
      <c r="U2531" s="948"/>
      <c r="V2531" s="948"/>
      <c r="W2531" s="948"/>
      <c r="X2531" s="948"/>
      <c r="Y2531" s="948"/>
      <c r="Z2531" s="948"/>
      <c r="CC2531" s="949"/>
    </row>
    <row r="2532" spans="6:81" s="947" customFormat="1">
      <c r="F2532" s="948"/>
      <c r="G2532" s="948"/>
      <c r="H2532" s="948"/>
      <c r="I2532" s="948"/>
      <c r="N2532" s="948"/>
      <c r="O2532" s="948"/>
      <c r="P2532" s="948"/>
      <c r="Q2532" s="948"/>
      <c r="R2532" s="948"/>
      <c r="S2532" s="948"/>
      <c r="T2532" s="948"/>
      <c r="U2532" s="948"/>
      <c r="V2532" s="948"/>
      <c r="W2532" s="948"/>
      <c r="X2532" s="948"/>
      <c r="Y2532" s="948"/>
      <c r="Z2532" s="948"/>
      <c r="CC2532" s="949"/>
    </row>
    <row r="2533" spans="6:81" s="947" customFormat="1">
      <c r="F2533" s="948"/>
      <c r="G2533" s="948"/>
      <c r="H2533" s="948"/>
      <c r="I2533" s="948"/>
      <c r="N2533" s="948"/>
      <c r="O2533" s="948"/>
      <c r="P2533" s="948"/>
      <c r="Q2533" s="948"/>
      <c r="R2533" s="948"/>
      <c r="S2533" s="948"/>
      <c r="T2533" s="948"/>
      <c r="U2533" s="948"/>
      <c r="V2533" s="948"/>
      <c r="W2533" s="948"/>
      <c r="X2533" s="948"/>
      <c r="Y2533" s="948"/>
      <c r="Z2533" s="948"/>
      <c r="CC2533" s="949"/>
    </row>
    <row r="2534" spans="6:81" s="947" customFormat="1">
      <c r="F2534" s="948"/>
      <c r="G2534" s="948"/>
      <c r="H2534" s="948"/>
      <c r="I2534" s="948"/>
      <c r="N2534" s="948"/>
      <c r="O2534" s="948"/>
      <c r="P2534" s="948"/>
      <c r="Q2534" s="948"/>
      <c r="R2534" s="948"/>
      <c r="S2534" s="948"/>
      <c r="T2534" s="948"/>
      <c r="U2534" s="948"/>
      <c r="V2534" s="948"/>
      <c r="W2534" s="948"/>
      <c r="X2534" s="948"/>
      <c r="Y2534" s="948"/>
      <c r="Z2534" s="948"/>
      <c r="CC2534" s="949"/>
    </row>
    <row r="2535" spans="6:81" s="947" customFormat="1">
      <c r="F2535" s="948"/>
      <c r="G2535" s="948"/>
      <c r="H2535" s="948"/>
      <c r="I2535" s="948"/>
      <c r="N2535" s="948"/>
      <c r="O2535" s="948"/>
      <c r="P2535" s="948"/>
      <c r="Q2535" s="948"/>
      <c r="R2535" s="948"/>
      <c r="S2535" s="948"/>
      <c r="T2535" s="948"/>
      <c r="U2535" s="948"/>
      <c r="V2535" s="948"/>
      <c r="W2535" s="948"/>
      <c r="X2535" s="948"/>
      <c r="Y2535" s="948"/>
      <c r="Z2535" s="948"/>
      <c r="CC2535" s="949"/>
    </row>
    <row r="2536" spans="6:81" s="947" customFormat="1">
      <c r="F2536" s="948"/>
      <c r="G2536" s="948"/>
      <c r="H2536" s="948"/>
      <c r="I2536" s="948"/>
      <c r="N2536" s="948"/>
      <c r="O2536" s="948"/>
      <c r="P2536" s="948"/>
      <c r="Q2536" s="948"/>
      <c r="R2536" s="948"/>
      <c r="S2536" s="948"/>
      <c r="T2536" s="948"/>
      <c r="U2536" s="948"/>
      <c r="V2536" s="948"/>
      <c r="W2536" s="948"/>
      <c r="X2536" s="948"/>
      <c r="Y2536" s="948"/>
      <c r="Z2536" s="948"/>
      <c r="CC2536" s="949"/>
    </row>
    <row r="2537" spans="6:81" s="947" customFormat="1">
      <c r="F2537" s="948"/>
      <c r="G2537" s="948"/>
      <c r="H2537" s="948"/>
      <c r="I2537" s="948"/>
      <c r="N2537" s="948"/>
      <c r="O2537" s="948"/>
      <c r="P2537" s="948"/>
      <c r="Q2537" s="948"/>
      <c r="R2537" s="948"/>
      <c r="S2537" s="948"/>
      <c r="T2537" s="948"/>
      <c r="U2537" s="948"/>
      <c r="V2537" s="948"/>
      <c r="W2537" s="948"/>
      <c r="X2537" s="948"/>
      <c r="Y2537" s="948"/>
      <c r="Z2537" s="948"/>
      <c r="CC2537" s="949"/>
    </row>
    <row r="2538" spans="6:81" s="947" customFormat="1">
      <c r="F2538" s="948"/>
      <c r="G2538" s="948"/>
      <c r="H2538" s="948"/>
      <c r="I2538" s="948"/>
      <c r="N2538" s="948"/>
      <c r="O2538" s="948"/>
      <c r="P2538" s="948"/>
      <c r="Q2538" s="948"/>
      <c r="R2538" s="948"/>
      <c r="S2538" s="948"/>
      <c r="T2538" s="948"/>
      <c r="U2538" s="948"/>
      <c r="V2538" s="948"/>
      <c r="W2538" s="948"/>
      <c r="X2538" s="948"/>
      <c r="Y2538" s="948"/>
      <c r="Z2538" s="948"/>
      <c r="CC2538" s="949"/>
    </row>
    <row r="2539" spans="6:81" s="947" customFormat="1">
      <c r="F2539" s="948"/>
      <c r="G2539" s="948"/>
      <c r="H2539" s="948"/>
      <c r="I2539" s="948"/>
      <c r="N2539" s="948"/>
      <c r="O2539" s="948"/>
      <c r="P2539" s="948"/>
      <c r="Q2539" s="948"/>
      <c r="R2539" s="948"/>
      <c r="S2539" s="948"/>
      <c r="T2539" s="948"/>
      <c r="U2539" s="948"/>
      <c r="V2539" s="948"/>
      <c r="W2539" s="948"/>
      <c r="X2539" s="948"/>
      <c r="Y2539" s="948"/>
      <c r="Z2539" s="948"/>
      <c r="CC2539" s="949"/>
    </row>
    <row r="2540" spans="6:81" s="947" customFormat="1">
      <c r="F2540" s="948"/>
      <c r="G2540" s="948"/>
      <c r="H2540" s="948"/>
      <c r="I2540" s="948"/>
      <c r="N2540" s="948"/>
      <c r="O2540" s="948"/>
      <c r="P2540" s="948"/>
      <c r="Q2540" s="948"/>
      <c r="R2540" s="948"/>
      <c r="S2540" s="948"/>
      <c r="T2540" s="948"/>
      <c r="U2540" s="948"/>
      <c r="V2540" s="948"/>
      <c r="W2540" s="948"/>
      <c r="X2540" s="948"/>
      <c r="Y2540" s="948"/>
      <c r="Z2540" s="948"/>
      <c r="CC2540" s="949"/>
    </row>
    <row r="2541" spans="6:81" s="947" customFormat="1">
      <c r="F2541" s="948"/>
      <c r="G2541" s="948"/>
      <c r="H2541" s="948"/>
      <c r="I2541" s="948"/>
      <c r="N2541" s="948"/>
      <c r="O2541" s="948"/>
      <c r="P2541" s="948"/>
      <c r="Q2541" s="948"/>
      <c r="R2541" s="948"/>
      <c r="S2541" s="948"/>
      <c r="T2541" s="948"/>
      <c r="U2541" s="948"/>
      <c r="V2541" s="948"/>
      <c r="W2541" s="948"/>
      <c r="X2541" s="948"/>
      <c r="Y2541" s="948"/>
      <c r="Z2541" s="948"/>
      <c r="CC2541" s="949"/>
    </row>
    <row r="2542" spans="6:81" s="947" customFormat="1">
      <c r="F2542" s="948"/>
      <c r="G2542" s="948"/>
      <c r="H2542" s="948"/>
      <c r="I2542" s="948"/>
      <c r="N2542" s="948"/>
      <c r="O2542" s="948"/>
      <c r="P2542" s="948"/>
      <c r="Q2542" s="948"/>
      <c r="R2542" s="948"/>
      <c r="S2542" s="948"/>
      <c r="T2542" s="948"/>
      <c r="U2542" s="948"/>
      <c r="V2542" s="948"/>
      <c r="W2542" s="948"/>
      <c r="X2542" s="948"/>
      <c r="Y2542" s="948"/>
      <c r="Z2542" s="948"/>
      <c r="CC2542" s="949"/>
    </row>
    <row r="2543" spans="6:81" s="947" customFormat="1">
      <c r="F2543" s="948"/>
      <c r="G2543" s="948"/>
      <c r="H2543" s="948"/>
      <c r="I2543" s="948"/>
      <c r="N2543" s="948"/>
      <c r="O2543" s="948"/>
      <c r="P2543" s="948"/>
      <c r="Q2543" s="948"/>
      <c r="R2543" s="948"/>
      <c r="S2543" s="948"/>
      <c r="T2543" s="948"/>
      <c r="U2543" s="948"/>
      <c r="V2543" s="948"/>
      <c r="W2543" s="948"/>
      <c r="X2543" s="948"/>
      <c r="Y2543" s="948"/>
      <c r="Z2543" s="948"/>
      <c r="CC2543" s="949"/>
    </row>
    <row r="2544" spans="6:81" s="947" customFormat="1">
      <c r="F2544" s="948"/>
      <c r="G2544" s="948"/>
      <c r="H2544" s="948"/>
      <c r="I2544" s="948"/>
      <c r="N2544" s="948"/>
      <c r="O2544" s="948"/>
      <c r="P2544" s="948"/>
      <c r="Q2544" s="948"/>
      <c r="R2544" s="948"/>
      <c r="S2544" s="948"/>
      <c r="T2544" s="948"/>
      <c r="U2544" s="948"/>
      <c r="V2544" s="948"/>
      <c r="W2544" s="948"/>
      <c r="X2544" s="948"/>
      <c r="Y2544" s="948"/>
      <c r="Z2544" s="948"/>
      <c r="CC2544" s="949"/>
    </row>
    <row r="2545" spans="6:81" s="947" customFormat="1">
      <c r="F2545" s="948"/>
      <c r="G2545" s="948"/>
      <c r="H2545" s="948"/>
      <c r="I2545" s="948"/>
      <c r="N2545" s="948"/>
      <c r="O2545" s="948"/>
      <c r="P2545" s="948"/>
      <c r="Q2545" s="948"/>
      <c r="R2545" s="948"/>
      <c r="S2545" s="948"/>
      <c r="T2545" s="948"/>
      <c r="U2545" s="948"/>
      <c r="V2545" s="948"/>
      <c r="W2545" s="948"/>
      <c r="X2545" s="948"/>
      <c r="Y2545" s="948"/>
      <c r="Z2545" s="948"/>
      <c r="CC2545" s="949"/>
    </row>
    <row r="2546" spans="6:81" s="947" customFormat="1">
      <c r="F2546" s="948"/>
      <c r="G2546" s="948"/>
      <c r="H2546" s="948"/>
      <c r="I2546" s="948"/>
      <c r="N2546" s="948"/>
      <c r="O2546" s="948"/>
      <c r="P2546" s="948"/>
      <c r="Q2546" s="948"/>
      <c r="R2546" s="948"/>
      <c r="S2546" s="948"/>
      <c r="T2546" s="948"/>
      <c r="U2546" s="948"/>
      <c r="V2546" s="948"/>
      <c r="W2546" s="948"/>
      <c r="X2546" s="948"/>
      <c r="Y2546" s="948"/>
      <c r="Z2546" s="948"/>
      <c r="CC2546" s="949"/>
    </row>
    <row r="2547" spans="6:81" s="947" customFormat="1">
      <c r="F2547" s="948"/>
      <c r="G2547" s="948"/>
      <c r="H2547" s="948"/>
      <c r="I2547" s="948"/>
      <c r="N2547" s="948"/>
      <c r="O2547" s="948"/>
      <c r="P2547" s="948"/>
      <c r="Q2547" s="948"/>
      <c r="R2547" s="948"/>
      <c r="S2547" s="948"/>
      <c r="T2547" s="948"/>
      <c r="U2547" s="948"/>
      <c r="V2547" s="948"/>
      <c r="W2547" s="948"/>
      <c r="X2547" s="948"/>
      <c r="Y2547" s="948"/>
      <c r="Z2547" s="948"/>
      <c r="CC2547" s="949"/>
    </row>
    <row r="2548" spans="6:81" s="947" customFormat="1">
      <c r="F2548" s="948"/>
      <c r="G2548" s="948"/>
      <c r="H2548" s="948"/>
      <c r="I2548" s="948"/>
      <c r="N2548" s="948"/>
      <c r="O2548" s="948"/>
      <c r="P2548" s="948"/>
      <c r="Q2548" s="948"/>
      <c r="R2548" s="948"/>
      <c r="S2548" s="948"/>
      <c r="T2548" s="948"/>
      <c r="U2548" s="948"/>
      <c r="V2548" s="948"/>
      <c r="W2548" s="948"/>
      <c r="X2548" s="948"/>
      <c r="Y2548" s="948"/>
      <c r="Z2548" s="948"/>
      <c r="CC2548" s="949"/>
    </row>
    <row r="2549" spans="6:81" s="947" customFormat="1">
      <c r="F2549" s="948"/>
      <c r="G2549" s="948"/>
      <c r="H2549" s="948"/>
      <c r="I2549" s="948"/>
      <c r="N2549" s="948"/>
      <c r="O2549" s="948"/>
      <c r="P2549" s="948"/>
      <c r="Q2549" s="948"/>
      <c r="R2549" s="948"/>
      <c r="S2549" s="948"/>
      <c r="T2549" s="948"/>
      <c r="U2549" s="948"/>
      <c r="V2549" s="948"/>
      <c r="W2549" s="948"/>
      <c r="X2549" s="948"/>
      <c r="Y2549" s="948"/>
      <c r="Z2549" s="948"/>
      <c r="CC2549" s="949"/>
    </row>
    <row r="2550" spans="6:81" s="947" customFormat="1">
      <c r="F2550" s="948"/>
      <c r="G2550" s="948"/>
      <c r="H2550" s="948"/>
      <c r="I2550" s="948"/>
      <c r="N2550" s="948"/>
      <c r="O2550" s="948"/>
      <c r="P2550" s="948"/>
      <c r="Q2550" s="948"/>
      <c r="R2550" s="948"/>
      <c r="S2550" s="948"/>
      <c r="T2550" s="948"/>
      <c r="U2550" s="948"/>
      <c r="V2550" s="948"/>
      <c r="W2550" s="948"/>
      <c r="X2550" s="948"/>
      <c r="Y2550" s="948"/>
      <c r="Z2550" s="948"/>
      <c r="CC2550" s="949"/>
    </row>
    <row r="2551" spans="6:81" s="947" customFormat="1">
      <c r="F2551" s="948"/>
      <c r="G2551" s="948"/>
      <c r="H2551" s="948"/>
      <c r="I2551" s="948"/>
      <c r="N2551" s="948"/>
      <c r="O2551" s="948"/>
      <c r="P2551" s="948"/>
      <c r="Q2551" s="948"/>
      <c r="R2551" s="948"/>
      <c r="S2551" s="948"/>
      <c r="T2551" s="948"/>
      <c r="U2551" s="948"/>
      <c r="V2551" s="948"/>
      <c r="W2551" s="948"/>
      <c r="X2551" s="948"/>
      <c r="Y2551" s="948"/>
      <c r="Z2551" s="948"/>
      <c r="CC2551" s="949"/>
    </row>
    <row r="2552" spans="6:81" s="947" customFormat="1">
      <c r="F2552" s="948"/>
      <c r="G2552" s="948"/>
      <c r="H2552" s="948"/>
      <c r="I2552" s="948"/>
      <c r="N2552" s="948"/>
      <c r="O2552" s="948"/>
      <c r="P2552" s="948"/>
      <c r="Q2552" s="948"/>
      <c r="R2552" s="948"/>
      <c r="S2552" s="948"/>
      <c r="T2552" s="948"/>
      <c r="U2552" s="948"/>
      <c r="V2552" s="948"/>
      <c r="W2552" s="948"/>
      <c r="X2552" s="948"/>
      <c r="Y2552" s="948"/>
      <c r="Z2552" s="948"/>
      <c r="CC2552" s="949"/>
    </row>
    <row r="2553" spans="6:81" s="947" customFormat="1">
      <c r="F2553" s="948"/>
      <c r="G2553" s="948"/>
      <c r="H2553" s="948"/>
      <c r="I2553" s="948"/>
      <c r="N2553" s="948"/>
      <c r="O2553" s="948"/>
      <c r="P2553" s="948"/>
      <c r="Q2553" s="948"/>
      <c r="R2553" s="948"/>
      <c r="S2553" s="948"/>
      <c r="T2553" s="948"/>
      <c r="U2553" s="948"/>
      <c r="V2553" s="948"/>
      <c r="W2553" s="948"/>
      <c r="X2553" s="948"/>
      <c r="Y2553" s="948"/>
      <c r="Z2553" s="948"/>
      <c r="CC2553" s="949"/>
    </row>
    <row r="2554" spans="6:81" s="947" customFormat="1">
      <c r="F2554" s="948"/>
      <c r="G2554" s="948"/>
      <c r="H2554" s="948"/>
      <c r="I2554" s="948"/>
      <c r="N2554" s="948"/>
      <c r="O2554" s="948"/>
      <c r="P2554" s="948"/>
      <c r="Q2554" s="948"/>
      <c r="R2554" s="948"/>
      <c r="S2554" s="948"/>
      <c r="T2554" s="948"/>
      <c r="U2554" s="948"/>
      <c r="V2554" s="948"/>
      <c r="W2554" s="948"/>
      <c r="X2554" s="948"/>
      <c r="Y2554" s="948"/>
      <c r="Z2554" s="948"/>
      <c r="CC2554" s="949"/>
    </row>
    <row r="2555" spans="6:81" s="947" customFormat="1">
      <c r="F2555" s="948"/>
      <c r="G2555" s="948"/>
      <c r="H2555" s="948"/>
      <c r="I2555" s="948"/>
      <c r="N2555" s="948"/>
      <c r="O2555" s="948"/>
      <c r="P2555" s="948"/>
      <c r="Q2555" s="948"/>
      <c r="R2555" s="948"/>
      <c r="S2555" s="948"/>
      <c r="T2555" s="948"/>
      <c r="U2555" s="948"/>
      <c r="V2555" s="948"/>
      <c r="W2555" s="948"/>
      <c r="X2555" s="948"/>
      <c r="Y2555" s="948"/>
      <c r="Z2555" s="948"/>
      <c r="CC2555" s="949"/>
    </row>
    <row r="2556" spans="6:81" s="947" customFormat="1">
      <c r="F2556" s="948"/>
      <c r="G2556" s="948"/>
      <c r="H2556" s="948"/>
      <c r="I2556" s="948"/>
      <c r="N2556" s="948"/>
      <c r="O2556" s="948"/>
      <c r="P2556" s="948"/>
      <c r="Q2556" s="948"/>
      <c r="R2556" s="948"/>
      <c r="S2556" s="948"/>
      <c r="T2556" s="948"/>
      <c r="U2556" s="948"/>
      <c r="V2556" s="948"/>
      <c r="W2556" s="948"/>
      <c r="X2556" s="948"/>
      <c r="Y2556" s="948"/>
      <c r="Z2556" s="948"/>
      <c r="CC2556" s="949"/>
    </row>
    <row r="2557" spans="6:81" s="947" customFormat="1">
      <c r="F2557" s="948"/>
      <c r="G2557" s="948"/>
      <c r="H2557" s="948"/>
      <c r="I2557" s="948"/>
      <c r="N2557" s="948"/>
      <c r="O2557" s="948"/>
      <c r="P2557" s="948"/>
      <c r="Q2557" s="948"/>
      <c r="R2557" s="948"/>
      <c r="S2557" s="948"/>
      <c r="T2557" s="948"/>
      <c r="U2557" s="948"/>
      <c r="V2557" s="948"/>
      <c r="W2557" s="948"/>
      <c r="X2557" s="948"/>
      <c r="Y2557" s="948"/>
      <c r="Z2557" s="948"/>
      <c r="CC2557" s="949"/>
    </row>
    <row r="2558" spans="6:81" s="947" customFormat="1">
      <c r="F2558" s="948"/>
      <c r="G2558" s="948"/>
      <c r="H2558" s="948"/>
      <c r="I2558" s="948"/>
      <c r="N2558" s="948"/>
      <c r="O2558" s="948"/>
      <c r="P2558" s="948"/>
      <c r="Q2558" s="948"/>
      <c r="R2558" s="948"/>
      <c r="S2558" s="948"/>
      <c r="T2558" s="948"/>
      <c r="U2558" s="948"/>
      <c r="V2558" s="948"/>
      <c r="W2558" s="948"/>
      <c r="X2558" s="948"/>
      <c r="Y2558" s="948"/>
      <c r="Z2558" s="948"/>
      <c r="CC2558" s="949"/>
    </row>
    <row r="2559" spans="6:81" s="947" customFormat="1">
      <c r="F2559" s="948"/>
      <c r="G2559" s="948"/>
      <c r="H2559" s="948"/>
      <c r="I2559" s="948"/>
      <c r="N2559" s="948"/>
      <c r="O2559" s="948"/>
      <c r="P2559" s="948"/>
      <c r="Q2559" s="948"/>
      <c r="R2559" s="948"/>
      <c r="S2559" s="948"/>
      <c r="T2559" s="948"/>
      <c r="U2559" s="948"/>
      <c r="V2559" s="948"/>
      <c r="W2559" s="948"/>
      <c r="X2559" s="948"/>
      <c r="Y2559" s="948"/>
      <c r="Z2559" s="948"/>
      <c r="CC2559" s="949"/>
    </row>
    <row r="2560" spans="6:81" s="947" customFormat="1">
      <c r="F2560" s="948"/>
      <c r="G2560" s="948"/>
      <c r="H2560" s="948"/>
      <c r="I2560" s="948"/>
      <c r="N2560" s="948"/>
      <c r="O2560" s="948"/>
      <c r="P2560" s="948"/>
      <c r="Q2560" s="948"/>
      <c r="R2560" s="948"/>
      <c r="S2560" s="948"/>
      <c r="T2560" s="948"/>
      <c r="U2560" s="948"/>
      <c r="V2560" s="948"/>
      <c r="W2560" s="948"/>
      <c r="X2560" s="948"/>
      <c r="Y2560" s="948"/>
      <c r="Z2560" s="948"/>
      <c r="CC2560" s="949"/>
    </row>
    <row r="2561" spans="6:81" s="947" customFormat="1">
      <c r="F2561" s="948"/>
      <c r="G2561" s="948"/>
      <c r="H2561" s="948"/>
      <c r="I2561" s="948"/>
      <c r="N2561" s="948"/>
      <c r="O2561" s="948"/>
      <c r="P2561" s="948"/>
      <c r="Q2561" s="948"/>
      <c r="R2561" s="948"/>
      <c r="S2561" s="948"/>
      <c r="T2561" s="948"/>
      <c r="U2561" s="948"/>
      <c r="V2561" s="948"/>
      <c r="W2561" s="948"/>
      <c r="X2561" s="948"/>
      <c r="Y2561" s="948"/>
      <c r="Z2561" s="948"/>
      <c r="CC2561" s="949"/>
    </row>
    <row r="2562" spans="6:81" s="947" customFormat="1">
      <c r="F2562" s="948"/>
      <c r="G2562" s="948"/>
      <c r="H2562" s="948"/>
      <c r="I2562" s="948"/>
      <c r="N2562" s="948"/>
      <c r="O2562" s="948"/>
      <c r="P2562" s="948"/>
      <c r="Q2562" s="948"/>
      <c r="R2562" s="948"/>
      <c r="S2562" s="948"/>
      <c r="T2562" s="948"/>
      <c r="U2562" s="948"/>
      <c r="V2562" s="948"/>
      <c r="W2562" s="948"/>
      <c r="X2562" s="948"/>
      <c r="Y2562" s="948"/>
      <c r="Z2562" s="948"/>
      <c r="CC2562" s="949"/>
    </row>
    <row r="2563" spans="6:81" s="947" customFormat="1">
      <c r="F2563" s="948"/>
      <c r="G2563" s="948"/>
      <c r="H2563" s="948"/>
      <c r="I2563" s="948"/>
      <c r="N2563" s="948"/>
      <c r="O2563" s="948"/>
      <c r="P2563" s="948"/>
      <c r="Q2563" s="948"/>
      <c r="R2563" s="948"/>
      <c r="S2563" s="948"/>
      <c r="T2563" s="948"/>
      <c r="U2563" s="948"/>
      <c r="V2563" s="948"/>
      <c r="W2563" s="948"/>
      <c r="X2563" s="948"/>
      <c r="Y2563" s="948"/>
      <c r="Z2563" s="948"/>
      <c r="CC2563" s="949"/>
    </row>
    <row r="2564" spans="6:81" s="947" customFormat="1">
      <c r="F2564" s="948"/>
      <c r="G2564" s="948"/>
      <c r="H2564" s="948"/>
      <c r="I2564" s="948"/>
      <c r="N2564" s="948"/>
      <c r="O2564" s="948"/>
      <c r="P2564" s="948"/>
      <c r="Q2564" s="948"/>
      <c r="R2564" s="948"/>
      <c r="S2564" s="948"/>
      <c r="T2564" s="948"/>
      <c r="U2564" s="948"/>
      <c r="V2564" s="948"/>
      <c r="W2564" s="948"/>
      <c r="X2564" s="948"/>
      <c r="Y2564" s="948"/>
      <c r="Z2564" s="948"/>
      <c r="CC2564" s="949"/>
    </row>
    <row r="2565" spans="6:81" s="947" customFormat="1">
      <c r="F2565" s="948"/>
      <c r="G2565" s="948"/>
      <c r="H2565" s="948"/>
      <c r="I2565" s="948"/>
      <c r="N2565" s="948"/>
      <c r="O2565" s="948"/>
      <c r="P2565" s="948"/>
      <c r="Q2565" s="948"/>
      <c r="R2565" s="948"/>
      <c r="S2565" s="948"/>
      <c r="T2565" s="948"/>
      <c r="U2565" s="948"/>
      <c r="V2565" s="948"/>
      <c r="W2565" s="948"/>
      <c r="X2565" s="948"/>
      <c r="Y2565" s="948"/>
      <c r="Z2565" s="948"/>
      <c r="CC2565" s="949"/>
    </row>
    <row r="2566" spans="6:81" s="947" customFormat="1">
      <c r="F2566" s="948"/>
      <c r="G2566" s="948"/>
      <c r="H2566" s="948"/>
      <c r="I2566" s="948"/>
      <c r="N2566" s="948"/>
      <c r="O2566" s="948"/>
      <c r="P2566" s="948"/>
      <c r="Q2566" s="948"/>
      <c r="R2566" s="948"/>
      <c r="S2566" s="948"/>
      <c r="T2566" s="948"/>
      <c r="U2566" s="948"/>
      <c r="V2566" s="948"/>
      <c r="W2566" s="948"/>
      <c r="X2566" s="948"/>
      <c r="Y2566" s="948"/>
      <c r="Z2566" s="948"/>
      <c r="CC2566" s="949"/>
    </row>
    <row r="2567" spans="6:81" s="947" customFormat="1">
      <c r="F2567" s="948"/>
      <c r="G2567" s="948"/>
      <c r="H2567" s="948"/>
      <c r="I2567" s="948"/>
      <c r="N2567" s="948"/>
      <c r="O2567" s="948"/>
      <c r="P2567" s="948"/>
      <c r="Q2567" s="948"/>
      <c r="R2567" s="948"/>
      <c r="S2567" s="948"/>
      <c r="T2567" s="948"/>
      <c r="U2567" s="948"/>
      <c r="V2567" s="948"/>
      <c r="W2567" s="948"/>
      <c r="X2567" s="948"/>
      <c r="Y2567" s="948"/>
      <c r="Z2567" s="948"/>
      <c r="CC2567" s="949"/>
    </row>
    <row r="2568" spans="6:81" s="947" customFormat="1">
      <c r="F2568" s="948"/>
      <c r="G2568" s="948"/>
      <c r="H2568" s="948"/>
      <c r="I2568" s="948"/>
      <c r="N2568" s="948"/>
      <c r="O2568" s="948"/>
      <c r="P2568" s="948"/>
      <c r="Q2568" s="948"/>
      <c r="R2568" s="948"/>
      <c r="S2568" s="948"/>
      <c r="T2568" s="948"/>
      <c r="U2568" s="948"/>
      <c r="V2568" s="948"/>
      <c r="W2568" s="948"/>
      <c r="X2568" s="948"/>
      <c r="Y2568" s="948"/>
      <c r="Z2568" s="948"/>
      <c r="CC2568" s="949"/>
    </row>
    <row r="2569" spans="6:81" s="947" customFormat="1">
      <c r="F2569" s="948"/>
      <c r="G2569" s="948"/>
      <c r="H2569" s="948"/>
      <c r="I2569" s="948"/>
      <c r="N2569" s="948"/>
      <c r="O2569" s="948"/>
      <c r="P2569" s="948"/>
      <c r="Q2569" s="948"/>
      <c r="R2569" s="948"/>
      <c r="S2569" s="948"/>
      <c r="T2569" s="948"/>
      <c r="U2569" s="948"/>
      <c r="V2569" s="948"/>
      <c r="W2569" s="948"/>
      <c r="X2569" s="948"/>
      <c r="Y2569" s="948"/>
      <c r="Z2569" s="948"/>
      <c r="CC2569" s="949"/>
    </row>
    <row r="2570" spans="6:81" s="947" customFormat="1">
      <c r="F2570" s="948"/>
      <c r="G2570" s="948"/>
      <c r="H2570" s="948"/>
      <c r="I2570" s="948"/>
      <c r="N2570" s="948"/>
      <c r="O2570" s="948"/>
      <c r="P2570" s="948"/>
      <c r="Q2570" s="948"/>
      <c r="R2570" s="948"/>
      <c r="S2570" s="948"/>
      <c r="T2570" s="948"/>
      <c r="U2570" s="948"/>
      <c r="V2570" s="948"/>
      <c r="W2570" s="948"/>
      <c r="X2570" s="948"/>
      <c r="Y2570" s="948"/>
      <c r="Z2570" s="948"/>
      <c r="CC2570" s="949"/>
    </row>
    <row r="2571" spans="6:81" s="947" customFormat="1">
      <c r="F2571" s="948"/>
      <c r="G2571" s="948"/>
      <c r="H2571" s="948"/>
      <c r="I2571" s="948"/>
      <c r="N2571" s="948"/>
      <c r="O2571" s="948"/>
      <c r="P2571" s="948"/>
      <c r="Q2571" s="948"/>
      <c r="R2571" s="948"/>
      <c r="S2571" s="948"/>
      <c r="T2571" s="948"/>
      <c r="U2571" s="948"/>
      <c r="V2571" s="948"/>
      <c r="W2571" s="948"/>
      <c r="X2571" s="948"/>
      <c r="Y2571" s="948"/>
      <c r="Z2571" s="948"/>
      <c r="CC2571" s="949"/>
    </row>
    <row r="2572" spans="6:81" s="947" customFormat="1">
      <c r="F2572" s="948"/>
      <c r="G2572" s="948"/>
      <c r="H2572" s="948"/>
      <c r="I2572" s="948"/>
      <c r="N2572" s="948"/>
      <c r="O2572" s="948"/>
      <c r="P2572" s="948"/>
      <c r="Q2572" s="948"/>
      <c r="R2572" s="948"/>
      <c r="S2572" s="948"/>
      <c r="T2572" s="948"/>
      <c r="U2572" s="948"/>
      <c r="V2572" s="948"/>
      <c r="W2572" s="948"/>
      <c r="X2572" s="948"/>
      <c r="Y2572" s="948"/>
      <c r="Z2572" s="948"/>
      <c r="CC2572" s="949"/>
    </row>
    <row r="2573" spans="6:81" s="947" customFormat="1">
      <c r="F2573" s="948"/>
      <c r="G2573" s="948"/>
      <c r="H2573" s="948"/>
      <c r="I2573" s="948"/>
      <c r="N2573" s="948"/>
      <c r="O2573" s="948"/>
      <c r="P2573" s="948"/>
      <c r="Q2573" s="948"/>
      <c r="R2573" s="948"/>
      <c r="S2573" s="948"/>
      <c r="T2573" s="948"/>
      <c r="U2573" s="948"/>
      <c r="V2573" s="948"/>
      <c r="W2573" s="948"/>
      <c r="X2573" s="948"/>
      <c r="Y2573" s="948"/>
      <c r="Z2573" s="948"/>
      <c r="CC2573" s="949"/>
    </row>
    <row r="2574" spans="6:81" s="947" customFormat="1">
      <c r="F2574" s="948"/>
      <c r="G2574" s="948"/>
      <c r="H2574" s="948"/>
      <c r="I2574" s="948"/>
      <c r="N2574" s="948"/>
      <c r="O2574" s="948"/>
      <c r="P2574" s="948"/>
      <c r="Q2574" s="948"/>
      <c r="R2574" s="948"/>
      <c r="S2574" s="948"/>
      <c r="T2574" s="948"/>
      <c r="U2574" s="948"/>
      <c r="V2574" s="948"/>
      <c r="W2574" s="948"/>
      <c r="X2574" s="948"/>
      <c r="Y2574" s="948"/>
      <c r="Z2574" s="948"/>
      <c r="CC2574" s="949"/>
    </row>
    <row r="2575" spans="6:81" s="947" customFormat="1">
      <c r="F2575" s="948"/>
      <c r="G2575" s="948"/>
      <c r="H2575" s="948"/>
      <c r="I2575" s="948"/>
      <c r="N2575" s="948"/>
      <c r="O2575" s="948"/>
      <c r="P2575" s="948"/>
      <c r="Q2575" s="948"/>
      <c r="R2575" s="948"/>
      <c r="S2575" s="948"/>
      <c r="T2575" s="948"/>
      <c r="U2575" s="948"/>
      <c r="V2575" s="948"/>
      <c r="W2575" s="948"/>
      <c r="X2575" s="948"/>
      <c r="Y2575" s="948"/>
      <c r="Z2575" s="948"/>
      <c r="CC2575" s="949"/>
    </row>
    <row r="2576" spans="6:81" s="947" customFormat="1">
      <c r="F2576" s="948"/>
      <c r="G2576" s="948"/>
      <c r="H2576" s="948"/>
      <c r="I2576" s="948"/>
      <c r="N2576" s="948"/>
      <c r="O2576" s="948"/>
      <c r="P2576" s="948"/>
      <c r="Q2576" s="948"/>
      <c r="R2576" s="948"/>
      <c r="S2576" s="948"/>
      <c r="T2576" s="948"/>
      <c r="U2576" s="948"/>
      <c r="V2576" s="948"/>
      <c r="W2576" s="948"/>
      <c r="X2576" s="948"/>
      <c r="Y2576" s="948"/>
      <c r="Z2576" s="948"/>
      <c r="CC2576" s="949"/>
    </row>
    <row r="2577" spans="6:81" s="947" customFormat="1">
      <c r="F2577" s="948"/>
      <c r="G2577" s="948"/>
      <c r="H2577" s="948"/>
      <c r="I2577" s="948"/>
      <c r="N2577" s="948"/>
      <c r="O2577" s="948"/>
      <c r="P2577" s="948"/>
      <c r="Q2577" s="948"/>
      <c r="R2577" s="948"/>
      <c r="S2577" s="948"/>
      <c r="T2577" s="948"/>
      <c r="U2577" s="948"/>
      <c r="V2577" s="948"/>
      <c r="W2577" s="948"/>
      <c r="X2577" s="948"/>
      <c r="Y2577" s="948"/>
      <c r="Z2577" s="948"/>
      <c r="CC2577" s="949"/>
    </row>
    <row r="2578" spans="6:81" s="947" customFormat="1">
      <c r="F2578" s="948"/>
      <c r="G2578" s="948"/>
      <c r="H2578" s="948"/>
      <c r="I2578" s="948"/>
      <c r="N2578" s="948"/>
      <c r="O2578" s="948"/>
      <c r="P2578" s="948"/>
      <c r="Q2578" s="948"/>
      <c r="R2578" s="948"/>
      <c r="S2578" s="948"/>
      <c r="T2578" s="948"/>
      <c r="U2578" s="948"/>
      <c r="V2578" s="948"/>
      <c r="W2578" s="948"/>
      <c r="X2578" s="948"/>
      <c r="Y2578" s="948"/>
      <c r="Z2578" s="948"/>
      <c r="CC2578" s="949"/>
    </row>
    <row r="2579" spans="6:81" s="947" customFormat="1">
      <c r="F2579" s="948"/>
      <c r="G2579" s="948"/>
      <c r="H2579" s="948"/>
      <c r="I2579" s="948"/>
      <c r="N2579" s="948"/>
      <c r="O2579" s="948"/>
      <c r="P2579" s="948"/>
      <c r="Q2579" s="948"/>
      <c r="R2579" s="948"/>
      <c r="S2579" s="948"/>
      <c r="T2579" s="948"/>
      <c r="U2579" s="948"/>
      <c r="V2579" s="948"/>
      <c r="W2579" s="948"/>
      <c r="X2579" s="948"/>
      <c r="Y2579" s="948"/>
      <c r="Z2579" s="948"/>
      <c r="CC2579" s="949"/>
    </row>
    <row r="2580" spans="6:81" s="947" customFormat="1">
      <c r="F2580" s="948"/>
      <c r="G2580" s="948"/>
      <c r="H2580" s="948"/>
      <c r="I2580" s="948"/>
      <c r="N2580" s="948"/>
      <c r="O2580" s="948"/>
      <c r="P2580" s="948"/>
      <c r="Q2580" s="948"/>
      <c r="R2580" s="948"/>
      <c r="S2580" s="948"/>
      <c r="T2580" s="948"/>
      <c r="U2580" s="948"/>
      <c r="V2580" s="948"/>
      <c r="W2580" s="948"/>
      <c r="X2580" s="948"/>
      <c r="Y2580" s="948"/>
      <c r="Z2580" s="948"/>
      <c r="CC2580" s="949"/>
    </row>
    <row r="2581" spans="6:81" s="947" customFormat="1">
      <c r="F2581" s="948"/>
      <c r="G2581" s="948"/>
      <c r="H2581" s="948"/>
      <c r="I2581" s="948"/>
      <c r="N2581" s="948"/>
      <c r="O2581" s="948"/>
      <c r="P2581" s="948"/>
      <c r="Q2581" s="948"/>
      <c r="R2581" s="948"/>
      <c r="S2581" s="948"/>
      <c r="T2581" s="948"/>
      <c r="U2581" s="948"/>
      <c r="V2581" s="948"/>
      <c r="W2581" s="948"/>
      <c r="X2581" s="948"/>
      <c r="Y2581" s="948"/>
      <c r="Z2581" s="948"/>
      <c r="CC2581" s="949"/>
    </row>
    <row r="2582" spans="6:81" s="947" customFormat="1">
      <c r="F2582" s="948"/>
      <c r="G2582" s="948"/>
      <c r="H2582" s="948"/>
      <c r="I2582" s="948"/>
      <c r="N2582" s="948"/>
      <c r="O2582" s="948"/>
      <c r="P2582" s="948"/>
      <c r="Q2582" s="948"/>
      <c r="R2582" s="948"/>
      <c r="S2582" s="948"/>
      <c r="T2582" s="948"/>
      <c r="U2582" s="948"/>
      <c r="V2582" s="948"/>
      <c r="W2582" s="948"/>
      <c r="X2582" s="948"/>
      <c r="Y2582" s="948"/>
      <c r="Z2582" s="948"/>
      <c r="CC2582" s="949"/>
    </row>
    <row r="2583" spans="6:81" s="947" customFormat="1">
      <c r="F2583" s="948"/>
      <c r="G2583" s="948"/>
      <c r="H2583" s="948"/>
      <c r="I2583" s="948"/>
      <c r="N2583" s="948"/>
      <c r="O2583" s="948"/>
      <c r="P2583" s="948"/>
      <c r="Q2583" s="948"/>
      <c r="R2583" s="948"/>
      <c r="S2583" s="948"/>
      <c r="T2583" s="948"/>
      <c r="U2583" s="948"/>
      <c r="V2583" s="948"/>
      <c r="W2583" s="948"/>
      <c r="X2583" s="948"/>
      <c r="Y2583" s="948"/>
      <c r="Z2583" s="948"/>
      <c r="CC2583" s="949"/>
    </row>
    <row r="2584" spans="6:81" s="947" customFormat="1">
      <c r="F2584" s="948"/>
      <c r="G2584" s="948"/>
      <c r="H2584" s="948"/>
      <c r="I2584" s="948"/>
      <c r="N2584" s="948"/>
      <c r="O2584" s="948"/>
      <c r="P2584" s="948"/>
      <c r="Q2584" s="948"/>
      <c r="R2584" s="948"/>
      <c r="S2584" s="948"/>
      <c r="T2584" s="948"/>
      <c r="U2584" s="948"/>
      <c r="V2584" s="948"/>
      <c r="W2584" s="948"/>
      <c r="X2584" s="948"/>
      <c r="Y2584" s="948"/>
      <c r="Z2584" s="948"/>
      <c r="CC2584" s="949"/>
    </row>
    <row r="2585" spans="6:81" s="947" customFormat="1">
      <c r="F2585" s="948"/>
      <c r="G2585" s="948"/>
      <c r="H2585" s="948"/>
      <c r="I2585" s="948"/>
      <c r="N2585" s="948"/>
      <c r="O2585" s="948"/>
      <c r="P2585" s="948"/>
      <c r="Q2585" s="948"/>
      <c r="R2585" s="948"/>
      <c r="S2585" s="948"/>
      <c r="T2585" s="948"/>
      <c r="U2585" s="948"/>
      <c r="V2585" s="948"/>
      <c r="W2585" s="948"/>
      <c r="X2585" s="948"/>
      <c r="Y2585" s="948"/>
      <c r="Z2585" s="948"/>
      <c r="CC2585" s="949"/>
    </row>
    <row r="2586" spans="6:81" s="947" customFormat="1">
      <c r="F2586" s="948"/>
      <c r="G2586" s="948"/>
      <c r="H2586" s="948"/>
      <c r="I2586" s="948"/>
      <c r="N2586" s="948"/>
      <c r="O2586" s="948"/>
      <c r="P2586" s="948"/>
      <c r="Q2586" s="948"/>
      <c r="R2586" s="948"/>
      <c r="S2586" s="948"/>
      <c r="T2586" s="948"/>
      <c r="U2586" s="948"/>
      <c r="V2586" s="948"/>
      <c r="W2586" s="948"/>
      <c r="X2586" s="948"/>
      <c r="Y2586" s="948"/>
      <c r="Z2586" s="948"/>
      <c r="CC2586" s="949"/>
    </row>
    <row r="2587" spans="6:81" s="947" customFormat="1">
      <c r="F2587" s="948"/>
      <c r="G2587" s="948"/>
      <c r="H2587" s="948"/>
      <c r="I2587" s="948"/>
      <c r="N2587" s="948"/>
      <c r="O2587" s="948"/>
      <c r="P2587" s="948"/>
      <c r="Q2587" s="948"/>
      <c r="R2587" s="948"/>
      <c r="S2587" s="948"/>
      <c r="T2587" s="948"/>
      <c r="U2587" s="948"/>
      <c r="V2587" s="948"/>
      <c r="W2587" s="948"/>
      <c r="X2587" s="948"/>
      <c r="Y2587" s="948"/>
      <c r="Z2587" s="948"/>
      <c r="CC2587" s="949"/>
    </row>
    <row r="2588" spans="6:81" s="947" customFormat="1">
      <c r="F2588" s="948"/>
      <c r="G2588" s="948"/>
      <c r="H2588" s="948"/>
      <c r="I2588" s="948"/>
      <c r="N2588" s="948"/>
      <c r="O2588" s="948"/>
      <c r="P2588" s="948"/>
      <c r="Q2588" s="948"/>
      <c r="R2588" s="948"/>
      <c r="S2588" s="948"/>
      <c r="T2588" s="948"/>
      <c r="U2588" s="948"/>
      <c r="V2588" s="948"/>
      <c r="W2588" s="948"/>
      <c r="X2588" s="948"/>
      <c r="Y2588" s="948"/>
      <c r="Z2588" s="948"/>
      <c r="CC2588" s="949"/>
    </row>
    <row r="2589" spans="6:81" s="947" customFormat="1">
      <c r="F2589" s="948"/>
      <c r="G2589" s="948"/>
      <c r="H2589" s="948"/>
      <c r="I2589" s="948"/>
      <c r="N2589" s="948"/>
      <c r="O2589" s="948"/>
      <c r="P2589" s="948"/>
      <c r="Q2589" s="948"/>
      <c r="R2589" s="948"/>
      <c r="S2589" s="948"/>
      <c r="T2589" s="948"/>
      <c r="U2589" s="948"/>
      <c r="V2589" s="948"/>
      <c r="W2589" s="948"/>
      <c r="X2589" s="948"/>
      <c r="Y2589" s="948"/>
      <c r="Z2589" s="948"/>
      <c r="CC2589" s="949"/>
    </row>
    <row r="2590" spans="6:81" s="947" customFormat="1">
      <c r="F2590" s="948"/>
      <c r="G2590" s="948"/>
      <c r="H2590" s="948"/>
      <c r="I2590" s="948"/>
      <c r="N2590" s="948"/>
      <c r="O2590" s="948"/>
      <c r="P2590" s="948"/>
      <c r="Q2590" s="948"/>
      <c r="R2590" s="948"/>
      <c r="S2590" s="948"/>
      <c r="T2590" s="948"/>
      <c r="U2590" s="948"/>
      <c r="V2590" s="948"/>
      <c r="W2590" s="948"/>
      <c r="X2590" s="948"/>
      <c r="Y2590" s="948"/>
      <c r="Z2590" s="948"/>
      <c r="CC2590" s="949"/>
    </row>
    <row r="2591" spans="6:81" s="947" customFormat="1">
      <c r="F2591" s="948"/>
      <c r="G2591" s="948"/>
      <c r="H2591" s="948"/>
      <c r="I2591" s="948"/>
      <c r="N2591" s="948"/>
      <c r="O2591" s="948"/>
      <c r="P2591" s="948"/>
      <c r="Q2591" s="948"/>
      <c r="R2591" s="948"/>
      <c r="S2591" s="948"/>
      <c r="T2591" s="948"/>
      <c r="U2591" s="948"/>
      <c r="V2591" s="948"/>
      <c r="W2591" s="948"/>
      <c r="X2591" s="948"/>
      <c r="Y2591" s="948"/>
      <c r="Z2591" s="948"/>
      <c r="CC2591" s="949"/>
    </row>
    <row r="2592" spans="6:81" s="947" customFormat="1">
      <c r="F2592" s="948"/>
      <c r="G2592" s="948"/>
      <c r="H2592" s="948"/>
      <c r="I2592" s="948"/>
      <c r="N2592" s="948"/>
      <c r="O2592" s="948"/>
      <c r="P2592" s="948"/>
      <c r="Q2592" s="948"/>
      <c r="R2592" s="948"/>
      <c r="S2592" s="948"/>
      <c r="T2592" s="948"/>
      <c r="U2592" s="948"/>
      <c r="V2592" s="948"/>
      <c r="W2592" s="948"/>
      <c r="X2592" s="948"/>
      <c r="Y2592" s="948"/>
      <c r="Z2592" s="948"/>
      <c r="CC2592" s="949"/>
    </row>
    <row r="2593" spans="6:81" s="947" customFormat="1">
      <c r="F2593" s="948"/>
      <c r="G2593" s="948"/>
      <c r="H2593" s="948"/>
      <c r="I2593" s="948"/>
      <c r="N2593" s="948"/>
      <c r="O2593" s="948"/>
      <c r="P2593" s="948"/>
      <c r="Q2593" s="948"/>
      <c r="R2593" s="948"/>
      <c r="S2593" s="948"/>
      <c r="T2593" s="948"/>
      <c r="U2593" s="948"/>
      <c r="V2593" s="948"/>
      <c r="W2593" s="948"/>
      <c r="X2593" s="948"/>
      <c r="Y2593" s="948"/>
      <c r="Z2593" s="948"/>
      <c r="CC2593" s="949"/>
    </row>
    <row r="2594" spans="6:81" s="947" customFormat="1">
      <c r="F2594" s="948"/>
      <c r="G2594" s="948"/>
      <c r="H2594" s="948"/>
      <c r="I2594" s="948"/>
      <c r="N2594" s="948"/>
      <c r="O2594" s="948"/>
      <c r="P2594" s="948"/>
      <c r="Q2594" s="948"/>
      <c r="R2594" s="948"/>
      <c r="S2594" s="948"/>
      <c r="T2594" s="948"/>
      <c r="U2594" s="948"/>
      <c r="V2594" s="948"/>
      <c r="W2594" s="948"/>
      <c r="X2594" s="948"/>
      <c r="Y2594" s="948"/>
      <c r="Z2594" s="948"/>
      <c r="CC2594" s="949"/>
    </row>
    <row r="2595" spans="6:81" s="947" customFormat="1">
      <c r="F2595" s="948"/>
      <c r="G2595" s="948"/>
      <c r="H2595" s="948"/>
      <c r="I2595" s="948"/>
      <c r="N2595" s="948"/>
      <c r="O2595" s="948"/>
      <c r="P2595" s="948"/>
      <c r="Q2595" s="948"/>
      <c r="R2595" s="948"/>
      <c r="S2595" s="948"/>
      <c r="T2595" s="948"/>
      <c r="U2595" s="948"/>
      <c r="V2595" s="948"/>
      <c r="W2595" s="948"/>
      <c r="X2595" s="948"/>
      <c r="Y2595" s="948"/>
      <c r="Z2595" s="948"/>
      <c r="CC2595" s="949"/>
    </row>
    <row r="2596" spans="6:81" s="947" customFormat="1">
      <c r="F2596" s="948"/>
      <c r="G2596" s="948"/>
      <c r="H2596" s="948"/>
      <c r="I2596" s="948"/>
      <c r="N2596" s="948"/>
      <c r="O2596" s="948"/>
      <c r="P2596" s="948"/>
      <c r="Q2596" s="948"/>
      <c r="R2596" s="948"/>
      <c r="S2596" s="948"/>
      <c r="T2596" s="948"/>
      <c r="U2596" s="948"/>
      <c r="V2596" s="948"/>
      <c r="W2596" s="948"/>
      <c r="X2596" s="948"/>
      <c r="Y2596" s="948"/>
      <c r="Z2596" s="948"/>
      <c r="CC2596" s="949"/>
    </row>
    <row r="2597" spans="6:81" s="947" customFormat="1">
      <c r="F2597" s="948"/>
      <c r="G2597" s="948"/>
      <c r="H2597" s="948"/>
      <c r="I2597" s="948"/>
      <c r="N2597" s="948"/>
      <c r="O2597" s="948"/>
      <c r="P2597" s="948"/>
      <c r="Q2597" s="948"/>
      <c r="R2597" s="948"/>
      <c r="S2597" s="948"/>
      <c r="T2597" s="948"/>
      <c r="U2597" s="948"/>
      <c r="V2597" s="948"/>
      <c r="W2597" s="948"/>
      <c r="X2597" s="948"/>
      <c r="Y2597" s="948"/>
      <c r="Z2597" s="948"/>
      <c r="CC2597" s="949"/>
    </row>
    <row r="2598" spans="6:81" s="947" customFormat="1">
      <c r="F2598" s="948"/>
      <c r="G2598" s="948"/>
      <c r="H2598" s="948"/>
      <c r="I2598" s="948"/>
      <c r="N2598" s="948"/>
      <c r="O2598" s="948"/>
      <c r="P2598" s="948"/>
      <c r="Q2598" s="948"/>
      <c r="R2598" s="948"/>
      <c r="S2598" s="948"/>
      <c r="T2598" s="948"/>
      <c r="U2598" s="948"/>
      <c r="V2598" s="948"/>
      <c r="W2598" s="948"/>
      <c r="X2598" s="948"/>
      <c r="Y2598" s="948"/>
      <c r="Z2598" s="948"/>
      <c r="CC2598" s="949"/>
    </row>
    <row r="2599" spans="6:81" s="947" customFormat="1">
      <c r="F2599" s="948"/>
      <c r="G2599" s="948"/>
      <c r="H2599" s="948"/>
      <c r="I2599" s="948"/>
      <c r="N2599" s="948"/>
      <c r="O2599" s="948"/>
      <c r="P2599" s="948"/>
      <c r="Q2599" s="948"/>
      <c r="R2599" s="948"/>
      <c r="S2599" s="948"/>
      <c r="T2599" s="948"/>
      <c r="U2599" s="948"/>
      <c r="V2599" s="948"/>
      <c r="W2599" s="948"/>
      <c r="X2599" s="948"/>
      <c r="Y2599" s="948"/>
      <c r="Z2599" s="948"/>
      <c r="CC2599" s="949"/>
    </row>
    <row r="2600" spans="6:81" s="947" customFormat="1">
      <c r="F2600" s="948"/>
      <c r="G2600" s="948"/>
      <c r="H2600" s="948"/>
      <c r="I2600" s="948"/>
      <c r="N2600" s="948"/>
      <c r="O2600" s="948"/>
      <c r="P2600" s="948"/>
      <c r="Q2600" s="948"/>
      <c r="R2600" s="948"/>
      <c r="S2600" s="948"/>
      <c r="T2600" s="948"/>
      <c r="U2600" s="948"/>
      <c r="V2600" s="948"/>
      <c r="W2600" s="948"/>
      <c r="X2600" s="948"/>
      <c r="Y2600" s="948"/>
      <c r="Z2600" s="948"/>
      <c r="CC2600" s="949"/>
    </row>
    <row r="2601" spans="6:81" s="947" customFormat="1">
      <c r="F2601" s="948"/>
      <c r="G2601" s="948"/>
      <c r="H2601" s="948"/>
      <c r="I2601" s="948"/>
      <c r="N2601" s="948"/>
      <c r="O2601" s="948"/>
      <c r="P2601" s="948"/>
      <c r="Q2601" s="948"/>
      <c r="R2601" s="948"/>
      <c r="S2601" s="948"/>
      <c r="T2601" s="948"/>
      <c r="U2601" s="948"/>
      <c r="V2601" s="948"/>
      <c r="W2601" s="948"/>
      <c r="X2601" s="948"/>
      <c r="Y2601" s="948"/>
      <c r="Z2601" s="948"/>
      <c r="CC2601" s="949"/>
    </row>
    <row r="2602" spans="6:81" s="947" customFormat="1">
      <c r="F2602" s="948"/>
      <c r="G2602" s="948"/>
      <c r="H2602" s="948"/>
      <c r="I2602" s="948"/>
      <c r="N2602" s="948"/>
      <c r="O2602" s="948"/>
      <c r="P2602" s="948"/>
      <c r="Q2602" s="948"/>
      <c r="R2602" s="948"/>
      <c r="S2602" s="948"/>
      <c r="T2602" s="948"/>
      <c r="U2602" s="948"/>
      <c r="V2602" s="948"/>
      <c r="W2602" s="948"/>
      <c r="X2602" s="948"/>
      <c r="Y2602" s="948"/>
      <c r="Z2602" s="948"/>
      <c r="CC2602" s="949"/>
    </row>
    <row r="2603" spans="6:81" s="947" customFormat="1">
      <c r="F2603" s="948"/>
      <c r="G2603" s="948"/>
      <c r="H2603" s="948"/>
      <c r="I2603" s="948"/>
      <c r="N2603" s="948"/>
      <c r="O2603" s="948"/>
      <c r="P2603" s="948"/>
      <c r="Q2603" s="948"/>
      <c r="R2603" s="948"/>
      <c r="S2603" s="948"/>
      <c r="T2603" s="948"/>
      <c r="U2603" s="948"/>
      <c r="V2603" s="948"/>
      <c r="W2603" s="948"/>
      <c r="X2603" s="948"/>
      <c r="Y2603" s="948"/>
      <c r="Z2603" s="948"/>
      <c r="CC2603" s="949"/>
    </row>
    <row r="2604" spans="6:81" s="947" customFormat="1">
      <c r="F2604" s="948"/>
      <c r="G2604" s="948"/>
      <c r="H2604" s="948"/>
      <c r="I2604" s="948"/>
      <c r="N2604" s="948"/>
      <c r="O2604" s="948"/>
      <c r="P2604" s="948"/>
      <c r="Q2604" s="948"/>
      <c r="R2604" s="948"/>
      <c r="S2604" s="948"/>
      <c r="T2604" s="948"/>
      <c r="U2604" s="948"/>
      <c r="V2604" s="948"/>
      <c r="W2604" s="948"/>
      <c r="X2604" s="948"/>
      <c r="Y2604" s="948"/>
      <c r="Z2604" s="948"/>
      <c r="CC2604" s="949"/>
    </row>
    <row r="2605" spans="6:81" s="947" customFormat="1">
      <c r="F2605" s="948"/>
      <c r="G2605" s="948"/>
      <c r="H2605" s="948"/>
      <c r="I2605" s="948"/>
      <c r="N2605" s="948"/>
      <c r="O2605" s="948"/>
      <c r="P2605" s="948"/>
      <c r="Q2605" s="948"/>
      <c r="R2605" s="948"/>
      <c r="S2605" s="948"/>
      <c r="T2605" s="948"/>
      <c r="U2605" s="948"/>
      <c r="V2605" s="948"/>
      <c r="W2605" s="948"/>
      <c r="X2605" s="948"/>
      <c r="Y2605" s="948"/>
      <c r="Z2605" s="948"/>
      <c r="CC2605" s="949"/>
    </row>
    <row r="2606" spans="6:81" s="947" customFormat="1">
      <c r="F2606" s="948"/>
      <c r="G2606" s="948"/>
      <c r="H2606" s="948"/>
      <c r="I2606" s="948"/>
      <c r="N2606" s="948"/>
      <c r="O2606" s="948"/>
      <c r="P2606" s="948"/>
      <c r="Q2606" s="948"/>
      <c r="R2606" s="948"/>
      <c r="S2606" s="948"/>
      <c r="T2606" s="948"/>
      <c r="U2606" s="948"/>
      <c r="V2606" s="948"/>
      <c r="W2606" s="948"/>
      <c r="X2606" s="948"/>
      <c r="Y2606" s="948"/>
      <c r="Z2606" s="948"/>
      <c r="CC2606" s="949"/>
    </row>
    <row r="2607" spans="6:81" s="947" customFormat="1">
      <c r="F2607" s="948"/>
      <c r="G2607" s="948"/>
      <c r="H2607" s="948"/>
      <c r="I2607" s="948"/>
      <c r="N2607" s="948"/>
      <c r="O2607" s="948"/>
      <c r="P2607" s="948"/>
      <c r="Q2607" s="948"/>
      <c r="R2607" s="948"/>
      <c r="S2607" s="948"/>
      <c r="T2607" s="948"/>
      <c r="U2607" s="948"/>
      <c r="V2607" s="948"/>
      <c r="W2607" s="948"/>
      <c r="X2607" s="948"/>
      <c r="Y2607" s="948"/>
      <c r="Z2607" s="948"/>
      <c r="CC2607" s="949"/>
    </row>
    <row r="2608" spans="6:81" s="947" customFormat="1">
      <c r="F2608" s="948"/>
      <c r="G2608" s="948"/>
      <c r="H2608" s="948"/>
      <c r="I2608" s="948"/>
      <c r="N2608" s="948"/>
      <c r="O2608" s="948"/>
      <c r="P2608" s="948"/>
      <c r="Q2608" s="948"/>
      <c r="R2608" s="948"/>
      <c r="S2608" s="948"/>
      <c r="T2608" s="948"/>
      <c r="U2608" s="948"/>
      <c r="V2608" s="948"/>
      <c r="W2608" s="948"/>
      <c r="X2608" s="948"/>
      <c r="Y2608" s="948"/>
      <c r="Z2608" s="948"/>
      <c r="CC2608" s="949"/>
    </row>
    <row r="2609" spans="6:81" s="947" customFormat="1">
      <c r="F2609" s="948"/>
      <c r="G2609" s="948"/>
      <c r="H2609" s="948"/>
      <c r="I2609" s="948"/>
      <c r="N2609" s="948"/>
      <c r="O2609" s="948"/>
      <c r="P2609" s="948"/>
      <c r="Q2609" s="948"/>
      <c r="R2609" s="948"/>
      <c r="S2609" s="948"/>
      <c r="T2609" s="948"/>
      <c r="U2609" s="948"/>
      <c r="V2609" s="948"/>
      <c r="W2609" s="948"/>
      <c r="X2609" s="948"/>
      <c r="Y2609" s="948"/>
      <c r="Z2609" s="948"/>
      <c r="CC2609" s="949"/>
    </row>
    <row r="2610" spans="6:81" s="947" customFormat="1">
      <c r="F2610" s="948"/>
      <c r="G2610" s="948"/>
      <c r="H2610" s="948"/>
      <c r="I2610" s="948"/>
      <c r="N2610" s="948"/>
      <c r="O2610" s="948"/>
      <c r="P2610" s="948"/>
      <c r="Q2610" s="948"/>
      <c r="R2610" s="948"/>
      <c r="S2610" s="948"/>
      <c r="T2610" s="948"/>
      <c r="U2610" s="948"/>
      <c r="V2610" s="948"/>
      <c r="W2610" s="948"/>
      <c r="X2610" s="948"/>
      <c r="Y2610" s="948"/>
      <c r="Z2610" s="948"/>
      <c r="CC2610" s="949"/>
    </row>
    <row r="2611" spans="6:81" s="947" customFormat="1">
      <c r="F2611" s="948"/>
      <c r="G2611" s="948"/>
      <c r="H2611" s="948"/>
      <c r="I2611" s="948"/>
      <c r="N2611" s="948"/>
      <c r="O2611" s="948"/>
      <c r="P2611" s="948"/>
      <c r="Q2611" s="948"/>
      <c r="R2611" s="948"/>
      <c r="S2611" s="948"/>
      <c r="T2611" s="948"/>
      <c r="U2611" s="948"/>
      <c r="V2611" s="948"/>
      <c r="W2611" s="948"/>
      <c r="X2611" s="948"/>
      <c r="Y2611" s="948"/>
      <c r="Z2611" s="948"/>
      <c r="CC2611" s="949"/>
    </row>
    <row r="2612" spans="6:81" s="947" customFormat="1">
      <c r="F2612" s="948"/>
      <c r="G2612" s="948"/>
      <c r="H2612" s="948"/>
      <c r="I2612" s="948"/>
      <c r="N2612" s="948"/>
      <c r="O2612" s="948"/>
      <c r="P2612" s="948"/>
      <c r="Q2612" s="948"/>
      <c r="R2612" s="948"/>
      <c r="S2612" s="948"/>
      <c r="T2612" s="948"/>
      <c r="U2612" s="948"/>
      <c r="V2612" s="948"/>
      <c r="W2612" s="948"/>
      <c r="X2612" s="948"/>
      <c r="Y2612" s="948"/>
      <c r="Z2612" s="948"/>
      <c r="CC2612" s="949"/>
    </row>
    <row r="2613" spans="6:81" s="947" customFormat="1">
      <c r="F2613" s="948"/>
      <c r="G2613" s="948"/>
      <c r="H2613" s="948"/>
      <c r="I2613" s="948"/>
      <c r="N2613" s="948"/>
      <c r="O2613" s="948"/>
      <c r="P2613" s="948"/>
      <c r="Q2613" s="948"/>
      <c r="R2613" s="948"/>
      <c r="S2613" s="948"/>
      <c r="T2613" s="948"/>
      <c r="U2613" s="948"/>
      <c r="V2613" s="948"/>
      <c r="W2613" s="948"/>
      <c r="X2613" s="948"/>
      <c r="Y2613" s="948"/>
      <c r="Z2613" s="948"/>
      <c r="CC2613" s="949"/>
    </row>
    <row r="2614" spans="6:81" s="947" customFormat="1">
      <c r="F2614" s="948"/>
      <c r="G2614" s="948"/>
      <c r="H2614" s="948"/>
      <c r="I2614" s="948"/>
      <c r="N2614" s="948"/>
      <c r="O2614" s="948"/>
      <c r="P2614" s="948"/>
      <c r="Q2614" s="948"/>
      <c r="R2614" s="948"/>
      <c r="S2614" s="948"/>
      <c r="T2614" s="948"/>
      <c r="U2614" s="948"/>
      <c r="V2614" s="948"/>
      <c r="W2614" s="948"/>
      <c r="X2614" s="948"/>
      <c r="Y2614" s="948"/>
      <c r="Z2614" s="948"/>
      <c r="CC2614" s="949"/>
    </row>
    <row r="2615" spans="6:81" s="947" customFormat="1">
      <c r="F2615" s="948"/>
      <c r="G2615" s="948"/>
      <c r="H2615" s="948"/>
      <c r="I2615" s="948"/>
      <c r="N2615" s="948"/>
      <c r="O2615" s="948"/>
      <c r="P2615" s="948"/>
      <c r="Q2615" s="948"/>
      <c r="R2615" s="948"/>
      <c r="S2615" s="948"/>
      <c r="T2615" s="948"/>
      <c r="U2615" s="948"/>
      <c r="V2615" s="948"/>
      <c r="W2615" s="948"/>
      <c r="X2615" s="948"/>
      <c r="Y2615" s="948"/>
      <c r="Z2615" s="948"/>
      <c r="CC2615" s="949"/>
    </row>
    <row r="2616" spans="6:81" s="947" customFormat="1">
      <c r="F2616" s="948"/>
      <c r="G2616" s="948"/>
      <c r="H2616" s="948"/>
      <c r="I2616" s="948"/>
      <c r="N2616" s="948"/>
      <c r="O2616" s="948"/>
      <c r="P2616" s="948"/>
      <c r="Q2616" s="948"/>
      <c r="R2616" s="948"/>
      <c r="S2616" s="948"/>
      <c r="T2616" s="948"/>
      <c r="U2616" s="948"/>
      <c r="V2616" s="948"/>
      <c r="W2616" s="948"/>
      <c r="X2616" s="948"/>
      <c r="Y2616" s="948"/>
      <c r="Z2616" s="948"/>
      <c r="CC2616" s="949"/>
    </row>
    <row r="2617" spans="6:81" s="947" customFormat="1">
      <c r="F2617" s="948"/>
      <c r="G2617" s="948"/>
      <c r="H2617" s="948"/>
      <c r="I2617" s="948"/>
      <c r="N2617" s="948"/>
      <c r="O2617" s="948"/>
      <c r="P2617" s="948"/>
      <c r="Q2617" s="948"/>
      <c r="R2617" s="948"/>
      <c r="S2617" s="948"/>
      <c r="T2617" s="948"/>
      <c r="U2617" s="948"/>
      <c r="V2617" s="948"/>
      <c r="W2617" s="948"/>
      <c r="X2617" s="948"/>
      <c r="Y2617" s="948"/>
      <c r="Z2617" s="948"/>
      <c r="CC2617" s="949"/>
    </row>
    <row r="2618" spans="6:81" s="947" customFormat="1">
      <c r="F2618" s="948"/>
      <c r="G2618" s="948"/>
      <c r="H2618" s="948"/>
      <c r="I2618" s="948"/>
      <c r="N2618" s="948"/>
      <c r="O2618" s="948"/>
      <c r="P2618" s="948"/>
      <c r="Q2618" s="948"/>
      <c r="R2618" s="948"/>
      <c r="S2618" s="948"/>
      <c r="T2618" s="948"/>
      <c r="U2618" s="948"/>
      <c r="V2618" s="948"/>
      <c r="W2618" s="948"/>
      <c r="X2618" s="948"/>
      <c r="Y2618" s="948"/>
      <c r="Z2618" s="948"/>
      <c r="CC2618" s="949"/>
    </row>
    <row r="2619" spans="6:81" s="947" customFormat="1">
      <c r="F2619" s="948"/>
      <c r="G2619" s="948"/>
      <c r="H2619" s="948"/>
      <c r="I2619" s="948"/>
      <c r="N2619" s="948"/>
      <c r="O2619" s="948"/>
      <c r="P2619" s="948"/>
      <c r="Q2619" s="948"/>
      <c r="R2619" s="948"/>
      <c r="S2619" s="948"/>
      <c r="T2619" s="948"/>
      <c r="U2619" s="948"/>
      <c r="V2619" s="948"/>
      <c r="W2619" s="948"/>
      <c r="X2619" s="948"/>
      <c r="Y2619" s="948"/>
      <c r="Z2619" s="948"/>
      <c r="CC2619" s="949"/>
    </row>
    <row r="2620" spans="6:81" s="947" customFormat="1">
      <c r="F2620" s="948"/>
      <c r="G2620" s="948"/>
      <c r="H2620" s="948"/>
      <c r="I2620" s="948"/>
      <c r="N2620" s="948"/>
      <c r="O2620" s="948"/>
      <c r="P2620" s="948"/>
      <c r="Q2620" s="948"/>
      <c r="R2620" s="948"/>
      <c r="S2620" s="948"/>
      <c r="T2620" s="948"/>
      <c r="U2620" s="948"/>
      <c r="V2620" s="948"/>
      <c r="W2620" s="948"/>
      <c r="X2620" s="948"/>
      <c r="Y2620" s="948"/>
      <c r="Z2620" s="948"/>
      <c r="CC2620" s="949"/>
    </row>
    <row r="2621" spans="6:81" s="947" customFormat="1">
      <c r="F2621" s="948"/>
      <c r="G2621" s="948"/>
      <c r="H2621" s="948"/>
      <c r="I2621" s="948"/>
      <c r="N2621" s="948"/>
      <c r="O2621" s="948"/>
      <c r="P2621" s="948"/>
      <c r="Q2621" s="948"/>
      <c r="R2621" s="948"/>
      <c r="S2621" s="948"/>
      <c r="T2621" s="948"/>
      <c r="U2621" s="948"/>
      <c r="V2621" s="948"/>
      <c r="W2621" s="948"/>
      <c r="X2621" s="948"/>
      <c r="Y2621" s="948"/>
      <c r="Z2621" s="948"/>
      <c r="CC2621" s="949"/>
    </row>
    <row r="2622" spans="6:81" s="947" customFormat="1">
      <c r="F2622" s="948"/>
      <c r="G2622" s="948"/>
      <c r="H2622" s="948"/>
      <c r="I2622" s="948"/>
      <c r="N2622" s="948"/>
      <c r="O2622" s="948"/>
      <c r="P2622" s="948"/>
      <c r="Q2622" s="948"/>
      <c r="R2622" s="948"/>
      <c r="S2622" s="948"/>
      <c r="T2622" s="948"/>
      <c r="U2622" s="948"/>
      <c r="V2622" s="948"/>
      <c r="W2622" s="948"/>
      <c r="X2622" s="948"/>
      <c r="Y2622" s="948"/>
      <c r="Z2622" s="948"/>
      <c r="CC2622" s="949"/>
    </row>
    <row r="2623" spans="6:81" s="947" customFormat="1">
      <c r="F2623" s="948"/>
      <c r="G2623" s="948"/>
      <c r="H2623" s="948"/>
      <c r="I2623" s="948"/>
      <c r="N2623" s="948"/>
      <c r="O2623" s="948"/>
      <c r="P2623" s="948"/>
      <c r="Q2623" s="948"/>
      <c r="R2623" s="948"/>
      <c r="S2623" s="948"/>
      <c r="T2623" s="948"/>
      <c r="U2623" s="948"/>
      <c r="V2623" s="948"/>
      <c r="W2623" s="948"/>
      <c r="X2623" s="948"/>
      <c r="Y2623" s="948"/>
      <c r="Z2623" s="948"/>
      <c r="CC2623" s="949"/>
    </row>
    <row r="2624" spans="6:81" s="947" customFormat="1">
      <c r="F2624" s="948"/>
      <c r="G2624" s="948"/>
      <c r="H2624" s="948"/>
      <c r="I2624" s="948"/>
      <c r="N2624" s="948"/>
      <c r="O2624" s="948"/>
      <c r="P2624" s="948"/>
      <c r="Q2624" s="948"/>
      <c r="R2624" s="948"/>
      <c r="S2624" s="948"/>
      <c r="T2624" s="948"/>
      <c r="U2624" s="948"/>
      <c r="V2624" s="948"/>
      <c r="W2624" s="948"/>
      <c r="X2624" s="948"/>
      <c r="Y2624" s="948"/>
      <c r="Z2624" s="948"/>
      <c r="CC2624" s="949"/>
    </row>
    <row r="2625" spans="6:81" s="947" customFormat="1">
      <c r="F2625" s="948"/>
      <c r="G2625" s="948"/>
      <c r="H2625" s="948"/>
      <c r="I2625" s="948"/>
      <c r="N2625" s="948"/>
      <c r="O2625" s="948"/>
      <c r="P2625" s="948"/>
      <c r="Q2625" s="948"/>
      <c r="R2625" s="948"/>
      <c r="S2625" s="948"/>
      <c r="T2625" s="948"/>
      <c r="U2625" s="948"/>
      <c r="V2625" s="948"/>
      <c r="W2625" s="948"/>
      <c r="X2625" s="948"/>
      <c r="Y2625" s="948"/>
      <c r="Z2625" s="948"/>
      <c r="CC2625" s="949"/>
    </row>
    <row r="2626" spans="6:81" s="947" customFormat="1">
      <c r="F2626" s="948"/>
      <c r="G2626" s="948"/>
      <c r="H2626" s="948"/>
      <c r="I2626" s="948"/>
      <c r="N2626" s="948"/>
      <c r="O2626" s="948"/>
      <c r="P2626" s="948"/>
      <c r="Q2626" s="948"/>
      <c r="R2626" s="948"/>
      <c r="S2626" s="948"/>
      <c r="T2626" s="948"/>
      <c r="U2626" s="948"/>
      <c r="V2626" s="948"/>
      <c r="W2626" s="948"/>
      <c r="X2626" s="948"/>
      <c r="Y2626" s="948"/>
      <c r="Z2626" s="948"/>
      <c r="CC2626" s="949"/>
    </row>
    <row r="2627" spans="6:81" s="947" customFormat="1">
      <c r="F2627" s="948"/>
      <c r="G2627" s="948"/>
      <c r="H2627" s="948"/>
      <c r="I2627" s="948"/>
      <c r="N2627" s="948"/>
      <c r="O2627" s="948"/>
      <c r="P2627" s="948"/>
      <c r="Q2627" s="948"/>
      <c r="R2627" s="948"/>
      <c r="S2627" s="948"/>
      <c r="T2627" s="948"/>
      <c r="U2627" s="948"/>
      <c r="V2627" s="948"/>
      <c r="W2627" s="948"/>
      <c r="X2627" s="948"/>
      <c r="Y2627" s="948"/>
      <c r="Z2627" s="948"/>
      <c r="CC2627" s="949"/>
    </row>
    <row r="2628" spans="6:81" s="947" customFormat="1">
      <c r="F2628" s="948"/>
      <c r="G2628" s="948"/>
      <c r="H2628" s="948"/>
      <c r="I2628" s="948"/>
      <c r="N2628" s="948"/>
      <c r="O2628" s="948"/>
      <c r="P2628" s="948"/>
      <c r="Q2628" s="948"/>
      <c r="R2628" s="948"/>
      <c r="S2628" s="948"/>
      <c r="T2628" s="948"/>
      <c r="U2628" s="948"/>
      <c r="V2628" s="948"/>
      <c r="W2628" s="948"/>
      <c r="X2628" s="948"/>
      <c r="Y2628" s="948"/>
      <c r="Z2628" s="948"/>
      <c r="CC2628" s="949"/>
    </row>
    <row r="2629" spans="6:81" s="947" customFormat="1">
      <c r="F2629" s="948"/>
      <c r="G2629" s="948"/>
      <c r="H2629" s="948"/>
      <c r="I2629" s="948"/>
      <c r="N2629" s="948"/>
      <c r="O2629" s="948"/>
      <c r="P2629" s="948"/>
      <c r="Q2629" s="948"/>
      <c r="R2629" s="948"/>
      <c r="S2629" s="948"/>
      <c r="T2629" s="948"/>
      <c r="U2629" s="948"/>
      <c r="V2629" s="948"/>
      <c r="W2629" s="948"/>
      <c r="X2629" s="948"/>
      <c r="Y2629" s="948"/>
      <c r="Z2629" s="948"/>
      <c r="CC2629" s="949"/>
    </row>
    <row r="2630" spans="6:81" s="947" customFormat="1">
      <c r="F2630" s="948"/>
      <c r="G2630" s="948"/>
      <c r="H2630" s="948"/>
      <c r="I2630" s="948"/>
      <c r="N2630" s="948"/>
      <c r="O2630" s="948"/>
      <c r="P2630" s="948"/>
      <c r="Q2630" s="948"/>
      <c r="R2630" s="948"/>
      <c r="S2630" s="948"/>
      <c r="T2630" s="948"/>
      <c r="U2630" s="948"/>
      <c r="V2630" s="948"/>
      <c r="W2630" s="948"/>
      <c r="X2630" s="948"/>
      <c r="Y2630" s="948"/>
      <c r="Z2630" s="948"/>
      <c r="CC2630" s="949"/>
    </row>
    <row r="2631" spans="6:81" s="947" customFormat="1">
      <c r="F2631" s="948"/>
      <c r="G2631" s="948"/>
      <c r="H2631" s="948"/>
      <c r="I2631" s="948"/>
      <c r="N2631" s="948"/>
      <c r="O2631" s="948"/>
      <c r="P2631" s="948"/>
      <c r="Q2631" s="948"/>
      <c r="R2631" s="948"/>
      <c r="S2631" s="948"/>
      <c r="T2631" s="948"/>
      <c r="U2631" s="948"/>
      <c r="V2631" s="948"/>
      <c r="W2631" s="948"/>
      <c r="X2631" s="948"/>
      <c r="Y2631" s="948"/>
      <c r="Z2631" s="948"/>
      <c r="CC2631" s="949"/>
    </row>
    <row r="2632" spans="6:81" s="947" customFormat="1">
      <c r="F2632" s="948"/>
      <c r="G2632" s="948"/>
      <c r="H2632" s="948"/>
      <c r="I2632" s="948"/>
      <c r="N2632" s="948"/>
      <c r="O2632" s="948"/>
      <c r="P2632" s="948"/>
      <c r="Q2632" s="948"/>
      <c r="R2632" s="948"/>
      <c r="S2632" s="948"/>
      <c r="T2632" s="948"/>
      <c r="U2632" s="948"/>
      <c r="V2632" s="948"/>
      <c r="W2632" s="948"/>
      <c r="X2632" s="948"/>
      <c r="Y2632" s="948"/>
      <c r="Z2632" s="948"/>
      <c r="CC2632" s="949"/>
    </row>
    <row r="2633" spans="6:81" s="947" customFormat="1">
      <c r="F2633" s="948"/>
      <c r="G2633" s="948"/>
      <c r="H2633" s="948"/>
      <c r="I2633" s="948"/>
      <c r="N2633" s="948"/>
      <c r="O2633" s="948"/>
      <c r="P2633" s="948"/>
      <c r="Q2633" s="948"/>
      <c r="R2633" s="948"/>
      <c r="S2633" s="948"/>
      <c r="T2633" s="948"/>
      <c r="U2633" s="948"/>
      <c r="V2633" s="948"/>
      <c r="W2633" s="948"/>
      <c r="X2633" s="948"/>
      <c r="Y2633" s="948"/>
      <c r="Z2633" s="948"/>
      <c r="CC2633" s="949"/>
    </row>
    <row r="2634" spans="6:81" s="947" customFormat="1">
      <c r="F2634" s="948"/>
      <c r="G2634" s="948"/>
      <c r="H2634" s="948"/>
      <c r="I2634" s="948"/>
      <c r="N2634" s="948"/>
      <c r="O2634" s="948"/>
      <c r="P2634" s="948"/>
      <c r="Q2634" s="948"/>
      <c r="R2634" s="948"/>
      <c r="S2634" s="948"/>
      <c r="T2634" s="948"/>
      <c r="U2634" s="948"/>
      <c r="V2634" s="948"/>
      <c r="W2634" s="948"/>
      <c r="X2634" s="948"/>
      <c r="Y2634" s="948"/>
      <c r="Z2634" s="948"/>
      <c r="CC2634" s="949"/>
    </row>
    <row r="2635" spans="6:81" s="947" customFormat="1">
      <c r="F2635" s="948"/>
      <c r="G2635" s="948"/>
      <c r="H2635" s="948"/>
      <c r="I2635" s="948"/>
      <c r="N2635" s="948"/>
      <c r="O2635" s="948"/>
      <c r="P2635" s="948"/>
      <c r="Q2635" s="948"/>
      <c r="R2635" s="948"/>
      <c r="S2635" s="948"/>
      <c r="T2635" s="948"/>
      <c r="U2635" s="948"/>
      <c r="V2635" s="948"/>
      <c r="W2635" s="948"/>
      <c r="X2635" s="948"/>
      <c r="Y2635" s="948"/>
      <c r="Z2635" s="948"/>
      <c r="CC2635" s="949"/>
    </row>
    <row r="2636" spans="6:81" s="947" customFormat="1">
      <c r="F2636" s="948"/>
      <c r="G2636" s="948"/>
      <c r="H2636" s="948"/>
      <c r="I2636" s="948"/>
      <c r="N2636" s="948"/>
      <c r="O2636" s="948"/>
      <c r="P2636" s="948"/>
      <c r="Q2636" s="948"/>
      <c r="R2636" s="948"/>
      <c r="S2636" s="948"/>
      <c r="T2636" s="948"/>
      <c r="U2636" s="948"/>
      <c r="V2636" s="948"/>
      <c r="W2636" s="948"/>
      <c r="X2636" s="948"/>
      <c r="Y2636" s="948"/>
      <c r="Z2636" s="948"/>
      <c r="CC2636" s="949"/>
    </row>
    <row r="2637" spans="6:81" s="947" customFormat="1">
      <c r="F2637" s="948"/>
      <c r="G2637" s="948"/>
      <c r="H2637" s="948"/>
      <c r="I2637" s="948"/>
      <c r="N2637" s="948"/>
      <c r="O2637" s="948"/>
      <c r="P2637" s="948"/>
      <c r="Q2637" s="948"/>
      <c r="R2637" s="948"/>
      <c r="S2637" s="948"/>
      <c r="T2637" s="948"/>
      <c r="U2637" s="948"/>
      <c r="V2637" s="948"/>
      <c r="W2637" s="948"/>
      <c r="X2637" s="948"/>
      <c r="Y2637" s="948"/>
      <c r="Z2637" s="948"/>
      <c r="CC2637" s="949"/>
    </row>
    <row r="2638" spans="6:81" s="947" customFormat="1">
      <c r="F2638" s="948"/>
      <c r="G2638" s="948"/>
      <c r="H2638" s="948"/>
      <c r="I2638" s="948"/>
      <c r="N2638" s="948"/>
      <c r="O2638" s="948"/>
      <c r="P2638" s="948"/>
      <c r="Q2638" s="948"/>
      <c r="R2638" s="948"/>
      <c r="S2638" s="948"/>
      <c r="T2638" s="948"/>
      <c r="U2638" s="948"/>
      <c r="V2638" s="948"/>
      <c r="W2638" s="948"/>
      <c r="X2638" s="948"/>
      <c r="Y2638" s="948"/>
      <c r="Z2638" s="948"/>
      <c r="CC2638" s="949"/>
    </row>
    <row r="2639" spans="6:81" s="947" customFormat="1">
      <c r="F2639" s="948"/>
      <c r="G2639" s="948"/>
      <c r="H2639" s="948"/>
      <c r="I2639" s="948"/>
      <c r="N2639" s="948"/>
      <c r="O2639" s="948"/>
      <c r="P2639" s="948"/>
      <c r="Q2639" s="948"/>
      <c r="R2639" s="948"/>
      <c r="S2639" s="948"/>
      <c r="T2639" s="948"/>
      <c r="U2639" s="948"/>
      <c r="V2639" s="948"/>
      <c r="W2639" s="948"/>
      <c r="X2639" s="948"/>
      <c r="Y2639" s="948"/>
      <c r="Z2639" s="948"/>
      <c r="CC2639" s="949"/>
    </row>
    <row r="2640" spans="6:81" s="947" customFormat="1">
      <c r="F2640" s="948"/>
      <c r="G2640" s="948"/>
      <c r="H2640" s="948"/>
      <c r="I2640" s="948"/>
      <c r="N2640" s="948"/>
      <c r="O2640" s="948"/>
      <c r="P2640" s="948"/>
      <c r="Q2640" s="948"/>
      <c r="R2640" s="948"/>
      <c r="S2640" s="948"/>
      <c r="T2640" s="948"/>
      <c r="U2640" s="948"/>
      <c r="V2640" s="948"/>
      <c r="W2640" s="948"/>
      <c r="X2640" s="948"/>
      <c r="Y2640" s="948"/>
      <c r="Z2640" s="948"/>
      <c r="CC2640" s="949"/>
    </row>
    <row r="2641" spans="6:81" s="947" customFormat="1">
      <c r="F2641" s="948"/>
      <c r="G2641" s="948"/>
      <c r="H2641" s="948"/>
      <c r="I2641" s="948"/>
      <c r="N2641" s="948"/>
      <c r="O2641" s="948"/>
      <c r="P2641" s="948"/>
      <c r="Q2641" s="948"/>
      <c r="R2641" s="948"/>
      <c r="S2641" s="948"/>
      <c r="T2641" s="948"/>
      <c r="U2641" s="948"/>
      <c r="V2641" s="948"/>
      <c r="W2641" s="948"/>
      <c r="X2641" s="948"/>
      <c r="Y2641" s="948"/>
      <c r="Z2641" s="948"/>
      <c r="CC2641" s="949"/>
    </row>
    <row r="2642" spans="6:81" s="947" customFormat="1">
      <c r="F2642" s="948"/>
      <c r="G2642" s="948"/>
      <c r="H2642" s="948"/>
      <c r="I2642" s="948"/>
      <c r="N2642" s="948"/>
      <c r="O2642" s="948"/>
      <c r="P2642" s="948"/>
      <c r="Q2642" s="948"/>
      <c r="R2642" s="948"/>
      <c r="S2642" s="948"/>
      <c r="T2642" s="948"/>
      <c r="U2642" s="948"/>
      <c r="V2642" s="948"/>
      <c r="W2642" s="948"/>
      <c r="X2642" s="948"/>
      <c r="Y2642" s="948"/>
      <c r="Z2642" s="948"/>
      <c r="CC2642" s="949"/>
    </row>
    <row r="2643" spans="6:81" s="947" customFormat="1">
      <c r="F2643" s="948"/>
      <c r="G2643" s="948"/>
      <c r="H2643" s="948"/>
      <c r="I2643" s="948"/>
      <c r="N2643" s="948"/>
      <c r="O2643" s="948"/>
      <c r="P2643" s="948"/>
      <c r="Q2643" s="948"/>
      <c r="R2643" s="948"/>
      <c r="S2643" s="948"/>
      <c r="T2643" s="948"/>
      <c r="U2643" s="948"/>
      <c r="V2643" s="948"/>
      <c r="W2643" s="948"/>
      <c r="X2643" s="948"/>
      <c r="Y2643" s="948"/>
      <c r="Z2643" s="948"/>
      <c r="CC2643" s="949"/>
    </row>
    <row r="2644" spans="6:81" s="947" customFormat="1">
      <c r="F2644" s="948"/>
      <c r="G2644" s="948"/>
      <c r="H2644" s="948"/>
      <c r="I2644" s="948"/>
      <c r="N2644" s="948"/>
      <c r="O2644" s="948"/>
      <c r="P2644" s="948"/>
      <c r="Q2644" s="948"/>
      <c r="R2644" s="948"/>
      <c r="S2644" s="948"/>
      <c r="T2644" s="948"/>
      <c r="U2644" s="948"/>
      <c r="V2644" s="948"/>
      <c r="W2644" s="948"/>
      <c r="X2644" s="948"/>
      <c r="Y2644" s="948"/>
      <c r="Z2644" s="948"/>
      <c r="CC2644" s="949"/>
    </row>
    <row r="2645" spans="6:81" s="947" customFormat="1">
      <c r="F2645" s="948"/>
      <c r="G2645" s="948"/>
      <c r="H2645" s="948"/>
      <c r="I2645" s="948"/>
      <c r="N2645" s="948"/>
      <c r="O2645" s="948"/>
      <c r="P2645" s="948"/>
      <c r="Q2645" s="948"/>
      <c r="R2645" s="948"/>
      <c r="S2645" s="948"/>
      <c r="T2645" s="948"/>
      <c r="U2645" s="948"/>
      <c r="V2645" s="948"/>
      <c r="W2645" s="948"/>
      <c r="X2645" s="948"/>
      <c r="Y2645" s="948"/>
      <c r="Z2645" s="948"/>
      <c r="CC2645" s="949"/>
    </row>
    <row r="2646" spans="6:81" s="947" customFormat="1">
      <c r="F2646" s="948"/>
      <c r="G2646" s="948"/>
      <c r="H2646" s="948"/>
      <c r="I2646" s="948"/>
      <c r="N2646" s="948"/>
      <c r="O2646" s="948"/>
      <c r="P2646" s="948"/>
      <c r="Q2646" s="948"/>
      <c r="R2646" s="948"/>
      <c r="S2646" s="948"/>
      <c r="T2646" s="948"/>
      <c r="U2646" s="948"/>
      <c r="V2646" s="948"/>
      <c r="W2646" s="948"/>
      <c r="X2646" s="948"/>
      <c r="Y2646" s="948"/>
      <c r="Z2646" s="948"/>
      <c r="CC2646" s="949"/>
    </row>
    <row r="2647" spans="6:81" s="947" customFormat="1">
      <c r="F2647" s="948"/>
      <c r="G2647" s="948"/>
      <c r="H2647" s="948"/>
      <c r="I2647" s="948"/>
      <c r="N2647" s="948"/>
      <c r="O2647" s="948"/>
      <c r="P2647" s="948"/>
      <c r="Q2647" s="948"/>
      <c r="R2647" s="948"/>
      <c r="S2647" s="948"/>
      <c r="T2647" s="948"/>
      <c r="U2647" s="948"/>
      <c r="V2647" s="948"/>
      <c r="W2647" s="948"/>
      <c r="X2647" s="948"/>
      <c r="Y2647" s="948"/>
      <c r="Z2647" s="948"/>
      <c r="CC2647" s="949"/>
    </row>
    <row r="2648" spans="6:81" s="947" customFormat="1">
      <c r="F2648" s="948"/>
      <c r="G2648" s="948"/>
      <c r="H2648" s="948"/>
      <c r="I2648" s="948"/>
      <c r="N2648" s="948"/>
      <c r="O2648" s="948"/>
      <c r="P2648" s="948"/>
      <c r="Q2648" s="948"/>
      <c r="R2648" s="948"/>
      <c r="S2648" s="948"/>
      <c r="T2648" s="948"/>
      <c r="U2648" s="948"/>
      <c r="V2648" s="948"/>
      <c r="W2648" s="948"/>
      <c r="X2648" s="948"/>
      <c r="Y2648" s="948"/>
      <c r="Z2648" s="948"/>
      <c r="CC2648" s="949"/>
    </row>
    <row r="2649" spans="6:81" s="947" customFormat="1">
      <c r="F2649" s="948"/>
      <c r="G2649" s="948"/>
      <c r="H2649" s="948"/>
      <c r="I2649" s="948"/>
      <c r="N2649" s="948"/>
      <c r="O2649" s="948"/>
      <c r="P2649" s="948"/>
      <c r="Q2649" s="948"/>
      <c r="R2649" s="948"/>
      <c r="S2649" s="948"/>
      <c r="T2649" s="948"/>
      <c r="U2649" s="948"/>
      <c r="V2649" s="948"/>
      <c r="W2649" s="948"/>
      <c r="X2649" s="948"/>
      <c r="Y2649" s="948"/>
      <c r="Z2649" s="948"/>
      <c r="CC2649" s="949"/>
    </row>
    <row r="2650" spans="6:81" s="947" customFormat="1">
      <c r="F2650" s="948"/>
      <c r="G2650" s="948"/>
      <c r="H2650" s="948"/>
      <c r="I2650" s="948"/>
      <c r="N2650" s="948"/>
      <c r="O2650" s="948"/>
      <c r="P2650" s="948"/>
      <c r="Q2650" s="948"/>
      <c r="R2650" s="948"/>
      <c r="S2650" s="948"/>
      <c r="T2650" s="948"/>
      <c r="U2650" s="948"/>
      <c r="V2650" s="948"/>
      <c r="W2650" s="948"/>
      <c r="X2650" s="948"/>
      <c r="Y2650" s="948"/>
      <c r="Z2650" s="948"/>
      <c r="CC2650" s="949"/>
    </row>
    <row r="2651" spans="6:81" s="947" customFormat="1">
      <c r="F2651" s="948"/>
      <c r="G2651" s="948"/>
      <c r="H2651" s="948"/>
      <c r="I2651" s="948"/>
      <c r="N2651" s="948"/>
      <c r="O2651" s="948"/>
      <c r="P2651" s="948"/>
      <c r="Q2651" s="948"/>
      <c r="R2651" s="948"/>
      <c r="S2651" s="948"/>
      <c r="T2651" s="948"/>
      <c r="U2651" s="948"/>
      <c r="V2651" s="948"/>
      <c r="W2651" s="948"/>
      <c r="X2651" s="948"/>
      <c r="Y2651" s="948"/>
      <c r="Z2651" s="948"/>
      <c r="CC2651" s="949"/>
    </row>
    <row r="2652" spans="6:81" s="947" customFormat="1">
      <c r="F2652" s="948"/>
      <c r="G2652" s="948"/>
      <c r="H2652" s="948"/>
      <c r="I2652" s="948"/>
      <c r="N2652" s="948"/>
      <c r="O2652" s="948"/>
      <c r="P2652" s="948"/>
      <c r="Q2652" s="948"/>
      <c r="R2652" s="948"/>
      <c r="S2652" s="948"/>
      <c r="T2652" s="948"/>
      <c r="U2652" s="948"/>
      <c r="V2652" s="948"/>
      <c r="W2652" s="948"/>
      <c r="X2652" s="948"/>
      <c r="Y2652" s="948"/>
      <c r="Z2652" s="948"/>
      <c r="CC2652" s="949"/>
    </row>
    <row r="2653" spans="6:81" s="947" customFormat="1">
      <c r="F2653" s="948"/>
      <c r="G2653" s="948"/>
      <c r="H2653" s="948"/>
      <c r="I2653" s="948"/>
      <c r="N2653" s="948"/>
      <c r="O2653" s="948"/>
      <c r="P2653" s="948"/>
      <c r="Q2653" s="948"/>
      <c r="R2653" s="948"/>
      <c r="S2653" s="948"/>
      <c r="T2653" s="948"/>
      <c r="U2653" s="948"/>
      <c r="V2653" s="948"/>
      <c r="W2653" s="948"/>
      <c r="X2653" s="948"/>
      <c r="Y2653" s="948"/>
      <c r="Z2653" s="948"/>
      <c r="CC2653" s="949"/>
    </row>
    <row r="2654" spans="6:81" s="947" customFormat="1">
      <c r="F2654" s="948"/>
      <c r="G2654" s="948"/>
      <c r="H2654" s="948"/>
      <c r="I2654" s="948"/>
      <c r="N2654" s="948"/>
      <c r="O2654" s="948"/>
      <c r="P2654" s="948"/>
      <c r="Q2654" s="948"/>
      <c r="R2654" s="948"/>
      <c r="S2654" s="948"/>
      <c r="T2654" s="948"/>
      <c r="U2654" s="948"/>
      <c r="V2654" s="948"/>
      <c r="W2654" s="948"/>
      <c r="X2654" s="948"/>
      <c r="Y2654" s="948"/>
      <c r="Z2654" s="948"/>
      <c r="CC2654" s="949"/>
    </row>
    <row r="2655" spans="6:81" s="947" customFormat="1">
      <c r="F2655" s="948"/>
      <c r="G2655" s="948"/>
      <c r="H2655" s="948"/>
      <c r="I2655" s="948"/>
      <c r="N2655" s="948"/>
      <c r="O2655" s="948"/>
      <c r="P2655" s="948"/>
      <c r="Q2655" s="948"/>
      <c r="R2655" s="948"/>
      <c r="S2655" s="948"/>
      <c r="T2655" s="948"/>
      <c r="U2655" s="948"/>
      <c r="V2655" s="948"/>
      <c r="W2655" s="948"/>
      <c r="X2655" s="948"/>
      <c r="Y2655" s="948"/>
      <c r="Z2655" s="948"/>
      <c r="CC2655" s="949"/>
    </row>
    <row r="2656" spans="6:81" s="947" customFormat="1">
      <c r="F2656" s="948"/>
      <c r="G2656" s="948"/>
      <c r="H2656" s="948"/>
      <c r="I2656" s="948"/>
      <c r="N2656" s="948"/>
      <c r="O2656" s="948"/>
      <c r="P2656" s="948"/>
      <c r="Q2656" s="948"/>
      <c r="R2656" s="948"/>
      <c r="S2656" s="948"/>
      <c r="T2656" s="948"/>
      <c r="U2656" s="948"/>
      <c r="V2656" s="948"/>
      <c r="W2656" s="948"/>
      <c r="X2656" s="948"/>
      <c r="Y2656" s="948"/>
      <c r="Z2656" s="948"/>
      <c r="CC2656" s="949"/>
    </row>
    <row r="2657" spans="6:81" s="947" customFormat="1">
      <c r="F2657" s="948"/>
      <c r="G2657" s="948"/>
      <c r="H2657" s="948"/>
      <c r="I2657" s="948"/>
      <c r="N2657" s="948"/>
      <c r="O2657" s="948"/>
      <c r="P2657" s="948"/>
      <c r="Q2657" s="948"/>
      <c r="R2657" s="948"/>
      <c r="S2657" s="948"/>
      <c r="T2657" s="948"/>
      <c r="U2657" s="948"/>
      <c r="V2657" s="948"/>
      <c r="W2657" s="948"/>
      <c r="X2657" s="948"/>
      <c r="Y2657" s="948"/>
      <c r="Z2657" s="948"/>
      <c r="CC2657" s="949"/>
    </row>
    <row r="2658" spans="6:81" s="947" customFormat="1">
      <c r="F2658" s="948"/>
      <c r="G2658" s="948"/>
      <c r="H2658" s="948"/>
      <c r="I2658" s="948"/>
      <c r="N2658" s="948"/>
      <c r="O2658" s="948"/>
      <c r="P2658" s="948"/>
      <c r="Q2658" s="948"/>
      <c r="R2658" s="948"/>
      <c r="S2658" s="948"/>
      <c r="T2658" s="948"/>
      <c r="U2658" s="948"/>
      <c r="V2658" s="948"/>
      <c r="W2658" s="948"/>
      <c r="X2658" s="948"/>
      <c r="Y2658" s="948"/>
      <c r="Z2658" s="948"/>
      <c r="CC2658" s="949"/>
    </row>
    <row r="2659" spans="6:81" s="947" customFormat="1">
      <c r="F2659" s="948"/>
      <c r="G2659" s="948"/>
      <c r="H2659" s="948"/>
      <c r="I2659" s="948"/>
      <c r="N2659" s="948"/>
      <c r="O2659" s="948"/>
      <c r="P2659" s="948"/>
      <c r="Q2659" s="948"/>
      <c r="R2659" s="948"/>
      <c r="S2659" s="948"/>
      <c r="T2659" s="948"/>
      <c r="U2659" s="948"/>
      <c r="V2659" s="948"/>
      <c r="W2659" s="948"/>
      <c r="X2659" s="948"/>
      <c r="Y2659" s="948"/>
      <c r="Z2659" s="948"/>
      <c r="CC2659" s="949"/>
    </row>
    <row r="2660" spans="6:81" s="947" customFormat="1">
      <c r="F2660" s="948"/>
      <c r="G2660" s="948"/>
      <c r="H2660" s="948"/>
      <c r="I2660" s="948"/>
      <c r="N2660" s="948"/>
      <c r="O2660" s="948"/>
      <c r="P2660" s="948"/>
      <c r="Q2660" s="948"/>
      <c r="R2660" s="948"/>
      <c r="S2660" s="948"/>
      <c r="T2660" s="948"/>
      <c r="U2660" s="948"/>
      <c r="V2660" s="948"/>
      <c r="W2660" s="948"/>
      <c r="X2660" s="948"/>
      <c r="Y2660" s="948"/>
      <c r="Z2660" s="948"/>
      <c r="CC2660" s="949"/>
    </row>
    <row r="2661" spans="6:81" s="947" customFormat="1">
      <c r="F2661" s="948"/>
      <c r="G2661" s="948"/>
      <c r="H2661" s="948"/>
      <c r="I2661" s="948"/>
      <c r="N2661" s="948"/>
      <c r="O2661" s="948"/>
      <c r="P2661" s="948"/>
      <c r="Q2661" s="948"/>
      <c r="R2661" s="948"/>
      <c r="S2661" s="948"/>
      <c r="T2661" s="948"/>
      <c r="U2661" s="948"/>
      <c r="V2661" s="948"/>
      <c r="W2661" s="948"/>
      <c r="X2661" s="948"/>
      <c r="Y2661" s="948"/>
      <c r="Z2661" s="948"/>
      <c r="CC2661" s="949"/>
    </row>
    <row r="2662" spans="6:81" s="947" customFormat="1">
      <c r="F2662" s="948"/>
      <c r="G2662" s="948"/>
      <c r="H2662" s="948"/>
      <c r="I2662" s="948"/>
      <c r="N2662" s="948"/>
      <c r="O2662" s="948"/>
      <c r="P2662" s="948"/>
      <c r="Q2662" s="948"/>
      <c r="R2662" s="948"/>
      <c r="S2662" s="948"/>
      <c r="T2662" s="948"/>
      <c r="U2662" s="948"/>
      <c r="V2662" s="948"/>
      <c r="W2662" s="948"/>
      <c r="X2662" s="948"/>
      <c r="Y2662" s="948"/>
      <c r="Z2662" s="948"/>
      <c r="CC2662" s="949"/>
    </row>
    <row r="2663" spans="6:81" s="947" customFormat="1">
      <c r="F2663" s="948"/>
      <c r="G2663" s="948"/>
      <c r="H2663" s="948"/>
      <c r="I2663" s="948"/>
      <c r="N2663" s="948"/>
      <c r="O2663" s="948"/>
      <c r="P2663" s="948"/>
      <c r="Q2663" s="948"/>
      <c r="R2663" s="948"/>
      <c r="S2663" s="948"/>
      <c r="T2663" s="948"/>
      <c r="U2663" s="948"/>
      <c r="V2663" s="948"/>
      <c r="W2663" s="948"/>
      <c r="X2663" s="948"/>
      <c r="Y2663" s="948"/>
      <c r="Z2663" s="948"/>
      <c r="CC2663" s="949"/>
    </row>
    <row r="2664" spans="6:81" s="947" customFormat="1">
      <c r="F2664" s="948"/>
      <c r="G2664" s="948"/>
      <c r="H2664" s="948"/>
      <c r="I2664" s="948"/>
      <c r="N2664" s="948"/>
      <c r="O2664" s="948"/>
      <c r="P2664" s="948"/>
      <c r="Q2664" s="948"/>
      <c r="R2664" s="948"/>
      <c r="S2664" s="948"/>
      <c r="T2664" s="948"/>
      <c r="U2664" s="948"/>
      <c r="V2664" s="948"/>
      <c r="W2664" s="948"/>
      <c r="X2664" s="948"/>
      <c r="Y2664" s="948"/>
      <c r="Z2664" s="948"/>
      <c r="CC2664" s="949"/>
    </row>
    <row r="2665" spans="6:81" s="947" customFormat="1">
      <c r="F2665" s="948"/>
      <c r="G2665" s="948"/>
      <c r="H2665" s="948"/>
      <c r="I2665" s="948"/>
      <c r="N2665" s="948"/>
      <c r="O2665" s="948"/>
      <c r="P2665" s="948"/>
      <c r="Q2665" s="948"/>
      <c r="R2665" s="948"/>
      <c r="S2665" s="948"/>
      <c r="T2665" s="948"/>
      <c r="U2665" s="948"/>
      <c r="V2665" s="948"/>
      <c r="W2665" s="948"/>
      <c r="X2665" s="948"/>
      <c r="Y2665" s="948"/>
      <c r="Z2665" s="948"/>
      <c r="CC2665" s="949"/>
    </row>
    <row r="2666" spans="6:81" s="947" customFormat="1">
      <c r="F2666" s="948"/>
      <c r="G2666" s="948"/>
      <c r="H2666" s="948"/>
      <c r="I2666" s="948"/>
      <c r="N2666" s="948"/>
      <c r="O2666" s="948"/>
      <c r="P2666" s="948"/>
      <c r="Q2666" s="948"/>
      <c r="R2666" s="948"/>
      <c r="S2666" s="948"/>
      <c r="T2666" s="948"/>
      <c r="U2666" s="948"/>
      <c r="V2666" s="948"/>
      <c r="W2666" s="948"/>
      <c r="X2666" s="948"/>
      <c r="Y2666" s="948"/>
      <c r="Z2666" s="948"/>
      <c r="CC2666" s="949"/>
    </row>
    <row r="2667" spans="6:81" s="947" customFormat="1">
      <c r="F2667" s="948"/>
      <c r="G2667" s="948"/>
      <c r="H2667" s="948"/>
      <c r="I2667" s="948"/>
      <c r="N2667" s="948"/>
      <c r="O2667" s="948"/>
      <c r="P2667" s="948"/>
      <c r="Q2667" s="948"/>
      <c r="R2667" s="948"/>
      <c r="S2667" s="948"/>
      <c r="T2667" s="948"/>
      <c r="U2667" s="948"/>
      <c r="V2667" s="948"/>
      <c r="W2667" s="948"/>
      <c r="X2667" s="948"/>
      <c r="Y2667" s="948"/>
      <c r="Z2667" s="948"/>
      <c r="CC2667" s="949"/>
    </row>
    <row r="2668" spans="6:81" s="947" customFormat="1">
      <c r="F2668" s="948"/>
      <c r="G2668" s="948"/>
      <c r="H2668" s="948"/>
      <c r="I2668" s="948"/>
      <c r="N2668" s="948"/>
      <c r="O2668" s="948"/>
      <c r="P2668" s="948"/>
      <c r="Q2668" s="948"/>
      <c r="R2668" s="948"/>
      <c r="S2668" s="948"/>
      <c r="T2668" s="948"/>
      <c r="U2668" s="948"/>
      <c r="V2668" s="948"/>
      <c r="W2668" s="948"/>
      <c r="X2668" s="948"/>
      <c r="Y2668" s="948"/>
      <c r="Z2668" s="948"/>
      <c r="CC2668" s="949"/>
    </row>
    <row r="2669" spans="6:81" s="947" customFormat="1">
      <c r="F2669" s="948"/>
      <c r="G2669" s="948"/>
      <c r="H2669" s="948"/>
      <c r="I2669" s="948"/>
      <c r="N2669" s="948"/>
      <c r="O2669" s="948"/>
      <c r="P2669" s="948"/>
      <c r="Q2669" s="948"/>
      <c r="R2669" s="948"/>
      <c r="S2669" s="948"/>
      <c r="T2669" s="948"/>
      <c r="U2669" s="948"/>
      <c r="V2669" s="948"/>
      <c r="W2669" s="948"/>
      <c r="X2669" s="948"/>
      <c r="Y2669" s="948"/>
      <c r="Z2669" s="948"/>
      <c r="CC2669" s="949"/>
    </row>
    <row r="2670" spans="6:81" s="947" customFormat="1">
      <c r="F2670" s="948"/>
      <c r="G2670" s="948"/>
      <c r="H2670" s="948"/>
      <c r="I2670" s="948"/>
      <c r="N2670" s="948"/>
      <c r="O2670" s="948"/>
      <c r="P2670" s="948"/>
      <c r="Q2670" s="948"/>
      <c r="R2670" s="948"/>
      <c r="S2670" s="948"/>
      <c r="T2670" s="948"/>
      <c r="U2670" s="948"/>
      <c r="V2670" s="948"/>
      <c r="W2670" s="948"/>
      <c r="X2670" s="948"/>
      <c r="Y2670" s="948"/>
      <c r="Z2670" s="948"/>
      <c r="CC2670" s="949"/>
    </row>
    <row r="2671" spans="6:81" s="947" customFormat="1">
      <c r="F2671" s="948"/>
      <c r="G2671" s="948"/>
      <c r="H2671" s="948"/>
      <c r="I2671" s="948"/>
      <c r="N2671" s="948"/>
      <c r="O2671" s="948"/>
      <c r="P2671" s="948"/>
      <c r="Q2671" s="948"/>
      <c r="R2671" s="948"/>
      <c r="S2671" s="948"/>
      <c r="T2671" s="948"/>
      <c r="U2671" s="948"/>
      <c r="V2671" s="948"/>
      <c r="W2671" s="948"/>
      <c r="X2671" s="948"/>
      <c r="Y2671" s="948"/>
      <c r="Z2671" s="948"/>
      <c r="CC2671" s="949"/>
    </row>
    <row r="2672" spans="6:81" s="947" customFormat="1">
      <c r="F2672" s="948"/>
      <c r="G2672" s="948"/>
      <c r="H2672" s="948"/>
      <c r="I2672" s="948"/>
      <c r="N2672" s="948"/>
      <c r="O2672" s="948"/>
      <c r="P2672" s="948"/>
      <c r="Q2672" s="948"/>
      <c r="R2672" s="948"/>
      <c r="S2672" s="948"/>
      <c r="T2672" s="948"/>
      <c r="U2672" s="948"/>
      <c r="V2672" s="948"/>
      <c r="W2672" s="948"/>
      <c r="X2672" s="948"/>
      <c r="Y2672" s="948"/>
      <c r="Z2672" s="948"/>
      <c r="CC2672" s="949"/>
    </row>
    <row r="2673" spans="6:81" s="947" customFormat="1">
      <c r="F2673" s="948"/>
      <c r="G2673" s="948"/>
      <c r="H2673" s="948"/>
      <c r="I2673" s="948"/>
      <c r="N2673" s="948"/>
      <c r="O2673" s="948"/>
      <c r="P2673" s="948"/>
      <c r="Q2673" s="948"/>
      <c r="R2673" s="948"/>
      <c r="S2673" s="948"/>
      <c r="T2673" s="948"/>
      <c r="U2673" s="948"/>
      <c r="V2673" s="948"/>
      <c r="W2673" s="948"/>
      <c r="X2673" s="948"/>
      <c r="Y2673" s="948"/>
      <c r="Z2673" s="948"/>
      <c r="CC2673" s="949"/>
    </row>
    <row r="2674" spans="6:81" s="947" customFormat="1">
      <c r="F2674" s="948"/>
      <c r="G2674" s="948"/>
      <c r="H2674" s="948"/>
      <c r="I2674" s="948"/>
      <c r="N2674" s="948"/>
      <c r="O2674" s="948"/>
      <c r="P2674" s="948"/>
      <c r="Q2674" s="948"/>
      <c r="R2674" s="948"/>
      <c r="S2674" s="948"/>
      <c r="T2674" s="948"/>
      <c r="U2674" s="948"/>
      <c r="V2674" s="948"/>
      <c r="W2674" s="948"/>
      <c r="X2674" s="948"/>
      <c r="Y2674" s="948"/>
      <c r="Z2674" s="948"/>
      <c r="CC2674" s="949"/>
    </row>
    <row r="2675" spans="6:81" s="947" customFormat="1">
      <c r="F2675" s="948"/>
      <c r="G2675" s="948"/>
      <c r="H2675" s="948"/>
      <c r="I2675" s="948"/>
      <c r="N2675" s="948"/>
      <c r="O2675" s="948"/>
      <c r="P2675" s="948"/>
      <c r="Q2675" s="948"/>
      <c r="R2675" s="948"/>
      <c r="S2675" s="948"/>
      <c r="T2675" s="948"/>
      <c r="U2675" s="948"/>
      <c r="V2675" s="948"/>
      <c r="W2675" s="948"/>
      <c r="X2675" s="948"/>
      <c r="Y2675" s="948"/>
      <c r="Z2675" s="948"/>
      <c r="CC2675" s="949"/>
    </row>
    <row r="2676" spans="6:81" s="947" customFormat="1">
      <c r="F2676" s="948"/>
      <c r="G2676" s="948"/>
      <c r="H2676" s="948"/>
      <c r="I2676" s="948"/>
      <c r="N2676" s="948"/>
      <c r="O2676" s="948"/>
      <c r="P2676" s="948"/>
      <c r="Q2676" s="948"/>
      <c r="R2676" s="948"/>
      <c r="S2676" s="948"/>
      <c r="T2676" s="948"/>
      <c r="U2676" s="948"/>
      <c r="V2676" s="948"/>
      <c r="W2676" s="948"/>
      <c r="X2676" s="948"/>
      <c r="Y2676" s="948"/>
      <c r="Z2676" s="948"/>
      <c r="CC2676" s="949"/>
    </row>
    <row r="2677" spans="6:81" s="947" customFormat="1">
      <c r="F2677" s="948"/>
      <c r="G2677" s="948"/>
      <c r="H2677" s="948"/>
      <c r="I2677" s="948"/>
      <c r="N2677" s="948"/>
      <c r="O2677" s="948"/>
      <c r="P2677" s="948"/>
      <c r="Q2677" s="948"/>
      <c r="R2677" s="948"/>
      <c r="S2677" s="948"/>
      <c r="T2677" s="948"/>
      <c r="U2677" s="948"/>
      <c r="V2677" s="948"/>
      <c r="W2677" s="948"/>
      <c r="X2677" s="948"/>
      <c r="Y2677" s="948"/>
      <c r="Z2677" s="948"/>
      <c r="CC2677" s="949"/>
    </row>
    <row r="2678" spans="6:81" s="947" customFormat="1">
      <c r="F2678" s="948"/>
      <c r="G2678" s="948"/>
      <c r="H2678" s="948"/>
      <c r="I2678" s="948"/>
      <c r="N2678" s="948"/>
      <c r="O2678" s="948"/>
      <c r="P2678" s="948"/>
      <c r="Q2678" s="948"/>
      <c r="R2678" s="948"/>
      <c r="S2678" s="948"/>
      <c r="T2678" s="948"/>
      <c r="U2678" s="948"/>
      <c r="V2678" s="948"/>
      <c r="W2678" s="948"/>
      <c r="X2678" s="948"/>
      <c r="Y2678" s="948"/>
      <c r="Z2678" s="948"/>
      <c r="CC2678" s="949"/>
    </row>
    <row r="2679" spans="6:81" s="947" customFormat="1">
      <c r="F2679" s="948"/>
      <c r="G2679" s="948"/>
      <c r="H2679" s="948"/>
      <c r="I2679" s="948"/>
      <c r="N2679" s="948"/>
      <c r="O2679" s="948"/>
      <c r="P2679" s="948"/>
      <c r="Q2679" s="948"/>
      <c r="R2679" s="948"/>
      <c r="S2679" s="948"/>
      <c r="T2679" s="948"/>
      <c r="U2679" s="948"/>
      <c r="V2679" s="948"/>
      <c r="W2679" s="948"/>
      <c r="X2679" s="948"/>
      <c r="Y2679" s="948"/>
      <c r="Z2679" s="948"/>
      <c r="CC2679" s="949"/>
    </row>
    <row r="2680" spans="6:81" s="947" customFormat="1">
      <c r="F2680" s="948"/>
      <c r="G2680" s="948"/>
      <c r="H2680" s="948"/>
      <c r="I2680" s="948"/>
      <c r="N2680" s="948"/>
      <c r="O2680" s="948"/>
      <c r="P2680" s="948"/>
      <c r="Q2680" s="948"/>
      <c r="R2680" s="948"/>
      <c r="S2680" s="948"/>
      <c r="T2680" s="948"/>
      <c r="U2680" s="948"/>
      <c r="V2680" s="948"/>
      <c r="W2680" s="948"/>
      <c r="X2680" s="948"/>
      <c r="Y2680" s="948"/>
      <c r="Z2680" s="948"/>
      <c r="CC2680" s="949"/>
    </row>
    <row r="2681" spans="6:81" s="947" customFormat="1">
      <c r="F2681" s="948"/>
      <c r="G2681" s="948"/>
      <c r="H2681" s="948"/>
      <c r="I2681" s="948"/>
      <c r="N2681" s="948"/>
      <c r="O2681" s="948"/>
      <c r="P2681" s="948"/>
      <c r="Q2681" s="948"/>
      <c r="R2681" s="948"/>
      <c r="S2681" s="948"/>
      <c r="T2681" s="948"/>
      <c r="U2681" s="948"/>
      <c r="V2681" s="948"/>
      <c r="W2681" s="948"/>
      <c r="X2681" s="948"/>
      <c r="Y2681" s="948"/>
      <c r="Z2681" s="948"/>
      <c r="CC2681" s="949"/>
    </row>
    <row r="2682" spans="6:81" s="947" customFormat="1">
      <c r="F2682" s="948"/>
      <c r="G2682" s="948"/>
      <c r="H2682" s="948"/>
      <c r="I2682" s="948"/>
      <c r="N2682" s="948"/>
      <c r="O2682" s="948"/>
      <c r="P2682" s="948"/>
      <c r="Q2682" s="948"/>
      <c r="R2682" s="948"/>
      <c r="S2682" s="948"/>
      <c r="T2682" s="948"/>
      <c r="U2682" s="948"/>
      <c r="V2682" s="948"/>
      <c r="W2682" s="948"/>
      <c r="X2682" s="948"/>
      <c r="Y2682" s="948"/>
      <c r="Z2682" s="948"/>
      <c r="CC2682" s="949"/>
    </row>
    <row r="2683" spans="6:81" s="947" customFormat="1">
      <c r="F2683" s="948"/>
      <c r="G2683" s="948"/>
      <c r="H2683" s="948"/>
      <c r="I2683" s="948"/>
      <c r="N2683" s="948"/>
      <c r="O2683" s="948"/>
      <c r="P2683" s="948"/>
      <c r="Q2683" s="948"/>
      <c r="R2683" s="948"/>
      <c r="S2683" s="948"/>
      <c r="T2683" s="948"/>
      <c r="U2683" s="948"/>
      <c r="V2683" s="948"/>
      <c r="W2683" s="948"/>
      <c r="X2683" s="948"/>
      <c r="Y2683" s="948"/>
      <c r="Z2683" s="948"/>
      <c r="CC2683" s="949"/>
    </row>
    <row r="2684" spans="6:81" s="947" customFormat="1">
      <c r="F2684" s="948"/>
      <c r="G2684" s="948"/>
      <c r="H2684" s="948"/>
      <c r="I2684" s="948"/>
      <c r="N2684" s="948"/>
      <c r="O2684" s="948"/>
      <c r="P2684" s="948"/>
      <c r="Q2684" s="948"/>
      <c r="R2684" s="948"/>
      <c r="S2684" s="948"/>
      <c r="T2684" s="948"/>
      <c r="U2684" s="948"/>
      <c r="V2684" s="948"/>
      <c r="W2684" s="948"/>
      <c r="X2684" s="948"/>
      <c r="Y2684" s="948"/>
      <c r="Z2684" s="948"/>
      <c r="CC2684" s="949"/>
    </row>
    <row r="2685" spans="6:81" s="947" customFormat="1">
      <c r="F2685" s="948"/>
      <c r="G2685" s="948"/>
      <c r="H2685" s="948"/>
      <c r="I2685" s="948"/>
      <c r="N2685" s="948"/>
      <c r="O2685" s="948"/>
      <c r="P2685" s="948"/>
      <c r="Q2685" s="948"/>
      <c r="R2685" s="948"/>
      <c r="S2685" s="948"/>
      <c r="T2685" s="948"/>
      <c r="U2685" s="948"/>
      <c r="V2685" s="948"/>
      <c r="W2685" s="948"/>
      <c r="X2685" s="948"/>
      <c r="Y2685" s="948"/>
      <c r="Z2685" s="948"/>
      <c r="CC2685" s="949"/>
    </row>
    <row r="2686" spans="6:81" s="947" customFormat="1">
      <c r="F2686" s="948"/>
      <c r="G2686" s="948"/>
      <c r="H2686" s="948"/>
      <c r="I2686" s="948"/>
      <c r="N2686" s="948"/>
      <c r="O2686" s="948"/>
      <c r="P2686" s="948"/>
      <c r="Q2686" s="948"/>
      <c r="R2686" s="948"/>
      <c r="S2686" s="948"/>
      <c r="T2686" s="948"/>
      <c r="U2686" s="948"/>
      <c r="V2686" s="948"/>
      <c r="W2686" s="948"/>
      <c r="X2686" s="948"/>
      <c r="Y2686" s="948"/>
      <c r="Z2686" s="948"/>
      <c r="CC2686" s="949"/>
    </row>
    <row r="2687" spans="6:81" s="947" customFormat="1">
      <c r="F2687" s="948"/>
      <c r="G2687" s="948"/>
      <c r="H2687" s="948"/>
      <c r="I2687" s="948"/>
      <c r="N2687" s="948"/>
      <c r="O2687" s="948"/>
      <c r="P2687" s="948"/>
      <c r="Q2687" s="948"/>
      <c r="R2687" s="948"/>
      <c r="S2687" s="948"/>
      <c r="T2687" s="948"/>
      <c r="U2687" s="948"/>
      <c r="V2687" s="948"/>
      <c r="W2687" s="948"/>
      <c r="X2687" s="948"/>
      <c r="Y2687" s="948"/>
      <c r="Z2687" s="948"/>
      <c r="CC2687" s="949"/>
    </row>
    <row r="2688" spans="6:81" s="947" customFormat="1">
      <c r="F2688" s="948"/>
      <c r="G2688" s="948"/>
      <c r="H2688" s="948"/>
      <c r="I2688" s="948"/>
      <c r="N2688" s="948"/>
      <c r="O2688" s="948"/>
      <c r="P2688" s="948"/>
      <c r="Q2688" s="948"/>
      <c r="R2688" s="948"/>
      <c r="S2688" s="948"/>
      <c r="T2688" s="948"/>
      <c r="U2688" s="948"/>
      <c r="V2688" s="948"/>
      <c r="W2688" s="948"/>
      <c r="X2688" s="948"/>
      <c r="Y2688" s="948"/>
      <c r="Z2688" s="948"/>
      <c r="CC2688" s="949"/>
    </row>
    <row r="2689" spans="6:81" s="947" customFormat="1">
      <c r="F2689" s="948"/>
      <c r="G2689" s="948"/>
      <c r="H2689" s="948"/>
      <c r="I2689" s="948"/>
      <c r="N2689" s="948"/>
      <c r="O2689" s="948"/>
      <c r="P2689" s="948"/>
      <c r="Q2689" s="948"/>
      <c r="R2689" s="948"/>
      <c r="S2689" s="948"/>
      <c r="T2689" s="948"/>
      <c r="U2689" s="948"/>
      <c r="V2689" s="948"/>
      <c r="W2689" s="948"/>
      <c r="X2689" s="948"/>
      <c r="Y2689" s="948"/>
      <c r="Z2689" s="948"/>
      <c r="CC2689" s="949"/>
    </row>
    <row r="2690" spans="6:81" s="947" customFormat="1">
      <c r="F2690" s="948"/>
      <c r="G2690" s="948"/>
      <c r="H2690" s="948"/>
      <c r="I2690" s="948"/>
      <c r="N2690" s="948"/>
      <c r="O2690" s="948"/>
      <c r="P2690" s="948"/>
      <c r="Q2690" s="948"/>
      <c r="R2690" s="948"/>
      <c r="S2690" s="948"/>
      <c r="T2690" s="948"/>
      <c r="U2690" s="948"/>
      <c r="V2690" s="948"/>
      <c r="W2690" s="948"/>
      <c r="X2690" s="948"/>
      <c r="Y2690" s="948"/>
      <c r="Z2690" s="948"/>
      <c r="CC2690" s="949"/>
    </row>
    <row r="2691" spans="6:81" s="947" customFormat="1">
      <c r="F2691" s="948"/>
      <c r="G2691" s="948"/>
      <c r="H2691" s="948"/>
      <c r="I2691" s="948"/>
      <c r="N2691" s="948"/>
      <c r="O2691" s="948"/>
      <c r="P2691" s="948"/>
      <c r="Q2691" s="948"/>
      <c r="R2691" s="948"/>
      <c r="S2691" s="948"/>
      <c r="T2691" s="948"/>
      <c r="U2691" s="948"/>
      <c r="V2691" s="948"/>
      <c r="W2691" s="948"/>
      <c r="X2691" s="948"/>
      <c r="Y2691" s="948"/>
      <c r="Z2691" s="948"/>
      <c r="CC2691" s="949"/>
    </row>
    <row r="2692" spans="6:81" s="947" customFormat="1">
      <c r="F2692" s="948"/>
      <c r="G2692" s="948"/>
      <c r="H2692" s="948"/>
      <c r="I2692" s="948"/>
      <c r="N2692" s="948"/>
      <c r="O2692" s="948"/>
      <c r="P2692" s="948"/>
      <c r="Q2692" s="948"/>
      <c r="R2692" s="948"/>
      <c r="S2692" s="948"/>
      <c r="T2692" s="948"/>
      <c r="U2692" s="948"/>
      <c r="V2692" s="948"/>
      <c r="W2692" s="948"/>
      <c r="X2692" s="948"/>
      <c r="Y2692" s="948"/>
      <c r="Z2692" s="948"/>
      <c r="CC2692" s="949"/>
    </row>
    <row r="2693" spans="6:81" s="947" customFormat="1">
      <c r="F2693" s="948"/>
      <c r="G2693" s="948"/>
      <c r="H2693" s="948"/>
      <c r="I2693" s="948"/>
      <c r="N2693" s="948"/>
      <c r="O2693" s="948"/>
      <c r="P2693" s="948"/>
      <c r="Q2693" s="948"/>
      <c r="R2693" s="948"/>
      <c r="S2693" s="948"/>
      <c r="T2693" s="948"/>
      <c r="U2693" s="948"/>
      <c r="V2693" s="948"/>
      <c r="W2693" s="948"/>
      <c r="X2693" s="948"/>
      <c r="Y2693" s="948"/>
      <c r="Z2693" s="948"/>
      <c r="CC2693" s="949"/>
    </row>
    <row r="2694" spans="6:81" s="947" customFormat="1">
      <c r="F2694" s="948"/>
      <c r="G2694" s="948"/>
      <c r="H2694" s="948"/>
      <c r="I2694" s="948"/>
      <c r="N2694" s="948"/>
      <c r="O2694" s="948"/>
      <c r="P2694" s="948"/>
      <c r="Q2694" s="948"/>
      <c r="R2694" s="948"/>
      <c r="S2694" s="948"/>
      <c r="T2694" s="948"/>
      <c r="U2694" s="948"/>
      <c r="V2694" s="948"/>
      <c r="W2694" s="948"/>
      <c r="X2694" s="948"/>
      <c r="Y2694" s="948"/>
      <c r="Z2694" s="948"/>
      <c r="CC2694" s="949"/>
    </row>
    <row r="2695" spans="6:81" s="947" customFormat="1">
      <c r="F2695" s="948"/>
      <c r="G2695" s="948"/>
      <c r="H2695" s="948"/>
      <c r="I2695" s="948"/>
      <c r="N2695" s="948"/>
      <c r="O2695" s="948"/>
      <c r="P2695" s="948"/>
      <c r="Q2695" s="948"/>
      <c r="R2695" s="948"/>
      <c r="S2695" s="948"/>
      <c r="T2695" s="948"/>
      <c r="U2695" s="948"/>
      <c r="V2695" s="948"/>
      <c r="W2695" s="948"/>
      <c r="X2695" s="948"/>
      <c r="Y2695" s="948"/>
      <c r="Z2695" s="948"/>
      <c r="CC2695" s="949"/>
    </row>
    <row r="2696" spans="6:81" s="947" customFormat="1">
      <c r="F2696" s="948"/>
      <c r="G2696" s="948"/>
      <c r="H2696" s="948"/>
      <c r="I2696" s="948"/>
      <c r="N2696" s="948"/>
      <c r="O2696" s="948"/>
      <c r="P2696" s="948"/>
      <c r="Q2696" s="948"/>
      <c r="R2696" s="948"/>
      <c r="S2696" s="948"/>
      <c r="T2696" s="948"/>
      <c r="U2696" s="948"/>
      <c r="V2696" s="948"/>
      <c r="W2696" s="948"/>
      <c r="X2696" s="948"/>
      <c r="Y2696" s="948"/>
      <c r="Z2696" s="948"/>
      <c r="CC2696" s="949"/>
    </row>
    <row r="2697" spans="6:81" s="947" customFormat="1">
      <c r="F2697" s="948"/>
      <c r="G2697" s="948"/>
      <c r="H2697" s="948"/>
      <c r="I2697" s="948"/>
      <c r="N2697" s="948"/>
      <c r="O2697" s="948"/>
      <c r="P2697" s="948"/>
      <c r="Q2697" s="948"/>
      <c r="R2697" s="948"/>
      <c r="S2697" s="948"/>
      <c r="T2697" s="948"/>
      <c r="U2697" s="948"/>
      <c r="V2697" s="948"/>
      <c r="W2697" s="948"/>
      <c r="X2697" s="948"/>
      <c r="Y2697" s="948"/>
      <c r="Z2697" s="948"/>
      <c r="CC2697" s="949"/>
    </row>
    <row r="2698" spans="6:81" s="947" customFormat="1">
      <c r="F2698" s="948"/>
      <c r="G2698" s="948"/>
      <c r="H2698" s="948"/>
      <c r="I2698" s="948"/>
      <c r="N2698" s="948"/>
      <c r="O2698" s="948"/>
      <c r="P2698" s="948"/>
      <c r="Q2698" s="948"/>
      <c r="R2698" s="948"/>
      <c r="S2698" s="948"/>
      <c r="T2698" s="948"/>
      <c r="U2698" s="948"/>
      <c r="V2698" s="948"/>
      <c r="W2698" s="948"/>
      <c r="X2698" s="948"/>
      <c r="Y2698" s="948"/>
      <c r="Z2698" s="948"/>
      <c r="CC2698" s="949"/>
    </row>
    <row r="2699" spans="6:81" s="947" customFormat="1">
      <c r="F2699" s="948"/>
      <c r="G2699" s="948"/>
      <c r="H2699" s="948"/>
      <c r="I2699" s="948"/>
      <c r="N2699" s="948"/>
      <c r="O2699" s="948"/>
      <c r="P2699" s="948"/>
      <c r="Q2699" s="948"/>
      <c r="R2699" s="948"/>
      <c r="S2699" s="948"/>
      <c r="T2699" s="948"/>
      <c r="U2699" s="948"/>
      <c r="V2699" s="948"/>
      <c r="W2699" s="948"/>
      <c r="X2699" s="948"/>
      <c r="Y2699" s="948"/>
      <c r="Z2699" s="948"/>
      <c r="CC2699" s="949"/>
    </row>
    <row r="2700" spans="6:81" s="947" customFormat="1">
      <c r="F2700" s="948"/>
      <c r="G2700" s="948"/>
      <c r="H2700" s="948"/>
      <c r="I2700" s="948"/>
      <c r="N2700" s="948"/>
      <c r="O2700" s="948"/>
      <c r="P2700" s="948"/>
      <c r="Q2700" s="948"/>
      <c r="R2700" s="948"/>
      <c r="S2700" s="948"/>
      <c r="T2700" s="948"/>
      <c r="U2700" s="948"/>
      <c r="V2700" s="948"/>
      <c r="W2700" s="948"/>
      <c r="X2700" s="948"/>
      <c r="Y2700" s="948"/>
      <c r="Z2700" s="948"/>
      <c r="CC2700" s="949"/>
    </row>
    <row r="2701" spans="6:81" s="947" customFormat="1">
      <c r="F2701" s="948"/>
      <c r="G2701" s="948"/>
      <c r="H2701" s="948"/>
      <c r="I2701" s="948"/>
      <c r="N2701" s="948"/>
      <c r="O2701" s="948"/>
      <c r="P2701" s="948"/>
      <c r="Q2701" s="948"/>
      <c r="R2701" s="948"/>
      <c r="S2701" s="948"/>
      <c r="T2701" s="948"/>
      <c r="U2701" s="948"/>
      <c r="V2701" s="948"/>
      <c r="W2701" s="948"/>
      <c r="X2701" s="948"/>
      <c r="Y2701" s="948"/>
      <c r="Z2701" s="948"/>
      <c r="CC2701" s="949"/>
    </row>
    <row r="2702" spans="6:81" s="947" customFormat="1">
      <c r="F2702" s="948"/>
      <c r="G2702" s="948"/>
      <c r="H2702" s="948"/>
      <c r="I2702" s="948"/>
      <c r="N2702" s="948"/>
      <c r="O2702" s="948"/>
      <c r="P2702" s="948"/>
      <c r="Q2702" s="948"/>
      <c r="R2702" s="948"/>
      <c r="S2702" s="948"/>
      <c r="T2702" s="948"/>
      <c r="U2702" s="948"/>
      <c r="V2702" s="948"/>
      <c r="W2702" s="948"/>
      <c r="X2702" s="948"/>
      <c r="Y2702" s="948"/>
      <c r="Z2702" s="948"/>
      <c r="CC2702" s="949"/>
    </row>
    <row r="2703" spans="6:81" s="947" customFormat="1">
      <c r="F2703" s="948"/>
      <c r="G2703" s="948"/>
      <c r="H2703" s="948"/>
      <c r="I2703" s="948"/>
      <c r="N2703" s="948"/>
      <c r="O2703" s="948"/>
      <c r="P2703" s="948"/>
      <c r="Q2703" s="948"/>
      <c r="R2703" s="948"/>
      <c r="S2703" s="948"/>
      <c r="T2703" s="948"/>
      <c r="U2703" s="948"/>
      <c r="V2703" s="948"/>
      <c r="W2703" s="948"/>
      <c r="X2703" s="948"/>
      <c r="Y2703" s="948"/>
      <c r="Z2703" s="948"/>
      <c r="CC2703" s="949"/>
    </row>
    <row r="2704" spans="6:81" s="947" customFormat="1">
      <c r="F2704" s="948"/>
      <c r="G2704" s="948"/>
      <c r="H2704" s="948"/>
      <c r="I2704" s="948"/>
      <c r="N2704" s="948"/>
      <c r="O2704" s="948"/>
      <c r="P2704" s="948"/>
      <c r="Q2704" s="948"/>
      <c r="R2704" s="948"/>
      <c r="S2704" s="948"/>
      <c r="T2704" s="948"/>
      <c r="U2704" s="948"/>
      <c r="V2704" s="948"/>
      <c r="W2704" s="948"/>
      <c r="X2704" s="948"/>
      <c r="Y2704" s="948"/>
      <c r="Z2704" s="948"/>
      <c r="CC2704" s="949"/>
    </row>
    <row r="2705" spans="6:81" s="947" customFormat="1">
      <c r="F2705" s="948"/>
      <c r="G2705" s="948"/>
      <c r="H2705" s="948"/>
      <c r="I2705" s="948"/>
      <c r="N2705" s="948"/>
      <c r="O2705" s="948"/>
      <c r="P2705" s="948"/>
      <c r="Q2705" s="948"/>
      <c r="R2705" s="948"/>
      <c r="S2705" s="948"/>
      <c r="T2705" s="948"/>
      <c r="U2705" s="948"/>
      <c r="V2705" s="948"/>
      <c r="W2705" s="948"/>
      <c r="X2705" s="948"/>
      <c r="Y2705" s="948"/>
      <c r="Z2705" s="948"/>
      <c r="CC2705" s="949"/>
    </row>
    <row r="2706" spans="6:81" s="947" customFormat="1">
      <c r="F2706" s="948"/>
      <c r="G2706" s="948"/>
      <c r="H2706" s="948"/>
      <c r="I2706" s="948"/>
      <c r="N2706" s="948"/>
      <c r="O2706" s="948"/>
      <c r="P2706" s="948"/>
      <c r="Q2706" s="948"/>
      <c r="R2706" s="948"/>
      <c r="S2706" s="948"/>
      <c r="T2706" s="948"/>
      <c r="U2706" s="948"/>
      <c r="V2706" s="948"/>
      <c r="W2706" s="948"/>
      <c r="X2706" s="948"/>
      <c r="Y2706" s="948"/>
      <c r="Z2706" s="948"/>
      <c r="CC2706" s="949"/>
    </row>
    <row r="2707" spans="6:81" s="947" customFormat="1">
      <c r="F2707" s="948"/>
      <c r="G2707" s="948"/>
      <c r="H2707" s="948"/>
      <c r="I2707" s="948"/>
      <c r="N2707" s="948"/>
      <c r="O2707" s="948"/>
      <c r="P2707" s="948"/>
      <c r="Q2707" s="948"/>
      <c r="R2707" s="948"/>
      <c r="S2707" s="948"/>
      <c r="T2707" s="948"/>
      <c r="U2707" s="948"/>
      <c r="V2707" s="948"/>
      <c r="W2707" s="948"/>
      <c r="X2707" s="948"/>
      <c r="Y2707" s="948"/>
      <c r="Z2707" s="948"/>
      <c r="CC2707" s="949"/>
    </row>
    <row r="2708" spans="6:81" s="947" customFormat="1">
      <c r="F2708" s="948"/>
      <c r="G2708" s="948"/>
      <c r="H2708" s="948"/>
      <c r="I2708" s="948"/>
      <c r="N2708" s="948"/>
      <c r="O2708" s="948"/>
      <c r="P2708" s="948"/>
      <c r="Q2708" s="948"/>
      <c r="R2708" s="948"/>
      <c r="S2708" s="948"/>
      <c r="T2708" s="948"/>
      <c r="U2708" s="948"/>
      <c r="V2708" s="948"/>
      <c r="W2708" s="948"/>
      <c r="X2708" s="948"/>
      <c r="Y2708" s="948"/>
      <c r="Z2708" s="948"/>
      <c r="CC2708" s="949"/>
    </row>
    <row r="2709" spans="6:81" s="947" customFormat="1">
      <c r="F2709" s="948"/>
      <c r="G2709" s="948"/>
      <c r="H2709" s="948"/>
      <c r="I2709" s="948"/>
      <c r="N2709" s="948"/>
      <c r="O2709" s="948"/>
      <c r="P2709" s="948"/>
      <c r="Q2709" s="948"/>
      <c r="R2709" s="948"/>
      <c r="S2709" s="948"/>
      <c r="T2709" s="948"/>
      <c r="U2709" s="948"/>
      <c r="V2709" s="948"/>
      <c r="W2709" s="948"/>
      <c r="X2709" s="948"/>
      <c r="Y2709" s="948"/>
      <c r="Z2709" s="948"/>
      <c r="CC2709" s="949"/>
    </row>
    <row r="2710" spans="6:81" s="947" customFormat="1">
      <c r="F2710" s="948"/>
      <c r="G2710" s="948"/>
      <c r="H2710" s="948"/>
      <c r="I2710" s="948"/>
      <c r="N2710" s="948"/>
      <c r="O2710" s="948"/>
      <c r="P2710" s="948"/>
      <c r="Q2710" s="948"/>
      <c r="R2710" s="948"/>
      <c r="S2710" s="948"/>
      <c r="T2710" s="948"/>
      <c r="U2710" s="948"/>
      <c r="V2710" s="948"/>
      <c r="W2710" s="948"/>
      <c r="X2710" s="948"/>
      <c r="Y2710" s="948"/>
      <c r="Z2710" s="948"/>
      <c r="CC2710" s="949"/>
    </row>
    <row r="2711" spans="6:81" s="947" customFormat="1">
      <c r="F2711" s="948"/>
      <c r="G2711" s="948"/>
      <c r="H2711" s="948"/>
      <c r="I2711" s="948"/>
      <c r="N2711" s="948"/>
      <c r="O2711" s="948"/>
      <c r="P2711" s="948"/>
      <c r="Q2711" s="948"/>
      <c r="R2711" s="948"/>
      <c r="S2711" s="948"/>
      <c r="T2711" s="948"/>
      <c r="U2711" s="948"/>
      <c r="V2711" s="948"/>
      <c r="W2711" s="948"/>
      <c r="X2711" s="948"/>
      <c r="Y2711" s="948"/>
      <c r="Z2711" s="948"/>
      <c r="CC2711" s="949"/>
    </row>
    <row r="2712" spans="6:81" s="947" customFormat="1">
      <c r="F2712" s="948"/>
      <c r="G2712" s="948"/>
      <c r="H2712" s="948"/>
      <c r="I2712" s="948"/>
      <c r="N2712" s="948"/>
      <c r="O2712" s="948"/>
      <c r="P2712" s="948"/>
      <c r="Q2712" s="948"/>
      <c r="R2712" s="948"/>
      <c r="S2712" s="948"/>
      <c r="T2712" s="948"/>
      <c r="U2712" s="948"/>
      <c r="V2712" s="948"/>
      <c r="W2712" s="948"/>
      <c r="X2712" s="948"/>
      <c r="Y2712" s="948"/>
      <c r="Z2712" s="948"/>
      <c r="CC2712" s="949"/>
    </row>
    <row r="2713" spans="6:81" s="947" customFormat="1">
      <c r="F2713" s="948"/>
      <c r="G2713" s="948"/>
      <c r="H2713" s="948"/>
      <c r="I2713" s="948"/>
      <c r="N2713" s="948"/>
      <c r="O2713" s="948"/>
      <c r="P2713" s="948"/>
      <c r="Q2713" s="948"/>
      <c r="R2713" s="948"/>
      <c r="S2713" s="948"/>
      <c r="T2713" s="948"/>
      <c r="U2713" s="948"/>
      <c r="V2713" s="948"/>
      <c r="W2713" s="948"/>
      <c r="X2713" s="948"/>
      <c r="Y2713" s="948"/>
      <c r="Z2713" s="948"/>
      <c r="CC2713" s="949"/>
    </row>
    <row r="2714" spans="6:81" s="947" customFormat="1">
      <c r="F2714" s="948"/>
      <c r="G2714" s="948"/>
      <c r="H2714" s="948"/>
      <c r="I2714" s="948"/>
      <c r="N2714" s="948"/>
      <c r="O2714" s="948"/>
      <c r="P2714" s="948"/>
      <c r="Q2714" s="948"/>
      <c r="R2714" s="948"/>
      <c r="S2714" s="948"/>
      <c r="T2714" s="948"/>
      <c r="U2714" s="948"/>
      <c r="V2714" s="948"/>
      <c r="W2714" s="948"/>
      <c r="X2714" s="948"/>
      <c r="Y2714" s="948"/>
      <c r="Z2714" s="948"/>
      <c r="CC2714" s="949"/>
    </row>
    <row r="2715" spans="6:81" s="947" customFormat="1">
      <c r="F2715" s="948"/>
      <c r="G2715" s="948"/>
      <c r="H2715" s="948"/>
      <c r="I2715" s="948"/>
      <c r="N2715" s="948"/>
      <c r="O2715" s="948"/>
      <c r="P2715" s="948"/>
      <c r="Q2715" s="948"/>
      <c r="R2715" s="948"/>
      <c r="S2715" s="948"/>
      <c r="T2715" s="948"/>
      <c r="U2715" s="948"/>
      <c r="V2715" s="948"/>
      <c r="W2715" s="948"/>
      <c r="X2715" s="948"/>
      <c r="Y2715" s="948"/>
      <c r="Z2715" s="948"/>
      <c r="CC2715" s="949"/>
    </row>
    <row r="2716" spans="6:81" s="947" customFormat="1">
      <c r="F2716" s="948"/>
      <c r="G2716" s="948"/>
      <c r="H2716" s="948"/>
      <c r="I2716" s="948"/>
      <c r="N2716" s="948"/>
      <c r="O2716" s="948"/>
      <c r="P2716" s="948"/>
      <c r="Q2716" s="948"/>
      <c r="R2716" s="948"/>
      <c r="S2716" s="948"/>
      <c r="T2716" s="948"/>
      <c r="U2716" s="948"/>
      <c r="V2716" s="948"/>
      <c r="W2716" s="948"/>
      <c r="X2716" s="948"/>
      <c r="Y2716" s="948"/>
      <c r="Z2716" s="948"/>
      <c r="CC2716" s="949"/>
    </row>
    <row r="2717" spans="6:81" s="947" customFormat="1">
      <c r="F2717" s="948"/>
      <c r="G2717" s="948"/>
      <c r="H2717" s="948"/>
      <c r="I2717" s="948"/>
      <c r="N2717" s="948"/>
      <c r="O2717" s="948"/>
      <c r="P2717" s="948"/>
      <c r="Q2717" s="948"/>
      <c r="R2717" s="948"/>
      <c r="S2717" s="948"/>
      <c r="T2717" s="948"/>
      <c r="U2717" s="948"/>
      <c r="V2717" s="948"/>
      <c r="W2717" s="948"/>
      <c r="X2717" s="948"/>
      <c r="Y2717" s="948"/>
      <c r="Z2717" s="948"/>
      <c r="CC2717" s="949"/>
    </row>
    <row r="2718" spans="6:81" s="947" customFormat="1">
      <c r="F2718" s="948"/>
      <c r="G2718" s="948"/>
      <c r="H2718" s="948"/>
      <c r="I2718" s="948"/>
      <c r="N2718" s="948"/>
      <c r="O2718" s="948"/>
      <c r="P2718" s="948"/>
      <c r="Q2718" s="948"/>
      <c r="R2718" s="948"/>
      <c r="S2718" s="948"/>
      <c r="T2718" s="948"/>
      <c r="U2718" s="948"/>
      <c r="V2718" s="948"/>
      <c r="W2718" s="948"/>
      <c r="X2718" s="948"/>
      <c r="Y2718" s="948"/>
      <c r="Z2718" s="948"/>
      <c r="CC2718" s="949"/>
    </row>
    <row r="2719" spans="6:81" s="947" customFormat="1">
      <c r="F2719" s="948"/>
      <c r="G2719" s="948"/>
      <c r="H2719" s="948"/>
      <c r="I2719" s="948"/>
      <c r="N2719" s="948"/>
      <c r="O2719" s="948"/>
      <c r="P2719" s="948"/>
      <c r="Q2719" s="948"/>
      <c r="R2719" s="948"/>
      <c r="S2719" s="948"/>
      <c r="T2719" s="948"/>
      <c r="U2719" s="948"/>
      <c r="V2719" s="948"/>
      <c r="W2719" s="948"/>
      <c r="X2719" s="948"/>
      <c r="Y2719" s="948"/>
      <c r="Z2719" s="948"/>
      <c r="CC2719" s="949"/>
    </row>
    <row r="2720" spans="6:81" s="947" customFormat="1">
      <c r="F2720" s="948"/>
      <c r="G2720" s="948"/>
      <c r="H2720" s="948"/>
      <c r="I2720" s="948"/>
      <c r="N2720" s="948"/>
      <c r="O2720" s="948"/>
      <c r="P2720" s="948"/>
      <c r="Q2720" s="948"/>
      <c r="R2720" s="948"/>
      <c r="S2720" s="948"/>
      <c r="T2720" s="948"/>
      <c r="U2720" s="948"/>
      <c r="V2720" s="948"/>
      <c r="W2720" s="948"/>
      <c r="X2720" s="948"/>
      <c r="Y2720" s="948"/>
      <c r="Z2720" s="948"/>
      <c r="CC2720" s="949"/>
    </row>
    <row r="2721" spans="6:81" s="947" customFormat="1">
      <c r="F2721" s="948"/>
      <c r="G2721" s="948"/>
      <c r="H2721" s="948"/>
      <c r="I2721" s="948"/>
      <c r="N2721" s="948"/>
      <c r="O2721" s="948"/>
      <c r="P2721" s="948"/>
      <c r="Q2721" s="948"/>
      <c r="R2721" s="948"/>
      <c r="S2721" s="948"/>
      <c r="T2721" s="948"/>
      <c r="U2721" s="948"/>
      <c r="V2721" s="948"/>
      <c r="W2721" s="948"/>
      <c r="X2721" s="948"/>
      <c r="Y2721" s="948"/>
      <c r="Z2721" s="948"/>
      <c r="CC2721" s="949"/>
    </row>
    <row r="2722" spans="6:81" s="947" customFormat="1">
      <c r="F2722" s="948"/>
      <c r="G2722" s="948"/>
      <c r="H2722" s="948"/>
      <c r="I2722" s="948"/>
      <c r="N2722" s="948"/>
      <c r="O2722" s="948"/>
      <c r="P2722" s="948"/>
      <c r="Q2722" s="948"/>
      <c r="R2722" s="948"/>
      <c r="S2722" s="948"/>
      <c r="T2722" s="948"/>
      <c r="U2722" s="948"/>
      <c r="V2722" s="948"/>
      <c r="W2722" s="948"/>
      <c r="X2722" s="948"/>
      <c r="Y2722" s="948"/>
      <c r="Z2722" s="948"/>
      <c r="CC2722" s="949"/>
    </row>
    <row r="2723" spans="6:81" s="947" customFormat="1">
      <c r="F2723" s="948"/>
      <c r="G2723" s="948"/>
      <c r="H2723" s="948"/>
      <c r="I2723" s="948"/>
      <c r="N2723" s="948"/>
      <c r="O2723" s="948"/>
      <c r="P2723" s="948"/>
      <c r="Q2723" s="948"/>
      <c r="R2723" s="948"/>
      <c r="S2723" s="948"/>
      <c r="T2723" s="948"/>
      <c r="U2723" s="948"/>
      <c r="V2723" s="948"/>
      <c r="W2723" s="948"/>
      <c r="X2723" s="948"/>
      <c r="Y2723" s="948"/>
      <c r="Z2723" s="948"/>
      <c r="CC2723" s="949"/>
    </row>
    <row r="2724" spans="6:81" s="947" customFormat="1">
      <c r="F2724" s="948"/>
      <c r="G2724" s="948"/>
      <c r="H2724" s="948"/>
      <c r="I2724" s="948"/>
      <c r="N2724" s="948"/>
      <c r="O2724" s="948"/>
      <c r="P2724" s="948"/>
      <c r="Q2724" s="948"/>
      <c r="R2724" s="948"/>
      <c r="S2724" s="948"/>
      <c r="T2724" s="948"/>
      <c r="U2724" s="948"/>
      <c r="V2724" s="948"/>
      <c r="W2724" s="948"/>
      <c r="X2724" s="948"/>
      <c r="Y2724" s="948"/>
      <c r="Z2724" s="948"/>
      <c r="CC2724" s="949"/>
    </row>
    <row r="2725" spans="6:81" s="947" customFormat="1">
      <c r="F2725" s="948"/>
      <c r="G2725" s="948"/>
      <c r="H2725" s="948"/>
      <c r="I2725" s="948"/>
      <c r="N2725" s="948"/>
      <c r="O2725" s="948"/>
      <c r="P2725" s="948"/>
      <c r="Q2725" s="948"/>
      <c r="R2725" s="948"/>
      <c r="S2725" s="948"/>
      <c r="T2725" s="948"/>
      <c r="U2725" s="948"/>
      <c r="V2725" s="948"/>
      <c r="W2725" s="948"/>
      <c r="X2725" s="948"/>
      <c r="Y2725" s="948"/>
      <c r="Z2725" s="948"/>
      <c r="CC2725" s="949"/>
    </row>
    <row r="2726" spans="6:81" s="947" customFormat="1">
      <c r="F2726" s="948"/>
      <c r="G2726" s="948"/>
      <c r="H2726" s="948"/>
      <c r="I2726" s="948"/>
      <c r="N2726" s="948"/>
      <c r="O2726" s="948"/>
      <c r="P2726" s="948"/>
      <c r="Q2726" s="948"/>
      <c r="R2726" s="948"/>
      <c r="S2726" s="948"/>
      <c r="T2726" s="948"/>
      <c r="U2726" s="948"/>
      <c r="V2726" s="948"/>
      <c r="W2726" s="948"/>
      <c r="X2726" s="948"/>
      <c r="Y2726" s="948"/>
      <c r="Z2726" s="948"/>
      <c r="CC2726" s="949"/>
    </row>
    <row r="2727" spans="6:81" s="947" customFormat="1">
      <c r="F2727" s="948"/>
      <c r="G2727" s="948"/>
      <c r="H2727" s="948"/>
      <c r="I2727" s="948"/>
      <c r="N2727" s="948"/>
      <c r="O2727" s="948"/>
      <c r="P2727" s="948"/>
      <c r="Q2727" s="948"/>
      <c r="R2727" s="948"/>
      <c r="S2727" s="948"/>
      <c r="T2727" s="948"/>
      <c r="U2727" s="948"/>
      <c r="V2727" s="948"/>
      <c r="W2727" s="948"/>
      <c r="X2727" s="948"/>
      <c r="Y2727" s="948"/>
      <c r="Z2727" s="948"/>
      <c r="CC2727" s="949"/>
    </row>
    <row r="2728" spans="6:81" s="947" customFormat="1">
      <c r="F2728" s="948"/>
      <c r="G2728" s="948"/>
      <c r="H2728" s="948"/>
      <c r="I2728" s="948"/>
      <c r="N2728" s="948"/>
      <c r="O2728" s="948"/>
      <c r="P2728" s="948"/>
      <c r="Q2728" s="948"/>
      <c r="R2728" s="948"/>
      <c r="S2728" s="948"/>
      <c r="T2728" s="948"/>
      <c r="U2728" s="948"/>
      <c r="V2728" s="948"/>
      <c r="W2728" s="948"/>
      <c r="X2728" s="948"/>
      <c r="Y2728" s="948"/>
      <c r="Z2728" s="948"/>
      <c r="CC2728" s="949"/>
    </row>
    <row r="2729" spans="6:81" s="947" customFormat="1">
      <c r="F2729" s="948"/>
      <c r="G2729" s="948"/>
      <c r="H2729" s="948"/>
      <c r="I2729" s="948"/>
      <c r="N2729" s="948"/>
      <c r="O2729" s="948"/>
      <c r="P2729" s="948"/>
      <c r="Q2729" s="948"/>
      <c r="R2729" s="948"/>
      <c r="S2729" s="948"/>
      <c r="T2729" s="948"/>
      <c r="U2729" s="948"/>
      <c r="V2729" s="948"/>
      <c r="W2729" s="948"/>
      <c r="X2729" s="948"/>
      <c r="Y2729" s="948"/>
      <c r="Z2729" s="948"/>
      <c r="CC2729" s="949"/>
    </row>
    <row r="2730" spans="6:81" s="947" customFormat="1">
      <c r="F2730" s="948"/>
      <c r="G2730" s="948"/>
      <c r="H2730" s="948"/>
      <c r="I2730" s="948"/>
      <c r="N2730" s="948"/>
      <c r="O2730" s="948"/>
      <c r="P2730" s="948"/>
      <c r="Q2730" s="948"/>
      <c r="R2730" s="948"/>
      <c r="S2730" s="948"/>
      <c r="T2730" s="948"/>
      <c r="U2730" s="948"/>
      <c r="V2730" s="948"/>
      <c r="W2730" s="948"/>
      <c r="X2730" s="948"/>
      <c r="Y2730" s="948"/>
      <c r="Z2730" s="948"/>
      <c r="CC2730" s="949"/>
    </row>
    <row r="2731" spans="6:81" s="947" customFormat="1">
      <c r="F2731" s="948"/>
      <c r="G2731" s="948"/>
      <c r="H2731" s="948"/>
      <c r="I2731" s="948"/>
      <c r="N2731" s="948"/>
      <c r="O2731" s="948"/>
      <c r="P2731" s="948"/>
      <c r="Q2731" s="948"/>
      <c r="R2731" s="948"/>
      <c r="S2731" s="948"/>
      <c r="T2731" s="948"/>
      <c r="U2731" s="948"/>
      <c r="V2731" s="948"/>
      <c r="W2731" s="948"/>
      <c r="X2731" s="948"/>
      <c r="Y2731" s="948"/>
      <c r="Z2731" s="948"/>
      <c r="CC2731" s="949"/>
    </row>
    <row r="2732" spans="6:81" s="947" customFormat="1">
      <c r="F2732" s="948"/>
      <c r="G2732" s="948"/>
      <c r="H2732" s="948"/>
      <c r="I2732" s="948"/>
      <c r="N2732" s="948"/>
      <c r="O2732" s="948"/>
      <c r="P2732" s="948"/>
      <c r="Q2732" s="948"/>
      <c r="R2732" s="948"/>
      <c r="S2732" s="948"/>
      <c r="T2732" s="948"/>
      <c r="U2732" s="948"/>
      <c r="V2732" s="948"/>
      <c r="W2732" s="948"/>
      <c r="X2732" s="948"/>
      <c r="Y2732" s="948"/>
      <c r="Z2732" s="948"/>
      <c r="CC2732" s="949"/>
    </row>
    <row r="2733" spans="6:81" s="947" customFormat="1">
      <c r="F2733" s="948"/>
      <c r="G2733" s="948"/>
      <c r="H2733" s="948"/>
      <c r="I2733" s="948"/>
      <c r="N2733" s="948"/>
      <c r="O2733" s="948"/>
      <c r="P2733" s="948"/>
      <c r="Q2733" s="948"/>
      <c r="R2733" s="948"/>
      <c r="S2733" s="948"/>
      <c r="T2733" s="948"/>
      <c r="U2733" s="948"/>
      <c r="V2733" s="948"/>
      <c r="W2733" s="948"/>
      <c r="X2733" s="948"/>
      <c r="Y2733" s="948"/>
      <c r="Z2733" s="948"/>
      <c r="CC2733" s="949"/>
    </row>
    <row r="2734" spans="6:81" s="947" customFormat="1">
      <c r="F2734" s="948"/>
      <c r="G2734" s="948"/>
      <c r="H2734" s="948"/>
      <c r="I2734" s="948"/>
      <c r="N2734" s="948"/>
      <c r="O2734" s="948"/>
      <c r="P2734" s="948"/>
      <c r="Q2734" s="948"/>
      <c r="R2734" s="948"/>
      <c r="S2734" s="948"/>
      <c r="T2734" s="948"/>
      <c r="U2734" s="948"/>
      <c r="V2734" s="948"/>
      <c r="W2734" s="948"/>
      <c r="X2734" s="948"/>
      <c r="Y2734" s="948"/>
      <c r="Z2734" s="948"/>
      <c r="CC2734" s="949"/>
    </row>
    <row r="2735" spans="6:81" s="947" customFormat="1">
      <c r="F2735" s="948"/>
      <c r="G2735" s="948"/>
      <c r="H2735" s="948"/>
      <c r="I2735" s="948"/>
      <c r="N2735" s="948"/>
      <c r="O2735" s="948"/>
      <c r="P2735" s="948"/>
      <c r="Q2735" s="948"/>
      <c r="R2735" s="948"/>
      <c r="S2735" s="948"/>
      <c r="T2735" s="948"/>
      <c r="U2735" s="948"/>
      <c r="V2735" s="948"/>
      <c r="W2735" s="948"/>
      <c r="X2735" s="948"/>
      <c r="Y2735" s="948"/>
      <c r="Z2735" s="948"/>
      <c r="CC2735" s="949"/>
    </row>
    <row r="2736" spans="6:81" s="947" customFormat="1">
      <c r="F2736" s="948"/>
      <c r="G2736" s="948"/>
      <c r="H2736" s="948"/>
      <c r="I2736" s="948"/>
      <c r="N2736" s="948"/>
      <c r="O2736" s="948"/>
      <c r="P2736" s="948"/>
      <c r="Q2736" s="948"/>
      <c r="R2736" s="948"/>
      <c r="S2736" s="948"/>
      <c r="T2736" s="948"/>
      <c r="U2736" s="948"/>
      <c r="V2736" s="948"/>
      <c r="W2736" s="948"/>
      <c r="X2736" s="948"/>
      <c r="Y2736" s="948"/>
      <c r="Z2736" s="948"/>
      <c r="CC2736" s="949"/>
    </row>
    <row r="2737" spans="6:81" s="947" customFormat="1">
      <c r="F2737" s="948"/>
      <c r="G2737" s="948"/>
      <c r="H2737" s="948"/>
      <c r="I2737" s="948"/>
      <c r="N2737" s="948"/>
      <c r="O2737" s="948"/>
      <c r="P2737" s="948"/>
      <c r="Q2737" s="948"/>
      <c r="R2737" s="948"/>
      <c r="S2737" s="948"/>
      <c r="T2737" s="948"/>
      <c r="U2737" s="948"/>
      <c r="V2737" s="948"/>
      <c r="W2737" s="948"/>
      <c r="X2737" s="948"/>
      <c r="Y2737" s="948"/>
      <c r="Z2737" s="948"/>
      <c r="CC2737" s="949"/>
    </row>
    <row r="2738" spans="6:81" s="947" customFormat="1">
      <c r="F2738" s="948"/>
      <c r="G2738" s="948"/>
      <c r="H2738" s="948"/>
      <c r="I2738" s="948"/>
      <c r="N2738" s="948"/>
      <c r="O2738" s="948"/>
      <c r="P2738" s="948"/>
      <c r="Q2738" s="948"/>
      <c r="R2738" s="948"/>
      <c r="S2738" s="948"/>
      <c r="T2738" s="948"/>
      <c r="U2738" s="948"/>
      <c r="V2738" s="948"/>
      <c r="W2738" s="948"/>
      <c r="X2738" s="948"/>
      <c r="Y2738" s="948"/>
      <c r="Z2738" s="948"/>
      <c r="CC2738" s="949"/>
    </row>
    <row r="2739" spans="6:81" s="947" customFormat="1">
      <c r="F2739" s="948"/>
      <c r="G2739" s="948"/>
      <c r="H2739" s="948"/>
      <c r="I2739" s="948"/>
      <c r="N2739" s="948"/>
      <c r="O2739" s="948"/>
      <c r="P2739" s="948"/>
      <c r="Q2739" s="948"/>
      <c r="R2739" s="948"/>
      <c r="S2739" s="948"/>
      <c r="T2739" s="948"/>
      <c r="U2739" s="948"/>
      <c r="V2739" s="948"/>
      <c r="W2739" s="948"/>
      <c r="X2739" s="948"/>
      <c r="Y2739" s="948"/>
      <c r="Z2739" s="948"/>
      <c r="CC2739" s="949"/>
    </row>
    <row r="2740" spans="6:81" s="947" customFormat="1">
      <c r="F2740" s="948"/>
      <c r="G2740" s="948"/>
      <c r="H2740" s="948"/>
      <c r="I2740" s="948"/>
      <c r="N2740" s="948"/>
      <c r="O2740" s="948"/>
      <c r="P2740" s="948"/>
      <c r="Q2740" s="948"/>
      <c r="R2740" s="948"/>
      <c r="S2740" s="948"/>
      <c r="T2740" s="948"/>
      <c r="U2740" s="948"/>
      <c r="V2740" s="948"/>
      <c r="W2740" s="948"/>
      <c r="X2740" s="948"/>
      <c r="Y2740" s="948"/>
      <c r="Z2740" s="948"/>
      <c r="CC2740" s="949"/>
    </row>
    <row r="2741" spans="6:81" s="947" customFormat="1">
      <c r="F2741" s="948"/>
      <c r="G2741" s="948"/>
      <c r="H2741" s="948"/>
      <c r="I2741" s="948"/>
      <c r="N2741" s="948"/>
      <c r="O2741" s="948"/>
      <c r="P2741" s="948"/>
      <c r="Q2741" s="948"/>
      <c r="R2741" s="948"/>
      <c r="S2741" s="948"/>
      <c r="T2741" s="948"/>
      <c r="U2741" s="948"/>
      <c r="V2741" s="948"/>
      <c r="W2741" s="948"/>
      <c r="X2741" s="948"/>
      <c r="Y2741" s="948"/>
      <c r="Z2741" s="948"/>
      <c r="CC2741" s="949"/>
    </row>
    <row r="2742" spans="6:81" s="947" customFormat="1">
      <c r="F2742" s="948"/>
      <c r="G2742" s="948"/>
      <c r="H2742" s="948"/>
      <c r="I2742" s="948"/>
      <c r="N2742" s="948"/>
      <c r="O2742" s="948"/>
      <c r="P2742" s="948"/>
      <c r="Q2742" s="948"/>
      <c r="R2742" s="948"/>
      <c r="S2742" s="948"/>
      <c r="T2742" s="948"/>
      <c r="U2742" s="948"/>
      <c r="V2742" s="948"/>
      <c r="W2742" s="948"/>
      <c r="X2742" s="948"/>
      <c r="Y2742" s="948"/>
      <c r="Z2742" s="948"/>
      <c r="CC2742" s="949"/>
    </row>
    <row r="2743" spans="6:81" s="947" customFormat="1">
      <c r="F2743" s="948"/>
      <c r="G2743" s="948"/>
      <c r="H2743" s="948"/>
      <c r="I2743" s="948"/>
      <c r="N2743" s="948"/>
      <c r="O2743" s="948"/>
      <c r="P2743" s="948"/>
      <c r="Q2743" s="948"/>
      <c r="R2743" s="948"/>
      <c r="S2743" s="948"/>
      <c r="T2743" s="948"/>
      <c r="U2743" s="948"/>
      <c r="V2743" s="948"/>
      <c r="W2743" s="948"/>
      <c r="X2743" s="948"/>
      <c r="Y2743" s="948"/>
      <c r="Z2743" s="948"/>
      <c r="CC2743" s="949"/>
    </row>
    <row r="2744" spans="6:81" s="947" customFormat="1">
      <c r="F2744" s="948"/>
      <c r="G2744" s="948"/>
      <c r="H2744" s="948"/>
      <c r="I2744" s="948"/>
      <c r="N2744" s="948"/>
      <c r="O2744" s="948"/>
      <c r="P2744" s="948"/>
      <c r="Q2744" s="948"/>
      <c r="R2744" s="948"/>
      <c r="S2744" s="948"/>
      <c r="T2744" s="948"/>
      <c r="U2744" s="948"/>
      <c r="V2744" s="948"/>
      <c r="W2744" s="948"/>
      <c r="X2744" s="948"/>
      <c r="Y2744" s="948"/>
      <c r="Z2744" s="948"/>
      <c r="CC2744" s="949"/>
    </row>
    <row r="2745" spans="6:81" s="947" customFormat="1">
      <c r="F2745" s="948"/>
      <c r="G2745" s="948"/>
      <c r="H2745" s="948"/>
      <c r="I2745" s="948"/>
      <c r="N2745" s="948"/>
      <c r="O2745" s="948"/>
      <c r="P2745" s="948"/>
      <c r="Q2745" s="948"/>
      <c r="R2745" s="948"/>
      <c r="S2745" s="948"/>
      <c r="T2745" s="948"/>
      <c r="U2745" s="948"/>
      <c r="V2745" s="948"/>
      <c r="W2745" s="948"/>
      <c r="X2745" s="948"/>
      <c r="Y2745" s="948"/>
      <c r="Z2745" s="948"/>
      <c r="CC2745" s="949"/>
    </row>
    <row r="2746" spans="6:81" s="947" customFormat="1">
      <c r="F2746" s="948"/>
      <c r="G2746" s="948"/>
      <c r="H2746" s="948"/>
      <c r="I2746" s="948"/>
      <c r="N2746" s="948"/>
      <c r="O2746" s="948"/>
      <c r="P2746" s="948"/>
      <c r="Q2746" s="948"/>
      <c r="R2746" s="948"/>
      <c r="S2746" s="948"/>
      <c r="T2746" s="948"/>
      <c r="U2746" s="948"/>
      <c r="V2746" s="948"/>
      <c r="W2746" s="948"/>
      <c r="X2746" s="948"/>
      <c r="Y2746" s="948"/>
      <c r="Z2746" s="948"/>
      <c r="CC2746" s="949"/>
    </row>
    <row r="2747" spans="6:81" s="947" customFormat="1">
      <c r="F2747" s="948"/>
      <c r="G2747" s="948"/>
      <c r="H2747" s="948"/>
      <c r="I2747" s="948"/>
      <c r="N2747" s="948"/>
      <c r="O2747" s="948"/>
      <c r="P2747" s="948"/>
      <c r="Q2747" s="948"/>
      <c r="R2747" s="948"/>
      <c r="S2747" s="948"/>
      <c r="T2747" s="948"/>
      <c r="U2747" s="948"/>
      <c r="V2747" s="948"/>
      <c r="W2747" s="948"/>
      <c r="X2747" s="948"/>
      <c r="Y2747" s="948"/>
      <c r="Z2747" s="948"/>
      <c r="CC2747" s="949"/>
    </row>
    <row r="2748" spans="6:81" s="947" customFormat="1">
      <c r="F2748" s="948"/>
      <c r="G2748" s="948"/>
      <c r="H2748" s="948"/>
      <c r="I2748" s="948"/>
      <c r="N2748" s="948"/>
      <c r="O2748" s="948"/>
      <c r="P2748" s="948"/>
      <c r="Q2748" s="948"/>
      <c r="R2748" s="948"/>
      <c r="S2748" s="948"/>
      <c r="T2748" s="948"/>
      <c r="U2748" s="948"/>
      <c r="V2748" s="948"/>
      <c r="W2748" s="948"/>
      <c r="X2748" s="948"/>
      <c r="Y2748" s="948"/>
      <c r="Z2748" s="948"/>
      <c r="CC2748" s="949"/>
    </row>
    <row r="2749" spans="6:81" s="947" customFormat="1">
      <c r="F2749" s="948"/>
      <c r="G2749" s="948"/>
      <c r="H2749" s="948"/>
      <c r="I2749" s="948"/>
      <c r="N2749" s="948"/>
      <c r="O2749" s="948"/>
      <c r="P2749" s="948"/>
      <c r="Q2749" s="948"/>
      <c r="R2749" s="948"/>
      <c r="S2749" s="948"/>
      <c r="T2749" s="948"/>
      <c r="U2749" s="948"/>
      <c r="V2749" s="948"/>
      <c r="W2749" s="948"/>
      <c r="X2749" s="948"/>
      <c r="Y2749" s="948"/>
      <c r="Z2749" s="948"/>
      <c r="CC2749" s="949"/>
    </row>
    <row r="2750" spans="6:81" s="947" customFormat="1">
      <c r="F2750" s="948"/>
      <c r="G2750" s="948"/>
      <c r="H2750" s="948"/>
      <c r="I2750" s="948"/>
      <c r="N2750" s="948"/>
      <c r="O2750" s="948"/>
      <c r="P2750" s="948"/>
      <c r="Q2750" s="948"/>
      <c r="R2750" s="948"/>
      <c r="S2750" s="948"/>
      <c r="T2750" s="948"/>
      <c r="U2750" s="948"/>
      <c r="V2750" s="948"/>
      <c r="W2750" s="948"/>
      <c r="X2750" s="948"/>
      <c r="Y2750" s="948"/>
      <c r="Z2750" s="948"/>
      <c r="CC2750" s="949"/>
    </row>
    <row r="2751" spans="6:81" s="947" customFormat="1">
      <c r="F2751" s="948"/>
      <c r="G2751" s="948"/>
      <c r="H2751" s="948"/>
      <c r="I2751" s="948"/>
      <c r="N2751" s="948"/>
      <c r="O2751" s="948"/>
      <c r="P2751" s="948"/>
      <c r="Q2751" s="948"/>
      <c r="R2751" s="948"/>
      <c r="S2751" s="948"/>
      <c r="T2751" s="948"/>
      <c r="U2751" s="948"/>
      <c r="V2751" s="948"/>
      <c r="W2751" s="948"/>
      <c r="X2751" s="948"/>
      <c r="Y2751" s="948"/>
      <c r="Z2751" s="948"/>
      <c r="CC2751" s="949"/>
    </row>
    <row r="2752" spans="6:81" s="947" customFormat="1">
      <c r="F2752" s="948"/>
      <c r="G2752" s="948"/>
      <c r="H2752" s="948"/>
      <c r="I2752" s="948"/>
      <c r="N2752" s="948"/>
      <c r="O2752" s="948"/>
      <c r="P2752" s="948"/>
      <c r="Q2752" s="948"/>
      <c r="R2752" s="948"/>
      <c r="S2752" s="948"/>
      <c r="T2752" s="948"/>
      <c r="U2752" s="948"/>
      <c r="V2752" s="948"/>
      <c r="W2752" s="948"/>
      <c r="X2752" s="948"/>
      <c r="Y2752" s="948"/>
      <c r="Z2752" s="948"/>
      <c r="CC2752" s="949"/>
    </row>
    <row r="2753" spans="6:81" s="947" customFormat="1">
      <c r="F2753" s="948"/>
      <c r="G2753" s="948"/>
      <c r="H2753" s="948"/>
      <c r="I2753" s="948"/>
      <c r="N2753" s="948"/>
      <c r="O2753" s="948"/>
      <c r="P2753" s="948"/>
      <c r="Q2753" s="948"/>
      <c r="R2753" s="948"/>
      <c r="S2753" s="948"/>
      <c r="T2753" s="948"/>
      <c r="U2753" s="948"/>
      <c r="V2753" s="948"/>
      <c r="W2753" s="948"/>
      <c r="X2753" s="948"/>
      <c r="Y2753" s="948"/>
      <c r="Z2753" s="948"/>
      <c r="CC2753" s="949"/>
    </row>
    <row r="2754" spans="6:81" s="947" customFormat="1">
      <c r="F2754" s="948"/>
      <c r="G2754" s="948"/>
      <c r="H2754" s="948"/>
      <c r="I2754" s="948"/>
      <c r="N2754" s="948"/>
      <c r="O2754" s="948"/>
      <c r="P2754" s="948"/>
      <c r="Q2754" s="948"/>
      <c r="R2754" s="948"/>
      <c r="S2754" s="948"/>
      <c r="T2754" s="948"/>
      <c r="U2754" s="948"/>
      <c r="V2754" s="948"/>
      <c r="W2754" s="948"/>
      <c r="X2754" s="948"/>
      <c r="Y2754" s="948"/>
      <c r="Z2754" s="948"/>
      <c r="CC2754" s="949"/>
    </row>
    <row r="2755" spans="6:81" s="947" customFormat="1">
      <c r="F2755" s="948"/>
      <c r="G2755" s="948"/>
      <c r="H2755" s="948"/>
      <c r="I2755" s="948"/>
      <c r="N2755" s="948"/>
      <c r="O2755" s="948"/>
      <c r="P2755" s="948"/>
      <c r="Q2755" s="948"/>
      <c r="R2755" s="948"/>
      <c r="S2755" s="948"/>
      <c r="T2755" s="948"/>
      <c r="U2755" s="948"/>
      <c r="V2755" s="948"/>
      <c r="W2755" s="948"/>
      <c r="X2755" s="948"/>
      <c r="Y2755" s="948"/>
      <c r="Z2755" s="948"/>
      <c r="CC2755" s="949"/>
    </row>
    <row r="2756" spans="6:81" s="947" customFormat="1">
      <c r="F2756" s="948"/>
      <c r="G2756" s="948"/>
      <c r="H2756" s="948"/>
      <c r="I2756" s="948"/>
      <c r="N2756" s="948"/>
      <c r="O2756" s="948"/>
      <c r="P2756" s="948"/>
      <c r="Q2756" s="948"/>
      <c r="R2756" s="948"/>
      <c r="S2756" s="948"/>
      <c r="T2756" s="948"/>
      <c r="U2756" s="948"/>
      <c r="V2756" s="948"/>
      <c r="W2756" s="948"/>
      <c r="X2756" s="948"/>
      <c r="Y2756" s="948"/>
      <c r="Z2756" s="948"/>
      <c r="CC2756" s="949"/>
    </row>
    <row r="2757" spans="6:81" s="947" customFormat="1">
      <c r="F2757" s="948"/>
      <c r="G2757" s="948"/>
      <c r="H2757" s="948"/>
      <c r="I2757" s="948"/>
      <c r="N2757" s="948"/>
      <c r="O2757" s="948"/>
      <c r="P2757" s="948"/>
      <c r="Q2757" s="948"/>
      <c r="R2757" s="948"/>
      <c r="S2757" s="948"/>
      <c r="T2757" s="948"/>
      <c r="U2757" s="948"/>
      <c r="V2757" s="948"/>
      <c r="W2757" s="948"/>
      <c r="X2757" s="948"/>
      <c r="Y2757" s="948"/>
      <c r="Z2757" s="948"/>
      <c r="CC2757" s="949"/>
    </row>
    <row r="2758" spans="6:81" s="947" customFormat="1">
      <c r="F2758" s="948"/>
      <c r="G2758" s="948"/>
      <c r="H2758" s="948"/>
      <c r="I2758" s="948"/>
      <c r="N2758" s="948"/>
      <c r="O2758" s="948"/>
      <c r="P2758" s="948"/>
      <c r="Q2758" s="948"/>
      <c r="R2758" s="948"/>
      <c r="S2758" s="948"/>
      <c r="T2758" s="948"/>
      <c r="U2758" s="948"/>
      <c r="V2758" s="948"/>
      <c r="W2758" s="948"/>
      <c r="X2758" s="948"/>
      <c r="Y2758" s="948"/>
      <c r="Z2758" s="948"/>
      <c r="CC2758" s="949"/>
    </row>
    <row r="2759" spans="6:81" s="947" customFormat="1">
      <c r="F2759" s="948"/>
      <c r="G2759" s="948"/>
      <c r="H2759" s="948"/>
      <c r="I2759" s="948"/>
      <c r="N2759" s="948"/>
      <c r="O2759" s="948"/>
      <c r="P2759" s="948"/>
      <c r="Q2759" s="948"/>
      <c r="R2759" s="948"/>
      <c r="S2759" s="948"/>
      <c r="T2759" s="948"/>
      <c r="U2759" s="948"/>
      <c r="V2759" s="948"/>
      <c r="W2759" s="948"/>
      <c r="X2759" s="948"/>
      <c r="Y2759" s="948"/>
      <c r="Z2759" s="948"/>
      <c r="CC2759" s="949"/>
    </row>
    <row r="2760" spans="6:81" s="947" customFormat="1">
      <c r="F2760" s="948"/>
      <c r="G2760" s="948"/>
      <c r="H2760" s="948"/>
      <c r="I2760" s="948"/>
      <c r="N2760" s="948"/>
      <c r="O2760" s="948"/>
      <c r="P2760" s="948"/>
      <c r="Q2760" s="948"/>
      <c r="R2760" s="948"/>
      <c r="S2760" s="948"/>
      <c r="T2760" s="948"/>
      <c r="U2760" s="948"/>
      <c r="V2760" s="948"/>
      <c r="W2760" s="948"/>
      <c r="X2760" s="948"/>
      <c r="Y2760" s="948"/>
      <c r="Z2760" s="948"/>
      <c r="CC2760" s="949"/>
    </row>
    <row r="2761" spans="6:81" s="947" customFormat="1">
      <c r="F2761" s="948"/>
      <c r="G2761" s="948"/>
      <c r="H2761" s="948"/>
      <c r="I2761" s="948"/>
      <c r="N2761" s="948"/>
      <c r="O2761" s="948"/>
      <c r="P2761" s="948"/>
      <c r="Q2761" s="948"/>
      <c r="R2761" s="948"/>
      <c r="S2761" s="948"/>
      <c r="T2761" s="948"/>
      <c r="U2761" s="948"/>
      <c r="V2761" s="948"/>
      <c r="W2761" s="948"/>
      <c r="X2761" s="948"/>
      <c r="Y2761" s="948"/>
      <c r="Z2761" s="948"/>
      <c r="CC2761" s="949"/>
    </row>
    <row r="2762" spans="6:81" s="947" customFormat="1">
      <c r="F2762" s="948"/>
      <c r="G2762" s="948"/>
      <c r="H2762" s="948"/>
      <c r="I2762" s="948"/>
      <c r="N2762" s="948"/>
      <c r="O2762" s="948"/>
      <c r="P2762" s="948"/>
      <c r="Q2762" s="948"/>
      <c r="R2762" s="948"/>
      <c r="S2762" s="948"/>
      <c r="T2762" s="948"/>
      <c r="U2762" s="948"/>
      <c r="V2762" s="948"/>
      <c r="W2762" s="948"/>
      <c r="X2762" s="948"/>
      <c r="Y2762" s="948"/>
      <c r="Z2762" s="948"/>
      <c r="CC2762" s="949"/>
    </row>
    <row r="2763" spans="6:81" s="947" customFormat="1">
      <c r="F2763" s="948"/>
      <c r="G2763" s="948"/>
      <c r="H2763" s="948"/>
      <c r="I2763" s="948"/>
      <c r="N2763" s="948"/>
      <c r="O2763" s="948"/>
      <c r="P2763" s="948"/>
      <c r="Q2763" s="948"/>
      <c r="R2763" s="948"/>
      <c r="S2763" s="948"/>
      <c r="T2763" s="948"/>
      <c r="U2763" s="948"/>
      <c r="V2763" s="948"/>
      <c r="W2763" s="948"/>
      <c r="X2763" s="948"/>
      <c r="Y2763" s="948"/>
      <c r="Z2763" s="948"/>
      <c r="CC2763" s="949"/>
    </row>
    <row r="2764" spans="6:81" s="947" customFormat="1">
      <c r="F2764" s="948"/>
      <c r="G2764" s="948"/>
      <c r="H2764" s="948"/>
      <c r="I2764" s="948"/>
      <c r="N2764" s="948"/>
      <c r="O2764" s="948"/>
      <c r="P2764" s="948"/>
      <c r="Q2764" s="948"/>
      <c r="R2764" s="948"/>
      <c r="S2764" s="948"/>
      <c r="T2764" s="948"/>
      <c r="U2764" s="948"/>
      <c r="V2764" s="948"/>
      <c r="W2764" s="948"/>
      <c r="X2764" s="948"/>
      <c r="Y2764" s="948"/>
      <c r="Z2764" s="948"/>
      <c r="CC2764" s="949"/>
    </row>
    <row r="2765" spans="6:81" s="947" customFormat="1">
      <c r="F2765" s="948"/>
      <c r="G2765" s="948"/>
      <c r="H2765" s="948"/>
      <c r="I2765" s="948"/>
      <c r="N2765" s="948"/>
      <c r="O2765" s="948"/>
      <c r="P2765" s="948"/>
      <c r="Q2765" s="948"/>
      <c r="R2765" s="948"/>
      <c r="S2765" s="948"/>
      <c r="T2765" s="948"/>
      <c r="U2765" s="948"/>
      <c r="V2765" s="948"/>
      <c r="W2765" s="948"/>
      <c r="X2765" s="948"/>
      <c r="Y2765" s="948"/>
      <c r="Z2765" s="948"/>
      <c r="CC2765" s="949"/>
    </row>
    <row r="2766" spans="6:81" s="947" customFormat="1">
      <c r="F2766" s="948"/>
      <c r="G2766" s="948"/>
      <c r="H2766" s="948"/>
      <c r="I2766" s="948"/>
      <c r="N2766" s="948"/>
      <c r="O2766" s="948"/>
      <c r="P2766" s="948"/>
      <c r="Q2766" s="948"/>
      <c r="R2766" s="948"/>
      <c r="S2766" s="948"/>
      <c r="T2766" s="948"/>
      <c r="U2766" s="948"/>
      <c r="V2766" s="948"/>
      <c r="W2766" s="948"/>
      <c r="X2766" s="948"/>
      <c r="Y2766" s="948"/>
      <c r="Z2766" s="948"/>
      <c r="CC2766" s="949"/>
    </row>
    <row r="2767" spans="6:81" s="947" customFormat="1">
      <c r="F2767" s="948"/>
      <c r="G2767" s="948"/>
      <c r="H2767" s="948"/>
      <c r="I2767" s="948"/>
      <c r="N2767" s="948"/>
      <c r="O2767" s="948"/>
      <c r="P2767" s="948"/>
      <c r="Q2767" s="948"/>
      <c r="R2767" s="948"/>
      <c r="S2767" s="948"/>
      <c r="T2767" s="948"/>
      <c r="U2767" s="948"/>
      <c r="V2767" s="948"/>
      <c r="W2767" s="948"/>
      <c r="X2767" s="948"/>
      <c r="Y2767" s="948"/>
      <c r="Z2767" s="948"/>
      <c r="CC2767" s="949"/>
    </row>
    <row r="2768" spans="6:81" s="947" customFormat="1">
      <c r="F2768" s="948"/>
      <c r="G2768" s="948"/>
      <c r="H2768" s="948"/>
      <c r="I2768" s="948"/>
      <c r="N2768" s="948"/>
      <c r="O2768" s="948"/>
      <c r="P2768" s="948"/>
      <c r="Q2768" s="948"/>
      <c r="R2768" s="948"/>
      <c r="S2768" s="948"/>
      <c r="T2768" s="948"/>
      <c r="U2768" s="948"/>
      <c r="V2768" s="948"/>
      <c r="W2768" s="948"/>
      <c r="X2768" s="948"/>
      <c r="Y2768" s="948"/>
      <c r="Z2768" s="948"/>
      <c r="CC2768" s="949"/>
    </row>
    <row r="2769" spans="6:81" s="947" customFormat="1">
      <c r="F2769" s="948"/>
      <c r="G2769" s="948"/>
      <c r="H2769" s="948"/>
      <c r="I2769" s="948"/>
      <c r="N2769" s="948"/>
      <c r="O2769" s="948"/>
      <c r="P2769" s="948"/>
      <c r="Q2769" s="948"/>
      <c r="R2769" s="948"/>
      <c r="S2769" s="948"/>
      <c r="T2769" s="948"/>
      <c r="U2769" s="948"/>
      <c r="V2769" s="948"/>
      <c r="W2769" s="948"/>
      <c r="X2769" s="948"/>
      <c r="Y2769" s="948"/>
      <c r="Z2769" s="948"/>
      <c r="CC2769" s="949"/>
    </row>
    <row r="2770" spans="6:81" s="947" customFormat="1">
      <c r="F2770" s="948"/>
      <c r="G2770" s="948"/>
      <c r="H2770" s="948"/>
      <c r="I2770" s="948"/>
      <c r="N2770" s="948"/>
      <c r="O2770" s="948"/>
      <c r="P2770" s="948"/>
      <c r="Q2770" s="948"/>
      <c r="R2770" s="948"/>
      <c r="S2770" s="948"/>
      <c r="T2770" s="948"/>
      <c r="U2770" s="948"/>
      <c r="V2770" s="948"/>
      <c r="W2770" s="948"/>
      <c r="X2770" s="948"/>
      <c r="Y2770" s="948"/>
      <c r="Z2770" s="948"/>
      <c r="CC2770" s="949"/>
    </row>
    <row r="2771" spans="6:81" s="947" customFormat="1">
      <c r="F2771" s="948"/>
      <c r="G2771" s="948"/>
      <c r="H2771" s="948"/>
      <c r="I2771" s="948"/>
      <c r="N2771" s="948"/>
      <c r="O2771" s="948"/>
      <c r="P2771" s="948"/>
      <c r="Q2771" s="948"/>
      <c r="R2771" s="948"/>
      <c r="S2771" s="948"/>
      <c r="T2771" s="948"/>
      <c r="U2771" s="948"/>
      <c r="V2771" s="948"/>
      <c r="W2771" s="948"/>
      <c r="X2771" s="948"/>
      <c r="Y2771" s="948"/>
      <c r="Z2771" s="948"/>
      <c r="CC2771" s="949"/>
    </row>
    <row r="2772" spans="6:81" s="947" customFormat="1">
      <c r="F2772" s="948"/>
      <c r="G2772" s="948"/>
      <c r="H2772" s="948"/>
      <c r="I2772" s="948"/>
      <c r="N2772" s="948"/>
      <c r="O2772" s="948"/>
      <c r="P2772" s="948"/>
      <c r="Q2772" s="948"/>
      <c r="R2772" s="948"/>
      <c r="S2772" s="948"/>
      <c r="T2772" s="948"/>
      <c r="U2772" s="948"/>
      <c r="V2772" s="948"/>
      <c r="W2772" s="948"/>
      <c r="X2772" s="948"/>
      <c r="Y2772" s="948"/>
      <c r="Z2772" s="948"/>
      <c r="CC2772" s="949"/>
    </row>
    <row r="2773" spans="6:81" s="947" customFormat="1">
      <c r="F2773" s="948"/>
      <c r="G2773" s="948"/>
      <c r="H2773" s="948"/>
      <c r="I2773" s="948"/>
      <c r="N2773" s="948"/>
      <c r="O2773" s="948"/>
      <c r="P2773" s="948"/>
      <c r="Q2773" s="948"/>
      <c r="R2773" s="948"/>
      <c r="S2773" s="948"/>
      <c r="T2773" s="948"/>
      <c r="U2773" s="948"/>
      <c r="V2773" s="948"/>
      <c r="W2773" s="948"/>
      <c r="X2773" s="948"/>
      <c r="Y2773" s="948"/>
      <c r="Z2773" s="948"/>
      <c r="CC2773" s="949"/>
    </row>
    <row r="2774" spans="6:81" s="947" customFormat="1">
      <c r="F2774" s="948"/>
      <c r="G2774" s="948"/>
      <c r="H2774" s="948"/>
      <c r="I2774" s="948"/>
      <c r="N2774" s="948"/>
      <c r="O2774" s="948"/>
      <c r="P2774" s="948"/>
      <c r="Q2774" s="948"/>
      <c r="R2774" s="948"/>
      <c r="S2774" s="948"/>
      <c r="T2774" s="948"/>
      <c r="U2774" s="948"/>
      <c r="V2774" s="948"/>
      <c r="W2774" s="948"/>
      <c r="X2774" s="948"/>
      <c r="Y2774" s="948"/>
      <c r="Z2774" s="948"/>
      <c r="CC2774" s="949"/>
    </row>
    <row r="2775" spans="6:81" s="947" customFormat="1">
      <c r="F2775" s="948"/>
      <c r="G2775" s="948"/>
      <c r="H2775" s="948"/>
      <c r="I2775" s="948"/>
      <c r="N2775" s="948"/>
      <c r="O2775" s="948"/>
      <c r="P2775" s="948"/>
      <c r="Q2775" s="948"/>
      <c r="R2775" s="948"/>
      <c r="S2775" s="948"/>
      <c r="T2775" s="948"/>
      <c r="U2775" s="948"/>
      <c r="V2775" s="948"/>
      <c r="W2775" s="948"/>
      <c r="X2775" s="948"/>
      <c r="Y2775" s="948"/>
      <c r="Z2775" s="948"/>
      <c r="CC2775" s="949"/>
    </row>
    <row r="2776" spans="6:81" s="947" customFormat="1">
      <c r="F2776" s="948"/>
      <c r="G2776" s="948"/>
      <c r="H2776" s="948"/>
      <c r="I2776" s="948"/>
      <c r="N2776" s="948"/>
      <c r="O2776" s="948"/>
      <c r="P2776" s="948"/>
      <c r="Q2776" s="948"/>
      <c r="R2776" s="948"/>
      <c r="S2776" s="948"/>
      <c r="T2776" s="948"/>
      <c r="U2776" s="948"/>
      <c r="V2776" s="948"/>
      <c r="W2776" s="948"/>
      <c r="X2776" s="948"/>
      <c r="Y2776" s="948"/>
      <c r="Z2776" s="948"/>
      <c r="CC2776" s="949"/>
    </row>
    <row r="2777" spans="6:81" s="947" customFormat="1">
      <c r="F2777" s="948"/>
      <c r="G2777" s="948"/>
      <c r="H2777" s="948"/>
      <c r="I2777" s="948"/>
      <c r="N2777" s="948"/>
      <c r="O2777" s="948"/>
      <c r="P2777" s="948"/>
      <c r="Q2777" s="948"/>
      <c r="R2777" s="948"/>
      <c r="S2777" s="948"/>
      <c r="T2777" s="948"/>
      <c r="U2777" s="948"/>
      <c r="V2777" s="948"/>
      <c r="W2777" s="948"/>
      <c r="X2777" s="948"/>
      <c r="Y2777" s="948"/>
      <c r="Z2777" s="948"/>
      <c r="CC2777" s="949"/>
    </row>
    <row r="2778" spans="6:81" s="947" customFormat="1">
      <c r="F2778" s="948"/>
      <c r="G2778" s="948"/>
      <c r="H2778" s="948"/>
      <c r="I2778" s="948"/>
      <c r="N2778" s="948"/>
      <c r="O2778" s="948"/>
      <c r="P2778" s="948"/>
      <c r="Q2778" s="948"/>
      <c r="R2778" s="948"/>
      <c r="S2778" s="948"/>
      <c r="T2778" s="948"/>
      <c r="U2778" s="948"/>
      <c r="V2778" s="948"/>
      <c r="W2778" s="948"/>
      <c r="X2778" s="948"/>
      <c r="Y2778" s="948"/>
      <c r="Z2778" s="948"/>
      <c r="CC2778" s="949"/>
    </row>
    <row r="2779" spans="6:81" s="947" customFormat="1">
      <c r="F2779" s="948"/>
      <c r="G2779" s="948"/>
      <c r="H2779" s="948"/>
      <c r="I2779" s="948"/>
      <c r="N2779" s="948"/>
      <c r="O2779" s="948"/>
      <c r="P2779" s="948"/>
      <c r="Q2779" s="948"/>
      <c r="R2779" s="948"/>
      <c r="S2779" s="948"/>
      <c r="T2779" s="948"/>
      <c r="U2779" s="948"/>
      <c r="V2779" s="948"/>
      <c r="W2779" s="948"/>
      <c r="X2779" s="948"/>
      <c r="Y2779" s="948"/>
      <c r="Z2779" s="948"/>
      <c r="CC2779" s="949"/>
    </row>
    <row r="2780" spans="6:81" s="947" customFormat="1">
      <c r="F2780" s="948"/>
      <c r="G2780" s="948"/>
      <c r="H2780" s="948"/>
      <c r="I2780" s="948"/>
      <c r="N2780" s="948"/>
      <c r="O2780" s="948"/>
      <c r="P2780" s="948"/>
      <c r="Q2780" s="948"/>
      <c r="R2780" s="948"/>
      <c r="S2780" s="948"/>
      <c r="T2780" s="948"/>
      <c r="U2780" s="948"/>
      <c r="V2780" s="948"/>
      <c r="W2780" s="948"/>
      <c r="X2780" s="948"/>
      <c r="Y2780" s="948"/>
      <c r="Z2780" s="948"/>
      <c r="CC2780" s="949"/>
    </row>
    <row r="2781" spans="6:81" s="947" customFormat="1">
      <c r="F2781" s="948"/>
      <c r="G2781" s="948"/>
      <c r="H2781" s="948"/>
      <c r="I2781" s="948"/>
      <c r="N2781" s="948"/>
      <c r="O2781" s="948"/>
      <c r="P2781" s="948"/>
      <c r="Q2781" s="948"/>
      <c r="R2781" s="948"/>
      <c r="S2781" s="948"/>
      <c r="T2781" s="948"/>
      <c r="U2781" s="948"/>
      <c r="V2781" s="948"/>
      <c r="W2781" s="948"/>
      <c r="X2781" s="948"/>
      <c r="Y2781" s="948"/>
      <c r="Z2781" s="948"/>
      <c r="CC2781" s="949"/>
    </row>
    <row r="2782" spans="6:81" s="947" customFormat="1">
      <c r="F2782" s="948"/>
      <c r="G2782" s="948"/>
      <c r="H2782" s="948"/>
      <c r="I2782" s="948"/>
      <c r="N2782" s="948"/>
      <c r="O2782" s="948"/>
      <c r="P2782" s="948"/>
      <c r="Q2782" s="948"/>
      <c r="R2782" s="948"/>
      <c r="S2782" s="948"/>
      <c r="T2782" s="948"/>
      <c r="U2782" s="948"/>
      <c r="V2782" s="948"/>
      <c r="W2782" s="948"/>
      <c r="X2782" s="948"/>
      <c r="Y2782" s="948"/>
      <c r="Z2782" s="948"/>
      <c r="CC2782" s="949"/>
    </row>
    <row r="2783" spans="6:81" s="947" customFormat="1">
      <c r="F2783" s="948"/>
      <c r="G2783" s="948"/>
      <c r="H2783" s="948"/>
      <c r="I2783" s="948"/>
      <c r="N2783" s="948"/>
      <c r="O2783" s="948"/>
      <c r="P2783" s="948"/>
      <c r="Q2783" s="948"/>
      <c r="R2783" s="948"/>
      <c r="S2783" s="948"/>
      <c r="T2783" s="948"/>
      <c r="U2783" s="948"/>
      <c r="V2783" s="948"/>
      <c r="W2783" s="948"/>
      <c r="X2783" s="948"/>
      <c r="Y2783" s="948"/>
      <c r="Z2783" s="948"/>
      <c r="CC2783" s="949"/>
    </row>
    <row r="2784" spans="6:81" s="947" customFormat="1">
      <c r="F2784" s="948"/>
      <c r="G2784" s="948"/>
      <c r="H2784" s="948"/>
      <c r="I2784" s="948"/>
      <c r="N2784" s="948"/>
      <c r="O2784" s="948"/>
      <c r="P2784" s="948"/>
      <c r="Q2784" s="948"/>
      <c r="R2784" s="948"/>
      <c r="S2784" s="948"/>
      <c r="T2784" s="948"/>
      <c r="U2784" s="948"/>
      <c r="V2784" s="948"/>
      <c r="W2784" s="948"/>
      <c r="X2784" s="948"/>
      <c r="Y2784" s="948"/>
      <c r="Z2784" s="948"/>
      <c r="CC2784" s="949"/>
    </row>
    <row r="2785" spans="6:81" s="947" customFormat="1">
      <c r="F2785" s="948"/>
      <c r="G2785" s="948"/>
      <c r="H2785" s="948"/>
      <c r="I2785" s="948"/>
      <c r="N2785" s="948"/>
      <c r="O2785" s="948"/>
      <c r="P2785" s="948"/>
      <c r="Q2785" s="948"/>
      <c r="R2785" s="948"/>
      <c r="S2785" s="948"/>
      <c r="T2785" s="948"/>
      <c r="U2785" s="948"/>
      <c r="V2785" s="948"/>
      <c r="W2785" s="948"/>
      <c r="X2785" s="948"/>
      <c r="Y2785" s="948"/>
      <c r="Z2785" s="948"/>
      <c r="CC2785" s="949"/>
    </row>
    <row r="2786" spans="6:81" s="947" customFormat="1">
      <c r="F2786" s="948"/>
      <c r="G2786" s="948"/>
      <c r="H2786" s="948"/>
      <c r="I2786" s="948"/>
      <c r="N2786" s="948"/>
      <c r="O2786" s="948"/>
      <c r="P2786" s="948"/>
      <c r="Q2786" s="948"/>
      <c r="R2786" s="948"/>
      <c r="S2786" s="948"/>
      <c r="T2786" s="948"/>
      <c r="U2786" s="948"/>
      <c r="V2786" s="948"/>
      <c r="W2786" s="948"/>
      <c r="X2786" s="948"/>
      <c r="Y2786" s="948"/>
      <c r="Z2786" s="948"/>
      <c r="CC2786" s="949"/>
    </row>
    <row r="2787" spans="6:81" s="947" customFormat="1">
      <c r="F2787" s="948"/>
      <c r="G2787" s="948"/>
      <c r="H2787" s="948"/>
      <c r="I2787" s="948"/>
      <c r="N2787" s="948"/>
      <c r="O2787" s="948"/>
      <c r="P2787" s="948"/>
      <c r="Q2787" s="948"/>
      <c r="R2787" s="948"/>
      <c r="S2787" s="948"/>
      <c r="T2787" s="948"/>
      <c r="U2787" s="948"/>
      <c r="V2787" s="948"/>
      <c r="W2787" s="948"/>
      <c r="X2787" s="948"/>
      <c r="Y2787" s="948"/>
      <c r="Z2787" s="948"/>
      <c r="CC2787" s="949"/>
    </row>
    <row r="2788" spans="6:81" s="947" customFormat="1">
      <c r="F2788" s="948"/>
      <c r="G2788" s="948"/>
      <c r="H2788" s="948"/>
      <c r="I2788" s="948"/>
      <c r="N2788" s="948"/>
      <c r="O2788" s="948"/>
      <c r="P2788" s="948"/>
      <c r="Q2788" s="948"/>
      <c r="R2788" s="948"/>
      <c r="S2788" s="948"/>
      <c r="T2788" s="948"/>
      <c r="U2788" s="948"/>
      <c r="V2788" s="948"/>
      <c r="W2788" s="948"/>
      <c r="X2788" s="948"/>
      <c r="Y2788" s="948"/>
      <c r="Z2788" s="948"/>
      <c r="CC2788" s="949"/>
    </row>
    <row r="2789" spans="6:81" s="947" customFormat="1">
      <c r="F2789" s="948"/>
      <c r="G2789" s="948"/>
      <c r="H2789" s="948"/>
      <c r="I2789" s="948"/>
      <c r="N2789" s="948"/>
      <c r="O2789" s="948"/>
      <c r="P2789" s="948"/>
      <c r="Q2789" s="948"/>
      <c r="R2789" s="948"/>
      <c r="S2789" s="948"/>
      <c r="T2789" s="948"/>
      <c r="U2789" s="948"/>
      <c r="V2789" s="948"/>
      <c r="W2789" s="948"/>
      <c r="X2789" s="948"/>
      <c r="Y2789" s="948"/>
      <c r="Z2789" s="948"/>
      <c r="CC2789" s="949"/>
    </row>
    <row r="2790" spans="6:81" s="947" customFormat="1">
      <c r="F2790" s="948"/>
      <c r="G2790" s="948"/>
      <c r="H2790" s="948"/>
      <c r="I2790" s="948"/>
      <c r="N2790" s="948"/>
      <c r="O2790" s="948"/>
      <c r="P2790" s="948"/>
      <c r="Q2790" s="948"/>
      <c r="R2790" s="948"/>
      <c r="S2790" s="948"/>
      <c r="T2790" s="948"/>
      <c r="U2790" s="948"/>
      <c r="V2790" s="948"/>
      <c r="W2790" s="948"/>
      <c r="X2790" s="948"/>
      <c r="Y2790" s="948"/>
      <c r="Z2790" s="948"/>
      <c r="CC2790" s="949"/>
    </row>
    <row r="2791" spans="6:81" s="947" customFormat="1">
      <c r="F2791" s="948"/>
      <c r="G2791" s="948"/>
      <c r="H2791" s="948"/>
      <c r="I2791" s="948"/>
      <c r="N2791" s="948"/>
      <c r="O2791" s="948"/>
      <c r="P2791" s="948"/>
      <c r="Q2791" s="948"/>
      <c r="R2791" s="948"/>
      <c r="S2791" s="948"/>
      <c r="T2791" s="948"/>
      <c r="U2791" s="948"/>
      <c r="V2791" s="948"/>
      <c r="W2791" s="948"/>
      <c r="X2791" s="948"/>
      <c r="Y2791" s="948"/>
      <c r="Z2791" s="948"/>
      <c r="CC2791" s="949"/>
    </row>
    <row r="2792" spans="6:81" s="947" customFormat="1">
      <c r="F2792" s="948"/>
      <c r="G2792" s="948"/>
      <c r="H2792" s="948"/>
      <c r="I2792" s="948"/>
      <c r="N2792" s="948"/>
      <c r="O2792" s="948"/>
      <c r="P2792" s="948"/>
      <c r="Q2792" s="948"/>
      <c r="R2792" s="948"/>
      <c r="S2792" s="948"/>
      <c r="T2792" s="948"/>
      <c r="U2792" s="948"/>
      <c r="V2792" s="948"/>
      <c r="W2792" s="948"/>
      <c r="X2792" s="948"/>
      <c r="Y2792" s="948"/>
      <c r="Z2792" s="948"/>
      <c r="CC2792" s="949"/>
    </row>
    <row r="2793" spans="6:81" s="947" customFormat="1">
      <c r="F2793" s="948"/>
      <c r="G2793" s="948"/>
      <c r="H2793" s="948"/>
      <c r="I2793" s="948"/>
      <c r="N2793" s="948"/>
      <c r="O2793" s="948"/>
      <c r="P2793" s="948"/>
      <c r="Q2793" s="948"/>
      <c r="R2793" s="948"/>
      <c r="S2793" s="948"/>
      <c r="T2793" s="948"/>
      <c r="U2793" s="948"/>
      <c r="V2793" s="948"/>
      <c r="W2793" s="948"/>
      <c r="X2793" s="948"/>
      <c r="Y2793" s="948"/>
      <c r="Z2793" s="948"/>
      <c r="CC2793" s="949"/>
    </row>
    <row r="2794" spans="6:81" s="947" customFormat="1">
      <c r="F2794" s="948"/>
      <c r="G2794" s="948"/>
      <c r="H2794" s="948"/>
      <c r="I2794" s="948"/>
      <c r="N2794" s="948"/>
      <c r="O2794" s="948"/>
      <c r="P2794" s="948"/>
      <c r="Q2794" s="948"/>
      <c r="R2794" s="948"/>
      <c r="S2794" s="948"/>
      <c r="T2794" s="948"/>
      <c r="U2794" s="948"/>
      <c r="V2794" s="948"/>
      <c r="W2794" s="948"/>
      <c r="X2794" s="948"/>
      <c r="Y2794" s="948"/>
      <c r="Z2794" s="948"/>
      <c r="CC2794" s="949"/>
    </row>
    <row r="2795" spans="6:81" s="947" customFormat="1">
      <c r="F2795" s="948"/>
      <c r="G2795" s="948"/>
      <c r="H2795" s="948"/>
      <c r="I2795" s="948"/>
      <c r="N2795" s="948"/>
      <c r="O2795" s="948"/>
      <c r="P2795" s="948"/>
      <c r="Q2795" s="948"/>
      <c r="R2795" s="948"/>
      <c r="S2795" s="948"/>
      <c r="T2795" s="948"/>
      <c r="U2795" s="948"/>
      <c r="V2795" s="948"/>
      <c r="W2795" s="948"/>
      <c r="X2795" s="948"/>
      <c r="Y2795" s="948"/>
      <c r="Z2795" s="948"/>
      <c r="CC2795" s="949"/>
    </row>
    <row r="2796" spans="6:81" s="947" customFormat="1">
      <c r="F2796" s="948"/>
      <c r="G2796" s="948"/>
      <c r="H2796" s="948"/>
      <c r="I2796" s="948"/>
      <c r="N2796" s="948"/>
      <c r="O2796" s="948"/>
      <c r="P2796" s="948"/>
      <c r="Q2796" s="948"/>
      <c r="R2796" s="948"/>
      <c r="S2796" s="948"/>
      <c r="T2796" s="948"/>
      <c r="U2796" s="948"/>
      <c r="V2796" s="948"/>
      <c r="W2796" s="948"/>
      <c r="X2796" s="948"/>
      <c r="Y2796" s="948"/>
      <c r="Z2796" s="948"/>
      <c r="CC2796" s="949"/>
    </row>
    <row r="2797" spans="6:81" s="947" customFormat="1">
      <c r="F2797" s="948"/>
      <c r="G2797" s="948"/>
      <c r="H2797" s="948"/>
      <c r="I2797" s="948"/>
      <c r="N2797" s="948"/>
      <c r="O2797" s="948"/>
      <c r="P2797" s="948"/>
      <c r="Q2797" s="948"/>
      <c r="R2797" s="948"/>
      <c r="S2797" s="948"/>
      <c r="T2797" s="948"/>
      <c r="U2797" s="948"/>
      <c r="V2797" s="948"/>
      <c r="W2797" s="948"/>
      <c r="X2797" s="948"/>
      <c r="Y2797" s="948"/>
      <c r="Z2797" s="948"/>
      <c r="CC2797" s="949"/>
    </row>
    <row r="2798" spans="6:81" s="947" customFormat="1">
      <c r="F2798" s="948"/>
      <c r="G2798" s="948"/>
      <c r="H2798" s="948"/>
      <c r="I2798" s="948"/>
      <c r="N2798" s="948"/>
      <c r="O2798" s="948"/>
      <c r="P2798" s="948"/>
      <c r="Q2798" s="948"/>
      <c r="R2798" s="948"/>
      <c r="S2798" s="948"/>
      <c r="T2798" s="948"/>
      <c r="U2798" s="948"/>
      <c r="V2798" s="948"/>
      <c r="W2798" s="948"/>
      <c r="X2798" s="948"/>
      <c r="Y2798" s="948"/>
      <c r="Z2798" s="948"/>
      <c r="CC2798" s="949"/>
    </row>
    <row r="2799" spans="6:81" s="947" customFormat="1">
      <c r="F2799" s="948"/>
      <c r="G2799" s="948"/>
      <c r="H2799" s="948"/>
      <c r="I2799" s="948"/>
      <c r="N2799" s="948"/>
      <c r="O2799" s="948"/>
      <c r="P2799" s="948"/>
      <c r="Q2799" s="948"/>
      <c r="R2799" s="948"/>
      <c r="S2799" s="948"/>
      <c r="T2799" s="948"/>
      <c r="U2799" s="948"/>
      <c r="V2799" s="948"/>
      <c r="W2799" s="948"/>
      <c r="X2799" s="948"/>
      <c r="Y2799" s="948"/>
      <c r="Z2799" s="948"/>
      <c r="CC2799" s="949"/>
    </row>
    <row r="2800" spans="6:81" s="947" customFormat="1">
      <c r="F2800" s="948"/>
      <c r="G2800" s="948"/>
      <c r="H2800" s="948"/>
      <c r="I2800" s="948"/>
      <c r="N2800" s="948"/>
      <c r="O2800" s="948"/>
      <c r="P2800" s="948"/>
      <c r="Q2800" s="948"/>
      <c r="R2800" s="948"/>
      <c r="S2800" s="948"/>
      <c r="T2800" s="948"/>
      <c r="U2800" s="948"/>
      <c r="V2800" s="948"/>
      <c r="W2800" s="948"/>
      <c r="X2800" s="948"/>
      <c r="Y2800" s="948"/>
      <c r="Z2800" s="948"/>
      <c r="CC2800" s="949"/>
    </row>
    <row r="2801" spans="6:81" s="947" customFormat="1">
      <c r="F2801" s="948"/>
      <c r="G2801" s="948"/>
      <c r="H2801" s="948"/>
      <c r="I2801" s="948"/>
      <c r="N2801" s="948"/>
      <c r="O2801" s="948"/>
      <c r="P2801" s="948"/>
      <c r="Q2801" s="948"/>
      <c r="R2801" s="948"/>
      <c r="S2801" s="948"/>
      <c r="T2801" s="948"/>
      <c r="U2801" s="948"/>
      <c r="V2801" s="948"/>
      <c r="W2801" s="948"/>
      <c r="X2801" s="948"/>
      <c r="Y2801" s="948"/>
      <c r="Z2801" s="948"/>
      <c r="CC2801" s="949"/>
    </row>
    <row r="2802" spans="6:81" s="947" customFormat="1">
      <c r="F2802" s="948"/>
      <c r="G2802" s="948"/>
      <c r="H2802" s="948"/>
      <c r="I2802" s="948"/>
      <c r="N2802" s="948"/>
      <c r="O2802" s="948"/>
      <c r="P2802" s="948"/>
      <c r="Q2802" s="948"/>
      <c r="R2802" s="948"/>
      <c r="S2802" s="948"/>
      <c r="T2802" s="948"/>
      <c r="U2802" s="948"/>
      <c r="V2802" s="948"/>
      <c r="W2802" s="948"/>
      <c r="X2802" s="948"/>
      <c r="Y2802" s="948"/>
      <c r="Z2802" s="948"/>
      <c r="CC2802" s="949"/>
    </row>
    <row r="2803" spans="6:81" s="947" customFormat="1">
      <c r="F2803" s="948"/>
      <c r="G2803" s="948"/>
      <c r="H2803" s="948"/>
      <c r="I2803" s="948"/>
      <c r="N2803" s="948"/>
      <c r="O2803" s="948"/>
      <c r="P2803" s="948"/>
      <c r="Q2803" s="948"/>
      <c r="R2803" s="948"/>
      <c r="S2803" s="948"/>
      <c r="T2803" s="948"/>
      <c r="U2803" s="948"/>
      <c r="V2803" s="948"/>
      <c r="W2803" s="948"/>
      <c r="X2803" s="948"/>
      <c r="Y2803" s="948"/>
      <c r="Z2803" s="948"/>
      <c r="CC2803" s="949"/>
    </row>
    <row r="2804" spans="6:81" s="947" customFormat="1">
      <c r="F2804" s="948"/>
      <c r="G2804" s="948"/>
      <c r="H2804" s="948"/>
      <c r="I2804" s="948"/>
      <c r="N2804" s="948"/>
      <c r="O2804" s="948"/>
      <c r="P2804" s="948"/>
      <c r="Q2804" s="948"/>
      <c r="R2804" s="948"/>
      <c r="S2804" s="948"/>
      <c r="T2804" s="948"/>
      <c r="U2804" s="948"/>
      <c r="V2804" s="948"/>
      <c r="W2804" s="948"/>
      <c r="X2804" s="948"/>
      <c r="Y2804" s="948"/>
      <c r="Z2804" s="948"/>
      <c r="CC2804" s="949"/>
    </row>
    <row r="2805" spans="6:81" s="947" customFormat="1">
      <c r="F2805" s="948"/>
      <c r="G2805" s="948"/>
      <c r="H2805" s="948"/>
      <c r="I2805" s="948"/>
      <c r="N2805" s="948"/>
      <c r="O2805" s="948"/>
      <c r="P2805" s="948"/>
      <c r="Q2805" s="948"/>
      <c r="R2805" s="948"/>
      <c r="S2805" s="948"/>
      <c r="T2805" s="948"/>
      <c r="U2805" s="948"/>
      <c r="V2805" s="948"/>
      <c r="W2805" s="948"/>
      <c r="X2805" s="948"/>
      <c r="Y2805" s="948"/>
      <c r="Z2805" s="948"/>
      <c r="CC2805" s="949"/>
    </row>
    <row r="2806" spans="6:81" s="947" customFormat="1">
      <c r="F2806" s="948"/>
      <c r="G2806" s="948"/>
      <c r="H2806" s="948"/>
      <c r="I2806" s="948"/>
      <c r="N2806" s="948"/>
      <c r="O2806" s="948"/>
      <c r="P2806" s="948"/>
      <c r="Q2806" s="948"/>
      <c r="R2806" s="948"/>
      <c r="S2806" s="948"/>
      <c r="T2806" s="948"/>
      <c r="U2806" s="948"/>
      <c r="V2806" s="948"/>
      <c r="W2806" s="948"/>
      <c r="X2806" s="948"/>
      <c r="Y2806" s="948"/>
      <c r="Z2806" s="948"/>
      <c r="CC2806" s="949"/>
    </row>
    <row r="2807" spans="6:81" s="947" customFormat="1">
      <c r="F2807" s="948"/>
      <c r="G2807" s="948"/>
      <c r="H2807" s="948"/>
      <c r="I2807" s="948"/>
      <c r="N2807" s="948"/>
      <c r="O2807" s="948"/>
      <c r="P2807" s="948"/>
      <c r="Q2807" s="948"/>
      <c r="R2807" s="948"/>
      <c r="S2807" s="948"/>
      <c r="T2807" s="948"/>
      <c r="U2807" s="948"/>
      <c r="V2807" s="948"/>
      <c r="W2807" s="948"/>
      <c r="X2807" s="948"/>
      <c r="Y2807" s="948"/>
      <c r="Z2807" s="948"/>
      <c r="CC2807" s="949"/>
    </row>
    <row r="2808" spans="6:81" s="947" customFormat="1">
      <c r="F2808" s="948"/>
      <c r="G2808" s="948"/>
      <c r="H2808" s="948"/>
      <c r="I2808" s="948"/>
      <c r="N2808" s="948"/>
      <c r="O2808" s="948"/>
      <c r="P2808" s="948"/>
      <c r="Q2808" s="948"/>
      <c r="R2808" s="948"/>
      <c r="S2808" s="948"/>
      <c r="T2808" s="948"/>
      <c r="U2808" s="948"/>
      <c r="V2808" s="948"/>
      <c r="W2808" s="948"/>
      <c r="X2808" s="948"/>
      <c r="Y2808" s="948"/>
      <c r="Z2808" s="948"/>
      <c r="CC2808" s="949"/>
    </row>
    <row r="2809" spans="6:81" s="947" customFormat="1">
      <c r="F2809" s="948"/>
      <c r="G2809" s="948"/>
      <c r="H2809" s="948"/>
      <c r="I2809" s="948"/>
      <c r="N2809" s="948"/>
      <c r="O2809" s="948"/>
      <c r="P2809" s="948"/>
      <c r="Q2809" s="948"/>
      <c r="R2809" s="948"/>
      <c r="S2809" s="948"/>
      <c r="T2809" s="948"/>
      <c r="U2809" s="948"/>
      <c r="V2809" s="948"/>
      <c r="W2809" s="948"/>
      <c r="X2809" s="948"/>
      <c r="Y2809" s="948"/>
      <c r="Z2809" s="948"/>
      <c r="CC2809" s="949"/>
    </row>
    <row r="2810" spans="6:81" s="947" customFormat="1">
      <c r="F2810" s="948"/>
      <c r="G2810" s="948"/>
      <c r="H2810" s="948"/>
      <c r="I2810" s="948"/>
      <c r="N2810" s="948"/>
      <c r="O2810" s="948"/>
      <c r="P2810" s="948"/>
      <c r="Q2810" s="948"/>
      <c r="R2810" s="948"/>
      <c r="S2810" s="948"/>
      <c r="T2810" s="948"/>
      <c r="U2810" s="948"/>
      <c r="V2810" s="948"/>
      <c r="W2810" s="948"/>
      <c r="X2810" s="948"/>
      <c r="Y2810" s="948"/>
      <c r="Z2810" s="948"/>
      <c r="CC2810" s="949"/>
    </row>
    <row r="2811" spans="6:81" s="947" customFormat="1">
      <c r="F2811" s="948"/>
      <c r="G2811" s="948"/>
      <c r="H2811" s="948"/>
      <c r="I2811" s="948"/>
      <c r="N2811" s="948"/>
      <c r="O2811" s="948"/>
      <c r="P2811" s="948"/>
      <c r="Q2811" s="948"/>
      <c r="R2811" s="948"/>
      <c r="S2811" s="948"/>
      <c r="T2811" s="948"/>
      <c r="U2811" s="948"/>
      <c r="V2811" s="948"/>
      <c r="W2811" s="948"/>
      <c r="X2811" s="948"/>
      <c r="Y2811" s="948"/>
      <c r="Z2811" s="948"/>
      <c r="CC2811" s="949"/>
    </row>
    <row r="2812" spans="6:81" s="947" customFormat="1">
      <c r="F2812" s="948"/>
      <c r="G2812" s="948"/>
      <c r="H2812" s="948"/>
      <c r="I2812" s="948"/>
      <c r="N2812" s="948"/>
      <c r="O2812" s="948"/>
      <c r="P2812" s="948"/>
      <c r="Q2812" s="948"/>
      <c r="R2812" s="948"/>
      <c r="S2812" s="948"/>
      <c r="T2812" s="948"/>
      <c r="U2812" s="948"/>
      <c r="V2812" s="948"/>
      <c r="W2812" s="948"/>
      <c r="X2812" s="948"/>
      <c r="Y2812" s="948"/>
      <c r="Z2812" s="948"/>
      <c r="CC2812" s="949"/>
    </row>
    <row r="2813" spans="6:81" s="947" customFormat="1">
      <c r="F2813" s="948"/>
      <c r="G2813" s="948"/>
      <c r="H2813" s="948"/>
      <c r="I2813" s="948"/>
      <c r="N2813" s="948"/>
      <c r="O2813" s="948"/>
      <c r="P2813" s="948"/>
      <c r="Q2813" s="948"/>
      <c r="R2813" s="948"/>
      <c r="S2813" s="948"/>
      <c r="T2813" s="948"/>
      <c r="U2813" s="948"/>
      <c r="V2813" s="948"/>
      <c r="W2813" s="948"/>
      <c r="X2813" s="948"/>
      <c r="Y2813" s="948"/>
      <c r="Z2813" s="948"/>
      <c r="CC2813" s="949"/>
    </row>
    <row r="2814" spans="6:81" s="947" customFormat="1">
      <c r="F2814" s="948"/>
      <c r="G2814" s="948"/>
      <c r="H2814" s="948"/>
      <c r="I2814" s="948"/>
      <c r="N2814" s="948"/>
      <c r="O2814" s="948"/>
      <c r="P2814" s="948"/>
      <c r="Q2814" s="948"/>
      <c r="R2814" s="948"/>
      <c r="S2814" s="948"/>
      <c r="T2814" s="948"/>
      <c r="U2814" s="948"/>
      <c r="V2814" s="948"/>
      <c r="W2814" s="948"/>
      <c r="X2814" s="948"/>
      <c r="Y2814" s="948"/>
      <c r="Z2814" s="948"/>
      <c r="CC2814" s="949"/>
    </row>
    <row r="2815" spans="6:81" s="947" customFormat="1">
      <c r="F2815" s="948"/>
      <c r="G2815" s="948"/>
      <c r="H2815" s="948"/>
      <c r="I2815" s="948"/>
      <c r="N2815" s="948"/>
      <c r="O2815" s="948"/>
      <c r="P2815" s="948"/>
      <c r="Q2815" s="948"/>
      <c r="R2815" s="948"/>
      <c r="S2815" s="948"/>
      <c r="T2815" s="948"/>
      <c r="U2815" s="948"/>
      <c r="V2815" s="948"/>
      <c r="W2815" s="948"/>
      <c r="X2815" s="948"/>
      <c r="Y2815" s="948"/>
      <c r="Z2815" s="948"/>
      <c r="CC2815" s="949"/>
    </row>
    <row r="2816" spans="6:81" s="947" customFormat="1">
      <c r="F2816" s="948"/>
      <c r="G2816" s="948"/>
      <c r="H2816" s="948"/>
      <c r="I2816" s="948"/>
      <c r="N2816" s="948"/>
      <c r="O2816" s="948"/>
      <c r="P2816" s="948"/>
      <c r="Q2816" s="948"/>
      <c r="R2816" s="948"/>
      <c r="S2816" s="948"/>
      <c r="T2816" s="948"/>
      <c r="U2816" s="948"/>
      <c r="V2816" s="948"/>
      <c r="W2816" s="948"/>
      <c r="X2816" s="948"/>
      <c r="Y2816" s="948"/>
      <c r="Z2816" s="948"/>
      <c r="CC2816" s="949"/>
    </row>
    <row r="2817" spans="6:81" s="947" customFormat="1">
      <c r="F2817" s="948"/>
      <c r="G2817" s="948"/>
      <c r="H2817" s="948"/>
      <c r="I2817" s="948"/>
      <c r="N2817" s="948"/>
      <c r="O2817" s="948"/>
      <c r="P2817" s="948"/>
      <c r="Q2817" s="948"/>
      <c r="R2817" s="948"/>
      <c r="S2817" s="948"/>
      <c r="T2817" s="948"/>
      <c r="U2817" s="948"/>
      <c r="V2817" s="948"/>
      <c r="W2817" s="948"/>
      <c r="X2817" s="948"/>
      <c r="Y2817" s="948"/>
      <c r="Z2817" s="948"/>
      <c r="CC2817" s="949"/>
    </row>
    <row r="2818" spans="6:81" s="947" customFormat="1">
      <c r="F2818" s="948"/>
      <c r="G2818" s="948"/>
      <c r="H2818" s="948"/>
      <c r="I2818" s="948"/>
      <c r="N2818" s="948"/>
      <c r="O2818" s="948"/>
      <c r="P2818" s="948"/>
      <c r="Q2818" s="948"/>
      <c r="R2818" s="948"/>
      <c r="S2818" s="948"/>
      <c r="T2818" s="948"/>
      <c r="U2818" s="948"/>
      <c r="V2818" s="948"/>
      <c r="W2818" s="948"/>
      <c r="X2818" s="948"/>
      <c r="Y2818" s="948"/>
      <c r="Z2818" s="948"/>
      <c r="CC2818" s="949"/>
    </row>
    <row r="2819" spans="6:81" s="947" customFormat="1">
      <c r="F2819" s="948"/>
      <c r="G2819" s="948"/>
      <c r="H2819" s="948"/>
      <c r="I2819" s="948"/>
      <c r="N2819" s="948"/>
      <c r="O2819" s="948"/>
      <c r="P2819" s="948"/>
      <c r="Q2819" s="948"/>
      <c r="R2819" s="948"/>
      <c r="S2819" s="948"/>
      <c r="T2819" s="948"/>
      <c r="U2819" s="948"/>
      <c r="V2819" s="948"/>
      <c r="W2819" s="948"/>
      <c r="X2819" s="948"/>
      <c r="Y2819" s="948"/>
      <c r="Z2819" s="948"/>
      <c r="CC2819" s="949"/>
    </row>
    <row r="2820" spans="6:81" s="947" customFormat="1">
      <c r="F2820" s="948"/>
      <c r="G2820" s="948"/>
      <c r="H2820" s="948"/>
      <c r="I2820" s="948"/>
      <c r="N2820" s="948"/>
      <c r="O2820" s="948"/>
      <c r="P2820" s="948"/>
      <c r="Q2820" s="948"/>
      <c r="R2820" s="948"/>
      <c r="S2820" s="948"/>
      <c r="T2820" s="948"/>
      <c r="U2820" s="948"/>
      <c r="V2820" s="948"/>
      <c r="W2820" s="948"/>
      <c r="X2820" s="948"/>
      <c r="Y2820" s="948"/>
      <c r="Z2820" s="948"/>
      <c r="CC2820" s="949"/>
    </row>
    <row r="2821" spans="6:81" s="947" customFormat="1">
      <c r="F2821" s="948"/>
      <c r="G2821" s="948"/>
      <c r="H2821" s="948"/>
      <c r="I2821" s="948"/>
      <c r="N2821" s="948"/>
      <c r="O2821" s="948"/>
      <c r="P2821" s="948"/>
      <c r="Q2821" s="948"/>
      <c r="R2821" s="948"/>
      <c r="S2821" s="948"/>
      <c r="T2821" s="948"/>
      <c r="U2821" s="948"/>
      <c r="V2821" s="948"/>
      <c r="W2821" s="948"/>
      <c r="X2821" s="948"/>
      <c r="Y2821" s="948"/>
      <c r="Z2821" s="948"/>
      <c r="CC2821" s="949"/>
    </row>
    <row r="2822" spans="6:81" s="947" customFormat="1">
      <c r="F2822" s="948"/>
      <c r="G2822" s="948"/>
      <c r="H2822" s="948"/>
      <c r="I2822" s="948"/>
      <c r="N2822" s="948"/>
      <c r="O2822" s="948"/>
      <c r="P2822" s="948"/>
      <c r="Q2822" s="948"/>
      <c r="R2822" s="948"/>
      <c r="S2822" s="948"/>
      <c r="T2822" s="948"/>
      <c r="U2822" s="948"/>
      <c r="V2822" s="948"/>
      <c r="W2822" s="948"/>
      <c r="X2822" s="948"/>
      <c r="Y2822" s="948"/>
      <c r="Z2822" s="948"/>
      <c r="CC2822" s="949"/>
    </row>
    <row r="2823" spans="6:81" s="947" customFormat="1">
      <c r="F2823" s="948"/>
      <c r="G2823" s="948"/>
      <c r="H2823" s="948"/>
      <c r="I2823" s="948"/>
      <c r="N2823" s="948"/>
      <c r="O2823" s="948"/>
      <c r="P2823" s="948"/>
      <c r="Q2823" s="948"/>
      <c r="R2823" s="948"/>
      <c r="S2823" s="948"/>
      <c r="T2823" s="948"/>
      <c r="U2823" s="948"/>
      <c r="V2823" s="948"/>
      <c r="W2823" s="948"/>
      <c r="X2823" s="948"/>
      <c r="Y2823" s="948"/>
      <c r="Z2823" s="948"/>
      <c r="CC2823" s="949"/>
    </row>
    <row r="2824" spans="6:81" s="947" customFormat="1">
      <c r="F2824" s="948"/>
      <c r="G2824" s="948"/>
      <c r="H2824" s="948"/>
      <c r="I2824" s="948"/>
      <c r="N2824" s="948"/>
      <c r="O2824" s="948"/>
      <c r="P2824" s="948"/>
      <c r="Q2824" s="948"/>
      <c r="R2824" s="948"/>
      <c r="S2824" s="948"/>
      <c r="T2824" s="948"/>
      <c r="U2824" s="948"/>
      <c r="V2824" s="948"/>
      <c r="W2824" s="948"/>
      <c r="X2824" s="948"/>
      <c r="Y2824" s="948"/>
      <c r="Z2824" s="948"/>
      <c r="CC2824" s="949"/>
    </row>
    <row r="2825" spans="6:81" s="947" customFormat="1">
      <c r="F2825" s="948"/>
      <c r="G2825" s="948"/>
      <c r="H2825" s="948"/>
      <c r="I2825" s="948"/>
      <c r="N2825" s="948"/>
      <c r="O2825" s="948"/>
      <c r="P2825" s="948"/>
      <c r="Q2825" s="948"/>
      <c r="R2825" s="948"/>
      <c r="S2825" s="948"/>
      <c r="T2825" s="948"/>
      <c r="U2825" s="948"/>
      <c r="V2825" s="948"/>
      <c r="W2825" s="948"/>
      <c r="X2825" s="948"/>
      <c r="Y2825" s="948"/>
      <c r="Z2825" s="948"/>
      <c r="CC2825" s="949"/>
    </row>
    <row r="2826" spans="6:81" s="947" customFormat="1">
      <c r="F2826" s="948"/>
      <c r="G2826" s="948"/>
      <c r="H2826" s="948"/>
      <c r="I2826" s="948"/>
      <c r="N2826" s="948"/>
      <c r="O2826" s="948"/>
      <c r="P2826" s="948"/>
      <c r="Q2826" s="948"/>
      <c r="R2826" s="948"/>
      <c r="S2826" s="948"/>
      <c r="T2826" s="948"/>
      <c r="U2826" s="948"/>
      <c r="V2826" s="948"/>
      <c r="W2826" s="948"/>
      <c r="X2826" s="948"/>
      <c r="Y2826" s="948"/>
      <c r="Z2826" s="948"/>
      <c r="CC2826" s="949"/>
    </row>
    <row r="2827" spans="6:81" s="947" customFormat="1">
      <c r="F2827" s="948"/>
      <c r="G2827" s="948"/>
      <c r="H2827" s="948"/>
      <c r="I2827" s="948"/>
      <c r="N2827" s="948"/>
      <c r="O2827" s="948"/>
      <c r="P2827" s="948"/>
      <c r="Q2827" s="948"/>
      <c r="R2827" s="948"/>
      <c r="S2827" s="948"/>
      <c r="T2827" s="948"/>
      <c r="U2827" s="948"/>
      <c r="V2827" s="948"/>
      <c r="W2827" s="948"/>
      <c r="X2827" s="948"/>
      <c r="Y2827" s="948"/>
      <c r="Z2827" s="948"/>
      <c r="CC2827" s="949"/>
    </row>
    <row r="2828" spans="6:81" s="947" customFormat="1">
      <c r="F2828" s="948"/>
      <c r="G2828" s="948"/>
      <c r="H2828" s="948"/>
      <c r="I2828" s="948"/>
      <c r="N2828" s="948"/>
      <c r="O2828" s="948"/>
      <c r="P2828" s="948"/>
      <c r="Q2828" s="948"/>
      <c r="R2828" s="948"/>
      <c r="S2828" s="948"/>
      <c r="T2828" s="948"/>
      <c r="U2828" s="948"/>
      <c r="V2828" s="948"/>
      <c r="W2828" s="948"/>
      <c r="X2828" s="948"/>
      <c r="Y2828" s="948"/>
      <c r="Z2828" s="948"/>
      <c r="CC2828" s="949"/>
    </row>
    <row r="2829" spans="6:81" s="947" customFormat="1">
      <c r="F2829" s="948"/>
      <c r="G2829" s="948"/>
      <c r="H2829" s="948"/>
      <c r="I2829" s="948"/>
      <c r="N2829" s="948"/>
      <c r="O2829" s="948"/>
      <c r="P2829" s="948"/>
      <c r="Q2829" s="948"/>
      <c r="R2829" s="948"/>
      <c r="S2829" s="948"/>
      <c r="T2829" s="948"/>
      <c r="U2829" s="948"/>
      <c r="V2829" s="948"/>
      <c r="W2829" s="948"/>
      <c r="X2829" s="948"/>
      <c r="Y2829" s="948"/>
      <c r="Z2829" s="948"/>
      <c r="CC2829" s="949"/>
    </row>
    <row r="2830" spans="6:81" s="947" customFormat="1">
      <c r="F2830" s="948"/>
      <c r="G2830" s="948"/>
      <c r="H2830" s="948"/>
      <c r="I2830" s="948"/>
      <c r="N2830" s="948"/>
      <c r="O2830" s="948"/>
      <c r="P2830" s="948"/>
      <c r="Q2830" s="948"/>
      <c r="R2830" s="948"/>
      <c r="S2830" s="948"/>
      <c r="T2830" s="948"/>
      <c r="U2830" s="948"/>
      <c r="V2830" s="948"/>
      <c r="W2830" s="948"/>
      <c r="X2830" s="948"/>
      <c r="Y2830" s="948"/>
      <c r="Z2830" s="948"/>
      <c r="CC2830" s="949"/>
    </row>
    <row r="2831" spans="6:81" s="947" customFormat="1">
      <c r="F2831" s="948"/>
      <c r="G2831" s="948"/>
      <c r="H2831" s="948"/>
      <c r="I2831" s="948"/>
      <c r="N2831" s="948"/>
      <c r="O2831" s="948"/>
      <c r="P2831" s="948"/>
      <c r="Q2831" s="948"/>
      <c r="R2831" s="948"/>
      <c r="S2831" s="948"/>
      <c r="T2831" s="948"/>
      <c r="U2831" s="948"/>
      <c r="V2831" s="948"/>
      <c r="W2831" s="948"/>
      <c r="X2831" s="948"/>
      <c r="Y2831" s="948"/>
      <c r="Z2831" s="948"/>
      <c r="CC2831" s="949"/>
    </row>
    <row r="2832" spans="6:81" s="947" customFormat="1">
      <c r="F2832" s="948"/>
      <c r="G2832" s="948"/>
      <c r="H2832" s="948"/>
      <c r="I2832" s="948"/>
      <c r="N2832" s="948"/>
      <c r="O2832" s="948"/>
      <c r="P2832" s="948"/>
      <c r="Q2832" s="948"/>
      <c r="R2832" s="948"/>
      <c r="S2832" s="948"/>
      <c r="T2832" s="948"/>
      <c r="U2832" s="948"/>
      <c r="V2832" s="948"/>
      <c r="W2832" s="948"/>
      <c r="X2832" s="948"/>
      <c r="Y2832" s="948"/>
      <c r="Z2832" s="948"/>
      <c r="CC2832" s="949"/>
    </row>
    <row r="2833" spans="6:81" s="947" customFormat="1">
      <c r="F2833" s="948"/>
      <c r="G2833" s="948"/>
      <c r="H2833" s="948"/>
      <c r="I2833" s="948"/>
      <c r="N2833" s="948"/>
      <c r="O2833" s="948"/>
      <c r="P2833" s="948"/>
      <c r="Q2833" s="948"/>
      <c r="R2833" s="948"/>
      <c r="S2833" s="948"/>
      <c r="T2833" s="948"/>
      <c r="U2833" s="948"/>
      <c r="V2833" s="948"/>
      <c r="W2833" s="948"/>
      <c r="X2833" s="948"/>
      <c r="Y2833" s="948"/>
      <c r="Z2833" s="948"/>
      <c r="CC2833" s="949"/>
    </row>
    <row r="2834" spans="6:81" s="947" customFormat="1">
      <c r="F2834" s="948"/>
      <c r="G2834" s="948"/>
      <c r="H2834" s="948"/>
      <c r="I2834" s="948"/>
      <c r="N2834" s="948"/>
      <c r="O2834" s="948"/>
      <c r="P2834" s="948"/>
      <c r="Q2834" s="948"/>
      <c r="R2834" s="948"/>
      <c r="S2834" s="948"/>
      <c r="T2834" s="948"/>
      <c r="U2834" s="948"/>
      <c r="V2834" s="948"/>
      <c r="W2834" s="948"/>
      <c r="X2834" s="948"/>
      <c r="Y2834" s="948"/>
      <c r="Z2834" s="948"/>
      <c r="CC2834" s="949"/>
    </row>
    <row r="2835" spans="6:81" s="947" customFormat="1">
      <c r="F2835" s="948"/>
      <c r="G2835" s="948"/>
      <c r="H2835" s="948"/>
      <c r="I2835" s="948"/>
      <c r="N2835" s="948"/>
      <c r="O2835" s="948"/>
      <c r="P2835" s="948"/>
      <c r="Q2835" s="948"/>
      <c r="R2835" s="948"/>
      <c r="S2835" s="948"/>
      <c r="T2835" s="948"/>
      <c r="U2835" s="948"/>
      <c r="V2835" s="948"/>
      <c r="W2835" s="948"/>
      <c r="X2835" s="948"/>
      <c r="Y2835" s="948"/>
      <c r="Z2835" s="948"/>
      <c r="CC2835" s="949"/>
    </row>
    <row r="2836" spans="6:81" s="947" customFormat="1">
      <c r="F2836" s="948"/>
      <c r="G2836" s="948"/>
      <c r="H2836" s="948"/>
      <c r="I2836" s="948"/>
      <c r="N2836" s="948"/>
      <c r="O2836" s="948"/>
      <c r="P2836" s="948"/>
      <c r="Q2836" s="948"/>
      <c r="R2836" s="948"/>
      <c r="S2836" s="948"/>
      <c r="T2836" s="948"/>
      <c r="U2836" s="948"/>
      <c r="V2836" s="948"/>
      <c r="W2836" s="948"/>
      <c r="X2836" s="948"/>
      <c r="Y2836" s="948"/>
      <c r="Z2836" s="948"/>
      <c r="CC2836" s="949"/>
    </row>
    <row r="2837" spans="6:81" s="947" customFormat="1">
      <c r="F2837" s="948"/>
      <c r="G2837" s="948"/>
      <c r="H2837" s="948"/>
      <c r="I2837" s="948"/>
      <c r="N2837" s="948"/>
      <c r="O2837" s="948"/>
      <c r="P2837" s="948"/>
      <c r="Q2837" s="948"/>
      <c r="R2837" s="948"/>
      <c r="S2837" s="948"/>
      <c r="T2837" s="948"/>
      <c r="U2837" s="948"/>
      <c r="V2837" s="948"/>
      <c r="W2837" s="948"/>
      <c r="X2837" s="948"/>
      <c r="Y2837" s="948"/>
      <c r="Z2837" s="948"/>
      <c r="CC2837" s="949"/>
    </row>
    <row r="2838" spans="6:81" s="947" customFormat="1">
      <c r="F2838" s="948"/>
      <c r="G2838" s="948"/>
      <c r="H2838" s="948"/>
      <c r="I2838" s="948"/>
      <c r="N2838" s="948"/>
      <c r="O2838" s="948"/>
      <c r="P2838" s="948"/>
      <c r="Q2838" s="948"/>
      <c r="R2838" s="948"/>
      <c r="S2838" s="948"/>
      <c r="T2838" s="948"/>
      <c r="U2838" s="948"/>
      <c r="V2838" s="948"/>
      <c r="W2838" s="948"/>
      <c r="X2838" s="948"/>
      <c r="Y2838" s="948"/>
      <c r="Z2838" s="948"/>
      <c r="CC2838" s="949"/>
    </row>
    <row r="2839" spans="6:81" s="947" customFormat="1">
      <c r="F2839" s="948"/>
      <c r="G2839" s="948"/>
      <c r="H2839" s="948"/>
      <c r="I2839" s="948"/>
      <c r="N2839" s="948"/>
      <c r="O2839" s="948"/>
      <c r="P2839" s="948"/>
      <c r="Q2839" s="948"/>
      <c r="R2839" s="948"/>
      <c r="S2839" s="948"/>
      <c r="T2839" s="948"/>
      <c r="U2839" s="948"/>
      <c r="V2839" s="948"/>
      <c r="W2839" s="948"/>
      <c r="X2839" s="948"/>
      <c r="Y2839" s="948"/>
      <c r="Z2839" s="948"/>
      <c r="CC2839" s="949"/>
    </row>
    <row r="2840" spans="6:81" s="947" customFormat="1">
      <c r="F2840" s="948"/>
      <c r="G2840" s="948"/>
      <c r="H2840" s="948"/>
      <c r="I2840" s="948"/>
      <c r="N2840" s="948"/>
      <c r="O2840" s="948"/>
      <c r="P2840" s="948"/>
      <c r="Q2840" s="948"/>
      <c r="R2840" s="948"/>
      <c r="S2840" s="948"/>
      <c r="T2840" s="948"/>
      <c r="U2840" s="948"/>
      <c r="V2840" s="948"/>
      <c r="W2840" s="948"/>
      <c r="X2840" s="948"/>
      <c r="Y2840" s="948"/>
      <c r="Z2840" s="948"/>
      <c r="CC2840" s="949"/>
    </row>
    <row r="2841" spans="6:81" s="947" customFormat="1">
      <c r="F2841" s="948"/>
      <c r="G2841" s="948"/>
      <c r="H2841" s="948"/>
      <c r="I2841" s="948"/>
      <c r="N2841" s="948"/>
      <c r="O2841" s="948"/>
      <c r="P2841" s="948"/>
      <c r="Q2841" s="948"/>
      <c r="R2841" s="948"/>
      <c r="S2841" s="948"/>
      <c r="T2841" s="948"/>
      <c r="U2841" s="948"/>
      <c r="V2841" s="948"/>
      <c r="W2841" s="948"/>
      <c r="X2841" s="948"/>
      <c r="Y2841" s="948"/>
      <c r="Z2841" s="948"/>
      <c r="CC2841" s="949"/>
    </row>
    <row r="2842" spans="6:81" s="947" customFormat="1">
      <c r="F2842" s="948"/>
      <c r="G2842" s="948"/>
      <c r="H2842" s="948"/>
      <c r="I2842" s="948"/>
      <c r="N2842" s="948"/>
      <c r="O2842" s="948"/>
      <c r="P2842" s="948"/>
      <c r="Q2842" s="948"/>
      <c r="R2842" s="948"/>
      <c r="S2842" s="948"/>
      <c r="T2842" s="948"/>
      <c r="U2842" s="948"/>
      <c r="V2842" s="948"/>
      <c r="W2842" s="948"/>
      <c r="X2842" s="948"/>
      <c r="Y2842" s="948"/>
      <c r="Z2842" s="948"/>
      <c r="CC2842" s="949"/>
    </row>
    <row r="2843" spans="6:81" s="947" customFormat="1">
      <c r="F2843" s="948"/>
      <c r="G2843" s="948"/>
      <c r="H2843" s="948"/>
      <c r="I2843" s="948"/>
      <c r="N2843" s="948"/>
      <c r="O2843" s="948"/>
      <c r="P2843" s="948"/>
      <c r="Q2843" s="948"/>
      <c r="R2843" s="948"/>
      <c r="S2843" s="948"/>
      <c r="T2843" s="948"/>
      <c r="U2843" s="948"/>
      <c r="V2843" s="948"/>
      <c r="W2843" s="948"/>
      <c r="X2843" s="948"/>
      <c r="Y2843" s="948"/>
      <c r="Z2843" s="948"/>
      <c r="CC2843" s="949"/>
    </row>
    <row r="2844" spans="6:81" s="947" customFormat="1">
      <c r="F2844" s="948"/>
      <c r="G2844" s="948"/>
      <c r="H2844" s="948"/>
      <c r="I2844" s="948"/>
      <c r="N2844" s="948"/>
      <c r="O2844" s="948"/>
      <c r="P2844" s="948"/>
      <c r="Q2844" s="948"/>
      <c r="R2844" s="948"/>
      <c r="S2844" s="948"/>
      <c r="T2844" s="948"/>
      <c r="U2844" s="948"/>
      <c r="V2844" s="948"/>
      <c r="W2844" s="948"/>
      <c r="X2844" s="948"/>
      <c r="Y2844" s="948"/>
      <c r="Z2844" s="948"/>
      <c r="CC2844" s="949"/>
    </row>
    <row r="2845" spans="6:81" s="947" customFormat="1">
      <c r="F2845" s="948"/>
      <c r="G2845" s="948"/>
      <c r="H2845" s="948"/>
      <c r="I2845" s="948"/>
      <c r="N2845" s="948"/>
      <c r="O2845" s="948"/>
      <c r="P2845" s="948"/>
      <c r="Q2845" s="948"/>
      <c r="R2845" s="948"/>
      <c r="S2845" s="948"/>
      <c r="T2845" s="948"/>
      <c r="U2845" s="948"/>
      <c r="V2845" s="948"/>
      <c r="W2845" s="948"/>
      <c r="X2845" s="948"/>
      <c r="Y2845" s="948"/>
      <c r="Z2845" s="948"/>
      <c r="CC2845" s="949"/>
    </row>
    <row r="2846" spans="6:81" s="947" customFormat="1">
      <c r="F2846" s="948"/>
      <c r="G2846" s="948"/>
      <c r="H2846" s="948"/>
      <c r="I2846" s="948"/>
      <c r="N2846" s="948"/>
      <c r="O2846" s="948"/>
      <c r="P2846" s="948"/>
      <c r="Q2846" s="948"/>
      <c r="R2846" s="948"/>
      <c r="S2846" s="948"/>
      <c r="T2846" s="948"/>
      <c r="U2846" s="948"/>
      <c r="V2846" s="948"/>
      <c r="W2846" s="948"/>
      <c r="X2846" s="948"/>
      <c r="Y2846" s="948"/>
      <c r="Z2846" s="948"/>
      <c r="CC2846" s="949"/>
    </row>
    <row r="2847" spans="6:81" s="947" customFormat="1">
      <c r="F2847" s="948"/>
      <c r="G2847" s="948"/>
      <c r="H2847" s="948"/>
      <c r="I2847" s="948"/>
      <c r="N2847" s="948"/>
      <c r="O2847" s="948"/>
      <c r="P2847" s="948"/>
      <c r="Q2847" s="948"/>
      <c r="R2847" s="948"/>
      <c r="S2847" s="948"/>
      <c r="T2847" s="948"/>
      <c r="U2847" s="948"/>
      <c r="V2847" s="948"/>
      <c r="W2847" s="948"/>
      <c r="X2847" s="948"/>
      <c r="Y2847" s="948"/>
      <c r="Z2847" s="948"/>
      <c r="CC2847" s="949"/>
    </row>
    <row r="2848" spans="6:81" s="947" customFormat="1">
      <c r="F2848" s="948"/>
      <c r="G2848" s="948"/>
      <c r="H2848" s="948"/>
      <c r="I2848" s="948"/>
      <c r="N2848" s="948"/>
      <c r="O2848" s="948"/>
      <c r="P2848" s="948"/>
      <c r="Q2848" s="948"/>
      <c r="R2848" s="948"/>
      <c r="S2848" s="948"/>
      <c r="T2848" s="948"/>
      <c r="U2848" s="948"/>
      <c r="V2848" s="948"/>
      <c r="W2848" s="948"/>
      <c r="X2848" s="948"/>
      <c r="Y2848" s="948"/>
      <c r="Z2848" s="948"/>
      <c r="CC2848" s="949"/>
    </row>
    <row r="2849" spans="6:81" s="947" customFormat="1">
      <c r="F2849" s="948"/>
      <c r="G2849" s="948"/>
      <c r="H2849" s="948"/>
      <c r="I2849" s="948"/>
      <c r="N2849" s="948"/>
      <c r="O2849" s="948"/>
      <c r="P2849" s="948"/>
      <c r="Q2849" s="948"/>
      <c r="R2849" s="948"/>
      <c r="S2849" s="948"/>
      <c r="T2849" s="948"/>
      <c r="U2849" s="948"/>
      <c r="V2849" s="948"/>
      <c r="W2849" s="948"/>
      <c r="X2849" s="948"/>
      <c r="Y2849" s="948"/>
      <c r="Z2849" s="948"/>
      <c r="CC2849" s="949"/>
    </row>
    <row r="2850" spans="6:81" s="947" customFormat="1">
      <c r="F2850" s="948"/>
      <c r="G2850" s="948"/>
      <c r="H2850" s="948"/>
      <c r="I2850" s="948"/>
      <c r="N2850" s="948"/>
      <c r="O2850" s="948"/>
      <c r="P2850" s="948"/>
      <c r="Q2850" s="948"/>
      <c r="R2850" s="948"/>
      <c r="S2850" s="948"/>
      <c r="T2850" s="948"/>
      <c r="U2850" s="948"/>
      <c r="V2850" s="948"/>
      <c r="W2850" s="948"/>
      <c r="X2850" s="948"/>
      <c r="Y2850" s="948"/>
      <c r="Z2850" s="948"/>
      <c r="CC2850" s="949"/>
    </row>
    <row r="2851" spans="6:81" s="947" customFormat="1">
      <c r="F2851" s="948"/>
      <c r="G2851" s="948"/>
      <c r="H2851" s="948"/>
      <c r="I2851" s="948"/>
      <c r="N2851" s="948"/>
      <c r="O2851" s="948"/>
      <c r="P2851" s="948"/>
      <c r="Q2851" s="948"/>
      <c r="R2851" s="948"/>
      <c r="S2851" s="948"/>
      <c r="T2851" s="948"/>
      <c r="U2851" s="948"/>
      <c r="V2851" s="948"/>
      <c r="W2851" s="948"/>
      <c r="X2851" s="948"/>
      <c r="Y2851" s="948"/>
      <c r="Z2851" s="948"/>
      <c r="CC2851" s="949"/>
    </row>
    <row r="2852" spans="6:81" s="947" customFormat="1">
      <c r="F2852" s="948"/>
      <c r="G2852" s="948"/>
      <c r="H2852" s="948"/>
      <c r="I2852" s="948"/>
      <c r="N2852" s="948"/>
      <c r="O2852" s="948"/>
      <c r="P2852" s="948"/>
      <c r="Q2852" s="948"/>
      <c r="R2852" s="948"/>
      <c r="S2852" s="948"/>
      <c r="T2852" s="948"/>
      <c r="U2852" s="948"/>
      <c r="V2852" s="948"/>
      <c r="W2852" s="948"/>
      <c r="X2852" s="948"/>
      <c r="Y2852" s="948"/>
      <c r="Z2852" s="948"/>
      <c r="CC2852" s="949"/>
    </row>
    <row r="2853" spans="6:81" s="947" customFormat="1">
      <c r="F2853" s="948"/>
      <c r="G2853" s="948"/>
      <c r="H2853" s="948"/>
      <c r="I2853" s="948"/>
      <c r="N2853" s="948"/>
      <c r="O2853" s="948"/>
      <c r="P2853" s="948"/>
      <c r="Q2853" s="948"/>
      <c r="R2853" s="948"/>
      <c r="S2853" s="948"/>
      <c r="T2853" s="948"/>
      <c r="U2853" s="948"/>
      <c r="V2853" s="948"/>
      <c r="W2853" s="948"/>
      <c r="X2853" s="948"/>
      <c r="Y2853" s="948"/>
      <c r="Z2853" s="948"/>
      <c r="CC2853" s="949"/>
    </row>
    <row r="2854" spans="6:81" s="947" customFormat="1">
      <c r="F2854" s="948"/>
      <c r="G2854" s="948"/>
      <c r="H2854" s="948"/>
      <c r="I2854" s="948"/>
      <c r="N2854" s="948"/>
      <c r="O2854" s="948"/>
      <c r="P2854" s="948"/>
      <c r="Q2854" s="948"/>
      <c r="R2854" s="948"/>
      <c r="S2854" s="948"/>
      <c r="T2854" s="948"/>
      <c r="U2854" s="948"/>
      <c r="V2854" s="948"/>
      <c r="W2854" s="948"/>
      <c r="X2854" s="948"/>
      <c r="Y2854" s="948"/>
      <c r="Z2854" s="948"/>
      <c r="CC2854" s="949"/>
    </row>
    <row r="2855" spans="6:81" s="947" customFormat="1">
      <c r="F2855" s="948"/>
      <c r="G2855" s="948"/>
      <c r="H2855" s="948"/>
      <c r="I2855" s="948"/>
      <c r="N2855" s="948"/>
      <c r="O2855" s="948"/>
      <c r="P2855" s="948"/>
      <c r="Q2855" s="948"/>
      <c r="R2855" s="948"/>
      <c r="S2855" s="948"/>
      <c r="T2855" s="948"/>
      <c r="U2855" s="948"/>
      <c r="V2855" s="948"/>
      <c r="W2855" s="948"/>
      <c r="X2855" s="948"/>
      <c r="Y2855" s="948"/>
      <c r="Z2855" s="948"/>
      <c r="CC2855" s="949"/>
    </row>
    <row r="2856" spans="6:81" s="947" customFormat="1">
      <c r="F2856" s="948"/>
      <c r="G2856" s="948"/>
      <c r="H2856" s="948"/>
      <c r="I2856" s="948"/>
      <c r="N2856" s="948"/>
      <c r="O2856" s="948"/>
      <c r="P2856" s="948"/>
      <c r="Q2856" s="948"/>
      <c r="R2856" s="948"/>
      <c r="S2856" s="948"/>
      <c r="T2856" s="948"/>
      <c r="U2856" s="948"/>
      <c r="V2856" s="948"/>
      <c r="W2856" s="948"/>
      <c r="X2856" s="948"/>
      <c r="Y2856" s="948"/>
      <c r="Z2856" s="948"/>
      <c r="CC2856" s="949"/>
    </row>
    <row r="2857" spans="6:81" s="947" customFormat="1">
      <c r="F2857" s="948"/>
      <c r="G2857" s="948"/>
      <c r="H2857" s="948"/>
      <c r="I2857" s="948"/>
      <c r="N2857" s="948"/>
      <c r="O2857" s="948"/>
      <c r="P2857" s="948"/>
      <c r="Q2857" s="948"/>
      <c r="R2857" s="948"/>
      <c r="S2857" s="948"/>
      <c r="T2857" s="948"/>
      <c r="U2857" s="948"/>
      <c r="V2857" s="948"/>
      <c r="W2857" s="948"/>
      <c r="X2857" s="948"/>
      <c r="Y2857" s="948"/>
      <c r="Z2857" s="948"/>
      <c r="CC2857" s="949"/>
    </row>
    <row r="2858" spans="6:81" s="947" customFormat="1">
      <c r="F2858" s="948"/>
      <c r="G2858" s="948"/>
      <c r="H2858" s="948"/>
      <c r="I2858" s="948"/>
      <c r="N2858" s="948"/>
      <c r="O2858" s="948"/>
      <c r="P2858" s="948"/>
      <c r="Q2858" s="948"/>
      <c r="R2858" s="948"/>
      <c r="S2858" s="948"/>
      <c r="T2858" s="948"/>
      <c r="U2858" s="948"/>
      <c r="V2858" s="948"/>
      <c r="W2858" s="948"/>
      <c r="X2858" s="948"/>
      <c r="Y2858" s="948"/>
      <c r="Z2858" s="948"/>
      <c r="CC2858" s="949"/>
    </row>
    <row r="2859" spans="6:81" s="947" customFormat="1">
      <c r="F2859" s="948"/>
      <c r="G2859" s="948"/>
      <c r="H2859" s="948"/>
      <c r="I2859" s="948"/>
      <c r="N2859" s="948"/>
      <c r="O2859" s="948"/>
      <c r="P2859" s="948"/>
      <c r="Q2859" s="948"/>
      <c r="R2859" s="948"/>
      <c r="S2859" s="948"/>
      <c r="T2859" s="948"/>
      <c r="U2859" s="948"/>
      <c r="V2859" s="948"/>
      <c r="W2859" s="948"/>
      <c r="X2859" s="948"/>
      <c r="Y2859" s="948"/>
      <c r="Z2859" s="948"/>
      <c r="CC2859" s="949"/>
    </row>
    <row r="2860" spans="6:81" s="947" customFormat="1">
      <c r="F2860" s="948"/>
      <c r="G2860" s="948"/>
      <c r="H2860" s="948"/>
      <c r="I2860" s="948"/>
      <c r="N2860" s="948"/>
      <c r="O2860" s="948"/>
      <c r="P2860" s="948"/>
      <c r="Q2860" s="948"/>
      <c r="R2860" s="948"/>
      <c r="S2860" s="948"/>
      <c r="T2860" s="948"/>
      <c r="U2860" s="948"/>
      <c r="V2860" s="948"/>
      <c r="W2860" s="948"/>
      <c r="X2860" s="948"/>
      <c r="Y2860" s="948"/>
      <c r="Z2860" s="948"/>
      <c r="CC2860" s="949"/>
    </row>
    <row r="2861" spans="6:81" s="947" customFormat="1">
      <c r="F2861" s="948"/>
      <c r="G2861" s="948"/>
      <c r="H2861" s="948"/>
      <c r="I2861" s="948"/>
      <c r="N2861" s="948"/>
      <c r="O2861" s="948"/>
      <c r="P2861" s="948"/>
      <c r="Q2861" s="948"/>
      <c r="R2861" s="948"/>
      <c r="S2861" s="948"/>
      <c r="T2861" s="948"/>
      <c r="U2861" s="948"/>
      <c r="V2861" s="948"/>
      <c r="W2861" s="948"/>
      <c r="X2861" s="948"/>
      <c r="Y2861" s="948"/>
      <c r="Z2861" s="948"/>
      <c r="CC2861" s="949"/>
    </row>
    <row r="2862" spans="6:81" s="947" customFormat="1">
      <c r="F2862" s="948"/>
      <c r="G2862" s="948"/>
      <c r="H2862" s="948"/>
      <c r="I2862" s="948"/>
      <c r="N2862" s="948"/>
      <c r="O2862" s="948"/>
      <c r="P2862" s="948"/>
      <c r="Q2862" s="948"/>
      <c r="R2862" s="948"/>
      <c r="S2862" s="948"/>
      <c r="T2862" s="948"/>
      <c r="U2862" s="948"/>
      <c r="V2862" s="948"/>
      <c r="W2862" s="948"/>
      <c r="X2862" s="948"/>
      <c r="Y2862" s="948"/>
      <c r="Z2862" s="948"/>
      <c r="CC2862" s="949"/>
    </row>
    <row r="2863" spans="6:81" s="947" customFormat="1">
      <c r="F2863" s="948"/>
      <c r="G2863" s="948"/>
      <c r="H2863" s="948"/>
      <c r="I2863" s="948"/>
      <c r="N2863" s="948"/>
      <c r="O2863" s="948"/>
      <c r="P2863" s="948"/>
      <c r="Q2863" s="948"/>
      <c r="R2863" s="948"/>
      <c r="S2863" s="948"/>
      <c r="T2863" s="948"/>
      <c r="U2863" s="948"/>
      <c r="V2863" s="948"/>
      <c r="W2863" s="948"/>
      <c r="X2863" s="948"/>
      <c r="Y2863" s="948"/>
      <c r="Z2863" s="948"/>
      <c r="CC2863" s="949"/>
    </row>
    <row r="2864" spans="6:81" s="947" customFormat="1">
      <c r="F2864" s="948"/>
      <c r="G2864" s="948"/>
      <c r="H2864" s="948"/>
      <c r="I2864" s="948"/>
      <c r="N2864" s="948"/>
      <c r="O2864" s="948"/>
      <c r="P2864" s="948"/>
      <c r="Q2864" s="948"/>
      <c r="R2864" s="948"/>
      <c r="S2864" s="948"/>
      <c r="T2864" s="948"/>
      <c r="U2864" s="948"/>
      <c r="V2864" s="948"/>
      <c r="W2864" s="948"/>
      <c r="X2864" s="948"/>
      <c r="Y2864" s="948"/>
      <c r="Z2864" s="948"/>
      <c r="CC2864" s="949"/>
    </row>
    <row r="2865" spans="6:81" s="947" customFormat="1">
      <c r="F2865" s="948"/>
      <c r="G2865" s="948"/>
      <c r="H2865" s="948"/>
      <c r="I2865" s="948"/>
      <c r="N2865" s="948"/>
      <c r="O2865" s="948"/>
      <c r="P2865" s="948"/>
      <c r="Q2865" s="948"/>
      <c r="R2865" s="948"/>
      <c r="S2865" s="948"/>
      <c r="T2865" s="948"/>
      <c r="U2865" s="948"/>
      <c r="V2865" s="948"/>
      <c r="W2865" s="948"/>
      <c r="X2865" s="948"/>
      <c r="Y2865" s="948"/>
      <c r="Z2865" s="948"/>
      <c r="CC2865" s="949"/>
    </row>
    <row r="2866" spans="6:81" s="947" customFormat="1">
      <c r="F2866" s="948"/>
      <c r="G2866" s="948"/>
      <c r="H2866" s="948"/>
      <c r="I2866" s="948"/>
      <c r="N2866" s="948"/>
      <c r="O2866" s="948"/>
      <c r="P2866" s="948"/>
      <c r="Q2866" s="948"/>
      <c r="R2866" s="948"/>
      <c r="S2866" s="948"/>
      <c r="T2866" s="948"/>
      <c r="U2866" s="948"/>
      <c r="V2866" s="948"/>
      <c r="W2866" s="948"/>
      <c r="X2866" s="948"/>
      <c r="Y2866" s="948"/>
      <c r="Z2866" s="948"/>
      <c r="CC2866" s="949"/>
    </row>
    <row r="2867" spans="6:81" s="947" customFormat="1">
      <c r="F2867" s="948"/>
      <c r="G2867" s="948"/>
      <c r="H2867" s="948"/>
      <c r="I2867" s="948"/>
      <c r="N2867" s="948"/>
      <c r="O2867" s="948"/>
      <c r="P2867" s="948"/>
      <c r="Q2867" s="948"/>
      <c r="R2867" s="948"/>
      <c r="S2867" s="948"/>
      <c r="T2867" s="948"/>
      <c r="U2867" s="948"/>
      <c r="V2867" s="948"/>
      <c r="W2867" s="948"/>
      <c r="X2867" s="948"/>
      <c r="Y2867" s="948"/>
      <c r="Z2867" s="948"/>
      <c r="CC2867" s="949"/>
    </row>
    <row r="2868" spans="6:81" s="947" customFormat="1">
      <c r="F2868" s="948"/>
      <c r="G2868" s="948"/>
      <c r="H2868" s="948"/>
      <c r="I2868" s="948"/>
      <c r="N2868" s="948"/>
      <c r="O2868" s="948"/>
      <c r="P2868" s="948"/>
      <c r="Q2868" s="948"/>
      <c r="R2868" s="948"/>
      <c r="S2868" s="948"/>
      <c r="T2868" s="948"/>
      <c r="U2868" s="948"/>
      <c r="V2868" s="948"/>
      <c r="W2868" s="948"/>
      <c r="X2868" s="948"/>
      <c r="Y2868" s="948"/>
      <c r="Z2868" s="948"/>
      <c r="CC2868" s="949"/>
    </row>
    <row r="2869" spans="6:81" s="947" customFormat="1">
      <c r="F2869" s="948"/>
      <c r="G2869" s="948"/>
      <c r="H2869" s="948"/>
      <c r="I2869" s="948"/>
      <c r="N2869" s="948"/>
      <c r="O2869" s="948"/>
      <c r="P2869" s="948"/>
      <c r="Q2869" s="948"/>
      <c r="R2869" s="948"/>
      <c r="S2869" s="948"/>
      <c r="T2869" s="948"/>
      <c r="U2869" s="948"/>
      <c r="V2869" s="948"/>
      <c r="W2869" s="948"/>
      <c r="X2869" s="948"/>
      <c r="Y2869" s="948"/>
      <c r="Z2869" s="948"/>
      <c r="CC2869" s="949"/>
    </row>
    <row r="2870" spans="6:81" s="947" customFormat="1">
      <c r="F2870" s="948"/>
      <c r="G2870" s="948"/>
      <c r="H2870" s="948"/>
      <c r="I2870" s="948"/>
      <c r="N2870" s="948"/>
      <c r="O2870" s="948"/>
      <c r="P2870" s="948"/>
      <c r="Q2870" s="948"/>
      <c r="R2870" s="948"/>
      <c r="S2870" s="948"/>
      <c r="T2870" s="948"/>
      <c r="U2870" s="948"/>
      <c r="V2870" s="948"/>
      <c r="W2870" s="948"/>
      <c r="X2870" s="948"/>
      <c r="Y2870" s="948"/>
      <c r="Z2870" s="948"/>
      <c r="CC2870" s="949"/>
    </row>
    <row r="2871" spans="6:81" s="947" customFormat="1">
      <c r="F2871" s="948"/>
      <c r="G2871" s="948"/>
      <c r="H2871" s="948"/>
      <c r="I2871" s="948"/>
      <c r="N2871" s="948"/>
      <c r="O2871" s="948"/>
      <c r="P2871" s="948"/>
      <c r="Q2871" s="948"/>
      <c r="R2871" s="948"/>
      <c r="S2871" s="948"/>
      <c r="T2871" s="948"/>
      <c r="U2871" s="948"/>
      <c r="V2871" s="948"/>
      <c r="W2871" s="948"/>
      <c r="X2871" s="948"/>
      <c r="Y2871" s="948"/>
      <c r="Z2871" s="948"/>
      <c r="CC2871" s="949"/>
    </row>
    <row r="2872" spans="6:81" s="947" customFormat="1">
      <c r="F2872" s="948"/>
      <c r="G2872" s="948"/>
      <c r="H2872" s="948"/>
      <c r="I2872" s="948"/>
      <c r="N2872" s="948"/>
      <c r="O2872" s="948"/>
      <c r="P2872" s="948"/>
      <c r="Q2872" s="948"/>
      <c r="R2872" s="948"/>
      <c r="S2872" s="948"/>
      <c r="T2872" s="948"/>
      <c r="U2872" s="948"/>
      <c r="V2872" s="948"/>
      <c r="W2872" s="948"/>
      <c r="X2872" s="948"/>
      <c r="Y2872" s="948"/>
      <c r="Z2872" s="948"/>
      <c r="CC2872" s="949"/>
    </row>
    <row r="2873" spans="6:81" s="947" customFormat="1">
      <c r="F2873" s="948"/>
      <c r="G2873" s="948"/>
      <c r="H2873" s="948"/>
      <c r="I2873" s="948"/>
      <c r="N2873" s="948"/>
      <c r="O2873" s="948"/>
      <c r="P2873" s="948"/>
      <c r="Q2873" s="948"/>
      <c r="R2873" s="948"/>
      <c r="S2873" s="948"/>
      <c r="T2873" s="948"/>
      <c r="U2873" s="948"/>
      <c r="V2873" s="948"/>
      <c r="W2873" s="948"/>
      <c r="X2873" s="948"/>
      <c r="Y2873" s="948"/>
      <c r="Z2873" s="948"/>
      <c r="CC2873" s="949"/>
    </row>
    <row r="2874" spans="6:81" s="947" customFormat="1">
      <c r="F2874" s="948"/>
      <c r="G2874" s="948"/>
      <c r="H2874" s="948"/>
      <c r="I2874" s="948"/>
      <c r="N2874" s="948"/>
      <c r="O2874" s="948"/>
      <c r="P2874" s="948"/>
      <c r="Q2874" s="948"/>
      <c r="R2874" s="948"/>
      <c r="S2874" s="948"/>
      <c r="T2874" s="948"/>
      <c r="U2874" s="948"/>
      <c r="V2874" s="948"/>
      <c r="W2874" s="948"/>
      <c r="X2874" s="948"/>
      <c r="Y2874" s="948"/>
      <c r="Z2874" s="948"/>
      <c r="CC2874" s="949"/>
    </row>
    <row r="2875" spans="6:81" s="947" customFormat="1">
      <c r="F2875" s="948"/>
      <c r="G2875" s="948"/>
      <c r="H2875" s="948"/>
      <c r="I2875" s="948"/>
      <c r="N2875" s="948"/>
      <c r="O2875" s="948"/>
      <c r="P2875" s="948"/>
      <c r="Q2875" s="948"/>
      <c r="R2875" s="948"/>
      <c r="S2875" s="948"/>
      <c r="T2875" s="948"/>
      <c r="U2875" s="948"/>
      <c r="V2875" s="948"/>
      <c r="W2875" s="948"/>
      <c r="X2875" s="948"/>
      <c r="Y2875" s="948"/>
      <c r="Z2875" s="948"/>
      <c r="CC2875" s="949"/>
    </row>
    <row r="2876" spans="6:81" s="947" customFormat="1">
      <c r="F2876" s="948"/>
      <c r="G2876" s="948"/>
      <c r="H2876" s="948"/>
      <c r="I2876" s="948"/>
      <c r="N2876" s="948"/>
      <c r="O2876" s="948"/>
      <c r="P2876" s="948"/>
      <c r="Q2876" s="948"/>
      <c r="R2876" s="948"/>
      <c r="S2876" s="948"/>
      <c r="T2876" s="948"/>
      <c r="U2876" s="948"/>
      <c r="V2876" s="948"/>
      <c r="W2876" s="948"/>
      <c r="X2876" s="948"/>
      <c r="Y2876" s="948"/>
      <c r="Z2876" s="948"/>
      <c r="CC2876" s="949"/>
    </row>
    <row r="2877" spans="6:81" s="947" customFormat="1">
      <c r="F2877" s="948"/>
      <c r="G2877" s="948"/>
      <c r="H2877" s="948"/>
      <c r="I2877" s="948"/>
      <c r="N2877" s="948"/>
      <c r="O2877" s="948"/>
      <c r="P2877" s="948"/>
      <c r="Q2877" s="948"/>
      <c r="R2877" s="948"/>
      <c r="S2877" s="948"/>
      <c r="T2877" s="948"/>
      <c r="U2877" s="948"/>
      <c r="V2877" s="948"/>
      <c r="W2877" s="948"/>
      <c r="X2877" s="948"/>
      <c r="Y2877" s="948"/>
      <c r="Z2877" s="948"/>
      <c r="CC2877" s="949"/>
    </row>
    <row r="2878" spans="6:81" s="947" customFormat="1">
      <c r="F2878" s="948"/>
      <c r="G2878" s="948"/>
      <c r="H2878" s="948"/>
      <c r="I2878" s="948"/>
      <c r="N2878" s="948"/>
      <c r="O2878" s="948"/>
      <c r="P2878" s="948"/>
      <c r="Q2878" s="948"/>
      <c r="R2878" s="948"/>
      <c r="S2878" s="948"/>
      <c r="T2878" s="948"/>
      <c r="U2878" s="948"/>
      <c r="V2878" s="948"/>
      <c r="W2878" s="948"/>
      <c r="X2878" s="948"/>
      <c r="Y2878" s="948"/>
      <c r="Z2878" s="948"/>
      <c r="CC2878" s="949"/>
    </row>
    <row r="2879" spans="6:81" s="947" customFormat="1">
      <c r="F2879" s="948"/>
      <c r="G2879" s="948"/>
      <c r="H2879" s="948"/>
      <c r="I2879" s="948"/>
      <c r="N2879" s="948"/>
      <c r="O2879" s="948"/>
      <c r="P2879" s="948"/>
      <c r="Q2879" s="948"/>
      <c r="R2879" s="948"/>
      <c r="S2879" s="948"/>
      <c r="T2879" s="948"/>
      <c r="U2879" s="948"/>
      <c r="V2879" s="948"/>
      <c r="W2879" s="948"/>
      <c r="X2879" s="948"/>
      <c r="Y2879" s="948"/>
      <c r="Z2879" s="948"/>
      <c r="CC2879" s="949"/>
    </row>
    <row r="2880" spans="6:81" s="947" customFormat="1">
      <c r="F2880" s="948"/>
      <c r="G2880" s="948"/>
      <c r="H2880" s="948"/>
      <c r="I2880" s="948"/>
      <c r="N2880" s="948"/>
      <c r="O2880" s="948"/>
      <c r="P2880" s="948"/>
      <c r="Q2880" s="948"/>
      <c r="R2880" s="948"/>
      <c r="S2880" s="948"/>
      <c r="T2880" s="948"/>
      <c r="U2880" s="948"/>
      <c r="V2880" s="948"/>
      <c r="W2880" s="948"/>
      <c r="X2880" s="948"/>
      <c r="Y2880" s="948"/>
      <c r="Z2880" s="948"/>
      <c r="CC2880" s="949"/>
    </row>
    <row r="2881" spans="6:81" s="947" customFormat="1">
      <c r="F2881" s="948"/>
      <c r="G2881" s="948"/>
      <c r="H2881" s="948"/>
      <c r="I2881" s="948"/>
      <c r="N2881" s="948"/>
      <c r="O2881" s="948"/>
      <c r="P2881" s="948"/>
      <c r="Q2881" s="948"/>
      <c r="R2881" s="948"/>
      <c r="S2881" s="948"/>
      <c r="T2881" s="948"/>
      <c r="U2881" s="948"/>
      <c r="V2881" s="948"/>
      <c r="W2881" s="948"/>
      <c r="X2881" s="948"/>
      <c r="Y2881" s="948"/>
      <c r="Z2881" s="948"/>
      <c r="CC2881" s="949"/>
    </row>
    <row r="2882" spans="6:81" s="947" customFormat="1">
      <c r="F2882" s="948"/>
      <c r="G2882" s="948"/>
      <c r="H2882" s="948"/>
      <c r="I2882" s="948"/>
      <c r="N2882" s="948"/>
      <c r="O2882" s="948"/>
      <c r="P2882" s="948"/>
      <c r="Q2882" s="948"/>
      <c r="R2882" s="948"/>
      <c r="S2882" s="948"/>
      <c r="T2882" s="948"/>
      <c r="U2882" s="948"/>
      <c r="V2882" s="948"/>
      <c r="W2882" s="948"/>
      <c r="X2882" s="948"/>
      <c r="Y2882" s="948"/>
      <c r="Z2882" s="948"/>
      <c r="CC2882" s="949"/>
    </row>
    <row r="2883" spans="6:81" s="947" customFormat="1">
      <c r="F2883" s="948"/>
      <c r="G2883" s="948"/>
      <c r="H2883" s="948"/>
      <c r="I2883" s="948"/>
      <c r="N2883" s="948"/>
      <c r="O2883" s="948"/>
      <c r="P2883" s="948"/>
      <c r="Q2883" s="948"/>
      <c r="R2883" s="948"/>
      <c r="S2883" s="948"/>
      <c r="T2883" s="948"/>
      <c r="U2883" s="948"/>
      <c r="V2883" s="948"/>
      <c r="W2883" s="948"/>
      <c r="X2883" s="948"/>
      <c r="Y2883" s="948"/>
      <c r="Z2883" s="948"/>
      <c r="CC2883" s="949"/>
    </row>
    <row r="2884" spans="6:81" s="947" customFormat="1">
      <c r="F2884" s="948"/>
      <c r="G2884" s="948"/>
      <c r="H2884" s="948"/>
      <c r="I2884" s="948"/>
      <c r="N2884" s="948"/>
      <c r="O2884" s="948"/>
      <c r="P2884" s="948"/>
      <c r="Q2884" s="948"/>
      <c r="R2884" s="948"/>
      <c r="S2884" s="948"/>
      <c r="T2884" s="948"/>
      <c r="U2884" s="948"/>
      <c r="V2884" s="948"/>
      <c r="W2884" s="948"/>
      <c r="X2884" s="948"/>
      <c r="Y2884" s="948"/>
      <c r="Z2884" s="948"/>
      <c r="CC2884" s="949"/>
    </row>
    <row r="2885" spans="6:81" s="947" customFormat="1">
      <c r="F2885" s="948"/>
      <c r="G2885" s="948"/>
      <c r="H2885" s="948"/>
      <c r="I2885" s="948"/>
      <c r="N2885" s="948"/>
      <c r="O2885" s="948"/>
      <c r="P2885" s="948"/>
      <c r="Q2885" s="948"/>
      <c r="R2885" s="948"/>
      <c r="S2885" s="948"/>
      <c r="T2885" s="948"/>
      <c r="U2885" s="948"/>
      <c r="V2885" s="948"/>
      <c r="W2885" s="948"/>
      <c r="X2885" s="948"/>
      <c r="Y2885" s="948"/>
      <c r="Z2885" s="948"/>
      <c r="CC2885" s="949"/>
    </row>
    <row r="2886" spans="6:81" s="947" customFormat="1">
      <c r="F2886" s="948"/>
      <c r="G2886" s="948"/>
      <c r="H2886" s="948"/>
      <c r="I2886" s="948"/>
      <c r="N2886" s="948"/>
      <c r="O2886" s="948"/>
      <c r="P2886" s="948"/>
      <c r="Q2886" s="948"/>
      <c r="R2886" s="948"/>
      <c r="S2886" s="948"/>
      <c r="T2886" s="948"/>
      <c r="U2886" s="948"/>
      <c r="V2886" s="948"/>
      <c r="W2886" s="948"/>
      <c r="X2886" s="948"/>
      <c r="Y2886" s="948"/>
      <c r="Z2886" s="948"/>
      <c r="CC2886" s="949"/>
    </row>
    <row r="2887" spans="6:81" s="947" customFormat="1">
      <c r="F2887" s="948"/>
      <c r="G2887" s="948"/>
      <c r="H2887" s="948"/>
      <c r="I2887" s="948"/>
      <c r="N2887" s="948"/>
      <c r="O2887" s="948"/>
      <c r="P2887" s="948"/>
      <c r="Q2887" s="948"/>
      <c r="R2887" s="948"/>
      <c r="S2887" s="948"/>
      <c r="T2887" s="948"/>
      <c r="U2887" s="948"/>
      <c r="V2887" s="948"/>
      <c r="W2887" s="948"/>
      <c r="X2887" s="948"/>
      <c r="Y2887" s="948"/>
      <c r="Z2887" s="948"/>
      <c r="CC2887" s="949"/>
    </row>
    <row r="2888" spans="6:81" s="947" customFormat="1">
      <c r="F2888" s="948"/>
      <c r="G2888" s="948"/>
      <c r="H2888" s="948"/>
      <c r="I2888" s="948"/>
      <c r="N2888" s="948"/>
      <c r="O2888" s="948"/>
      <c r="P2888" s="948"/>
      <c r="Q2888" s="948"/>
      <c r="R2888" s="948"/>
      <c r="S2888" s="948"/>
      <c r="T2888" s="948"/>
      <c r="U2888" s="948"/>
      <c r="V2888" s="948"/>
      <c r="W2888" s="948"/>
      <c r="X2888" s="948"/>
      <c r="Y2888" s="948"/>
      <c r="Z2888" s="948"/>
      <c r="CC2888" s="949"/>
    </row>
    <row r="2889" spans="6:81" s="947" customFormat="1">
      <c r="F2889" s="948"/>
      <c r="G2889" s="948"/>
      <c r="H2889" s="948"/>
      <c r="I2889" s="948"/>
      <c r="N2889" s="948"/>
      <c r="O2889" s="948"/>
      <c r="P2889" s="948"/>
      <c r="Q2889" s="948"/>
      <c r="R2889" s="948"/>
      <c r="S2889" s="948"/>
      <c r="T2889" s="948"/>
      <c r="U2889" s="948"/>
      <c r="V2889" s="948"/>
      <c r="W2889" s="948"/>
      <c r="X2889" s="948"/>
      <c r="Y2889" s="948"/>
      <c r="Z2889" s="948"/>
      <c r="CC2889" s="949"/>
    </row>
    <row r="2890" spans="6:81" s="947" customFormat="1">
      <c r="F2890" s="948"/>
      <c r="G2890" s="948"/>
      <c r="H2890" s="948"/>
      <c r="I2890" s="948"/>
      <c r="N2890" s="948"/>
      <c r="O2890" s="948"/>
      <c r="P2890" s="948"/>
      <c r="Q2890" s="948"/>
      <c r="R2890" s="948"/>
      <c r="S2890" s="948"/>
      <c r="T2890" s="948"/>
      <c r="U2890" s="948"/>
      <c r="V2890" s="948"/>
      <c r="W2890" s="948"/>
      <c r="X2890" s="948"/>
      <c r="Y2890" s="948"/>
      <c r="Z2890" s="948"/>
      <c r="CC2890" s="949"/>
    </row>
    <row r="2891" spans="6:81" s="947" customFormat="1">
      <c r="F2891" s="948"/>
      <c r="G2891" s="948"/>
      <c r="H2891" s="948"/>
      <c r="I2891" s="948"/>
      <c r="N2891" s="948"/>
      <c r="O2891" s="948"/>
      <c r="P2891" s="948"/>
      <c r="Q2891" s="948"/>
      <c r="R2891" s="948"/>
      <c r="S2891" s="948"/>
      <c r="T2891" s="948"/>
      <c r="U2891" s="948"/>
      <c r="V2891" s="948"/>
      <c r="W2891" s="948"/>
      <c r="X2891" s="948"/>
      <c r="Y2891" s="948"/>
      <c r="Z2891" s="948"/>
      <c r="CC2891" s="949"/>
    </row>
    <row r="2892" spans="6:81" s="947" customFormat="1">
      <c r="F2892" s="948"/>
      <c r="G2892" s="948"/>
      <c r="H2892" s="948"/>
      <c r="I2892" s="948"/>
      <c r="N2892" s="948"/>
      <c r="O2892" s="948"/>
      <c r="P2892" s="948"/>
      <c r="Q2892" s="948"/>
      <c r="R2892" s="948"/>
      <c r="S2892" s="948"/>
      <c r="T2892" s="948"/>
      <c r="U2892" s="948"/>
      <c r="V2892" s="948"/>
      <c r="W2892" s="948"/>
      <c r="X2892" s="948"/>
      <c r="Y2892" s="948"/>
      <c r="Z2892" s="948"/>
      <c r="CC2892" s="949"/>
    </row>
    <row r="2893" spans="6:81" s="947" customFormat="1">
      <c r="F2893" s="948"/>
      <c r="G2893" s="948"/>
      <c r="H2893" s="948"/>
      <c r="I2893" s="948"/>
      <c r="N2893" s="948"/>
      <c r="O2893" s="948"/>
      <c r="P2893" s="948"/>
      <c r="Q2893" s="948"/>
      <c r="R2893" s="948"/>
      <c r="S2893" s="948"/>
      <c r="T2893" s="948"/>
      <c r="U2893" s="948"/>
      <c r="V2893" s="948"/>
      <c r="W2893" s="948"/>
      <c r="X2893" s="948"/>
      <c r="Y2893" s="948"/>
      <c r="Z2893" s="948"/>
      <c r="CC2893" s="949"/>
    </row>
    <row r="2894" spans="6:81" s="947" customFormat="1">
      <c r="F2894" s="948"/>
      <c r="G2894" s="948"/>
      <c r="H2894" s="948"/>
      <c r="I2894" s="948"/>
      <c r="N2894" s="948"/>
      <c r="O2894" s="948"/>
      <c r="P2894" s="948"/>
      <c r="Q2894" s="948"/>
      <c r="R2894" s="948"/>
      <c r="S2894" s="948"/>
      <c r="T2894" s="948"/>
      <c r="U2894" s="948"/>
      <c r="V2894" s="948"/>
      <c r="W2894" s="948"/>
      <c r="X2894" s="948"/>
      <c r="Y2894" s="948"/>
      <c r="Z2894" s="948"/>
      <c r="CC2894" s="949"/>
    </row>
    <row r="2895" spans="6:81" s="947" customFormat="1">
      <c r="F2895" s="948"/>
      <c r="G2895" s="948"/>
      <c r="H2895" s="948"/>
      <c r="I2895" s="948"/>
      <c r="N2895" s="948"/>
      <c r="O2895" s="948"/>
      <c r="P2895" s="948"/>
      <c r="Q2895" s="948"/>
      <c r="R2895" s="948"/>
      <c r="S2895" s="948"/>
      <c r="T2895" s="948"/>
      <c r="U2895" s="948"/>
      <c r="V2895" s="948"/>
      <c r="W2895" s="948"/>
      <c r="X2895" s="948"/>
      <c r="Y2895" s="948"/>
      <c r="Z2895" s="948"/>
      <c r="CC2895" s="949"/>
    </row>
    <row r="2896" spans="6:81" s="947" customFormat="1">
      <c r="F2896" s="948"/>
      <c r="G2896" s="948"/>
      <c r="H2896" s="948"/>
      <c r="I2896" s="948"/>
      <c r="N2896" s="948"/>
      <c r="O2896" s="948"/>
      <c r="P2896" s="948"/>
      <c r="Q2896" s="948"/>
      <c r="R2896" s="948"/>
      <c r="S2896" s="948"/>
      <c r="T2896" s="948"/>
      <c r="U2896" s="948"/>
      <c r="V2896" s="948"/>
      <c r="W2896" s="948"/>
      <c r="X2896" s="948"/>
      <c r="Y2896" s="948"/>
      <c r="Z2896" s="948"/>
      <c r="CC2896" s="949"/>
    </row>
    <row r="2897" spans="6:81" s="947" customFormat="1">
      <c r="F2897" s="948"/>
      <c r="G2897" s="948"/>
      <c r="H2897" s="948"/>
      <c r="I2897" s="948"/>
      <c r="N2897" s="948"/>
      <c r="O2897" s="948"/>
      <c r="P2897" s="948"/>
      <c r="Q2897" s="948"/>
      <c r="R2897" s="948"/>
      <c r="S2897" s="948"/>
      <c r="T2897" s="948"/>
      <c r="U2897" s="948"/>
      <c r="V2897" s="948"/>
      <c r="W2897" s="948"/>
      <c r="X2897" s="948"/>
      <c r="Y2897" s="948"/>
      <c r="Z2897" s="948"/>
      <c r="CC2897" s="949"/>
    </row>
    <row r="2898" spans="6:81" s="947" customFormat="1">
      <c r="F2898" s="948"/>
      <c r="G2898" s="948"/>
      <c r="H2898" s="948"/>
      <c r="I2898" s="948"/>
      <c r="N2898" s="948"/>
      <c r="O2898" s="948"/>
      <c r="P2898" s="948"/>
      <c r="Q2898" s="948"/>
      <c r="R2898" s="948"/>
      <c r="S2898" s="948"/>
      <c r="T2898" s="948"/>
      <c r="U2898" s="948"/>
      <c r="V2898" s="948"/>
      <c r="W2898" s="948"/>
      <c r="X2898" s="948"/>
      <c r="Y2898" s="948"/>
      <c r="Z2898" s="948"/>
      <c r="CC2898" s="949"/>
    </row>
    <row r="2899" spans="6:81" s="947" customFormat="1">
      <c r="F2899" s="948"/>
      <c r="G2899" s="948"/>
      <c r="H2899" s="948"/>
      <c r="I2899" s="948"/>
      <c r="N2899" s="948"/>
      <c r="O2899" s="948"/>
      <c r="P2899" s="948"/>
      <c r="Q2899" s="948"/>
      <c r="R2899" s="948"/>
      <c r="S2899" s="948"/>
      <c r="T2899" s="948"/>
      <c r="U2899" s="948"/>
      <c r="V2899" s="948"/>
      <c r="W2899" s="948"/>
      <c r="X2899" s="948"/>
      <c r="Y2899" s="948"/>
      <c r="Z2899" s="948"/>
      <c r="CC2899" s="949"/>
    </row>
    <row r="2900" spans="6:81" s="947" customFormat="1">
      <c r="F2900" s="948"/>
      <c r="G2900" s="948"/>
      <c r="H2900" s="948"/>
      <c r="I2900" s="948"/>
      <c r="N2900" s="948"/>
      <c r="O2900" s="948"/>
      <c r="P2900" s="948"/>
      <c r="Q2900" s="948"/>
      <c r="R2900" s="948"/>
      <c r="S2900" s="948"/>
      <c r="T2900" s="948"/>
      <c r="U2900" s="948"/>
      <c r="V2900" s="948"/>
      <c r="W2900" s="948"/>
      <c r="X2900" s="948"/>
      <c r="Y2900" s="948"/>
      <c r="Z2900" s="948"/>
      <c r="CC2900" s="949"/>
    </row>
    <row r="2901" spans="6:81" s="947" customFormat="1">
      <c r="F2901" s="948"/>
      <c r="G2901" s="948"/>
      <c r="H2901" s="948"/>
      <c r="I2901" s="948"/>
      <c r="N2901" s="948"/>
      <c r="O2901" s="948"/>
      <c r="P2901" s="948"/>
      <c r="Q2901" s="948"/>
      <c r="R2901" s="948"/>
      <c r="S2901" s="948"/>
      <c r="T2901" s="948"/>
      <c r="U2901" s="948"/>
      <c r="V2901" s="948"/>
      <c r="W2901" s="948"/>
      <c r="X2901" s="948"/>
      <c r="Y2901" s="948"/>
      <c r="Z2901" s="948"/>
      <c r="CC2901" s="949"/>
    </row>
    <row r="2902" spans="6:81" s="947" customFormat="1">
      <c r="F2902" s="948"/>
      <c r="G2902" s="948"/>
      <c r="H2902" s="948"/>
      <c r="I2902" s="948"/>
      <c r="N2902" s="948"/>
      <c r="O2902" s="948"/>
      <c r="P2902" s="948"/>
      <c r="Q2902" s="948"/>
      <c r="R2902" s="948"/>
      <c r="S2902" s="948"/>
      <c r="T2902" s="948"/>
      <c r="U2902" s="948"/>
      <c r="V2902" s="948"/>
      <c r="W2902" s="948"/>
      <c r="X2902" s="948"/>
      <c r="Y2902" s="948"/>
      <c r="Z2902" s="948"/>
      <c r="CC2902" s="949"/>
    </row>
    <row r="2903" spans="6:81" s="947" customFormat="1">
      <c r="F2903" s="948"/>
      <c r="G2903" s="948"/>
      <c r="H2903" s="948"/>
      <c r="I2903" s="948"/>
      <c r="N2903" s="948"/>
      <c r="O2903" s="948"/>
      <c r="P2903" s="948"/>
      <c r="Q2903" s="948"/>
      <c r="R2903" s="948"/>
      <c r="S2903" s="948"/>
      <c r="T2903" s="948"/>
      <c r="U2903" s="948"/>
      <c r="V2903" s="948"/>
      <c r="W2903" s="948"/>
      <c r="X2903" s="948"/>
      <c r="Y2903" s="948"/>
      <c r="Z2903" s="948"/>
      <c r="CC2903" s="949"/>
    </row>
    <row r="2904" spans="6:81" s="947" customFormat="1">
      <c r="F2904" s="948"/>
      <c r="G2904" s="948"/>
      <c r="H2904" s="948"/>
      <c r="I2904" s="948"/>
      <c r="N2904" s="948"/>
      <c r="O2904" s="948"/>
      <c r="P2904" s="948"/>
      <c r="Q2904" s="948"/>
      <c r="R2904" s="948"/>
      <c r="S2904" s="948"/>
      <c r="T2904" s="948"/>
      <c r="U2904" s="948"/>
      <c r="V2904" s="948"/>
      <c r="W2904" s="948"/>
      <c r="X2904" s="948"/>
      <c r="Y2904" s="948"/>
      <c r="Z2904" s="948"/>
      <c r="CC2904" s="949"/>
    </row>
    <row r="2905" spans="6:81" s="947" customFormat="1">
      <c r="F2905" s="948"/>
      <c r="G2905" s="948"/>
      <c r="H2905" s="948"/>
      <c r="I2905" s="948"/>
      <c r="N2905" s="948"/>
      <c r="O2905" s="948"/>
      <c r="P2905" s="948"/>
      <c r="Q2905" s="948"/>
      <c r="R2905" s="948"/>
      <c r="S2905" s="948"/>
      <c r="T2905" s="948"/>
      <c r="U2905" s="948"/>
      <c r="V2905" s="948"/>
      <c r="W2905" s="948"/>
      <c r="X2905" s="948"/>
      <c r="Y2905" s="948"/>
      <c r="Z2905" s="948"/>
      <c r="CC2905" s="949"/>
    </row>
    <row r="2906" spans="6:81" s="947" customFormat="1">
      <c r="F2906" s="948"/>
      <c r="G2906" s="948"/>
      <c r="H2906" s="948"/>
      <c r="I2906" s="948"/>
      <c r="N2906" s="948"/>
      <c r="O2906" s="948"/>
      <c r="P2906" s="948"/>
      <c r="Q2906" s="948"/>
      <c r="R2906" s="948"/>
      <c r="S2906" s="948"/>
      <c r="T2906" s="948"/>
      <c r="U2906" s="948"/>
      <c r="V2906" s="948"/>
      <c r="W2906" s="948"/>
      <c r="X2906" s="948"/>
      <c r="Y2906" s="948"/>
      <c r="Z2906" s="948"/>
      <c r="CC2906" s="949"/>
    </row>
    <row r="2907" spans="6:81" s="947" customFormat="1">
      <c r="F2907" s="948"/>
      <c r="G2907" s="948"/>
      <c r="H2907" s="948"/>
      <c r="I2907" s="948"/>
      <c r="N2907" s="948"/>
      <c r="O2907" s="948"/>
      <c r="P2907" s="948"/>
      <c r="Q2907" s="948"/>
      <c r="R2907" s="948"/>
      <c r="S2907" s="948"/>
      <c r="T2907" s="948"/>
      <c r="U2907" s="948"/>
      <c r="V2907" s="948"/>
      <c r="W2907" s="948"/>
      <c r="X2907" s="948"/>
      <c r="Y2907" s="948"/>
      <c r="Z2907" s="948"/>
      <c r="CC2907" s="949"/>
    </row>
    <row r="2908" spans="6:81" s="947" customFormat="1">
      <c r="F2908" s="948"/>
      <c r="G2908" s="948"/>
      <c r="H2908" s="948"/>
      <c r="I2908" s="948"/>
      <c r="N2908" s="948"/>
      <c r="O2908" s="948"/>
      <c r="P2908" s="948"/>
      <c r="Q2908" s="948"/>
      <c r="R2908" s="948"/>
      <c r="S2908" s="948"/>
      <c r="T2908" s="948"/>
      <c r="U2908" s="948"/>
      <c r="V2908" s="948"/>
      <c r="W2908" s="948"/>
      <c r="X2908" s="948"/>
      <c r="Y2908" s="948"/>
      <c r="Z2908" s="948"/>
      <c r="CC2908" s="949"/>
    </row>
    <row r="2909" spans="6:81" s="947" customFormat="1">
      <c r="F2909" s="948"/>
      <c r="G2909" s="948"/>
      <c r="H2909" s="948"/>
      <c r="I2909" s="948"/>
      <c r="N2909" s="948"/>
      <c r="O2909" s="948"/>
      <c r="P2909" s="948"/>
      <c r="Q2909" s="948"/>
      <c r="R2909" s="948"/>
      <c r="S2909" s="948"/>
      <c r="T2909" s="948"/>
      <c r="U2909" s="948"/>
      <c r="V2909" s="948"/>
      <c r="W2909" s="948"/>
      <c r="X2909" s="948"/>
      <c r="Y2909" s="948"/>
      <c r="Z2909" s="948"/>
      <c r="CC2909" s="949"/>
    </row>
    <row r="2910" spans="6:81" s="947" customFormat="1">
      <c r="F2910" s="948"/>
      <c r="G2910" s="948"/>
      <c r="H2910" s="948"/>
      <c r="I2910" s="948"/>
      <c r="N2910" s="948"/>
      <c r="O2910" s="948"/>
      <c r="P2910" s="948"/>
      <c r="Q2910" s="948"/>
      <c r="R2910" s="948"/>
      <c r="S2910" s="948"/>
      <c r="T2910" s="948"/>
      <c r="U2910" s="948"/>
      <c r="V2910" s="948"/>
      <c r="W2910" s="948"/>
      <c r="X2910" s="948"/>
      <c r="Y2910" s="948"/>
      <c r="Z2910" s="948"/>
      <c r="CC2910" s="949"/>
    </row>
    <row r="2911" spans="6:81" s="947" customFormat="1">
      <c r="F2911" s="948"/>
      <c r="G2911" s="948"/>
      <c r="H2911" s="948"/>
      <c r="I2911" s="948"/>
      <c r="N2911" s="948"/>
      <c r="O2911" s="948"/>
      <c r="P2911" s="948"/>
      <c r="Q2911" s="948"/>
      <c r="R2911" s="948"/>
      <c r="S2911" s="948"/>
      <c r="T2911" s="948"/>
      <c r="U2911" s="948"/>
      <c r="V2911" s="948"/>
      <c r="W2911" s="948"/>
      <c r="X2911" s="948"/>
      <c r="Y2911" s="948"/>
      <c r="Z2911" s="948"/>
      <c r="CC2911" s="949"/>
    </row>
    <row r="2912" spans="6:81" s="947" customFormat="1">
      <c r="F2912" s="948"/>
      <c r="G2912" s="948"/>
      <c r="H2912" s="948"/>
      <c r="I2912" s="948"/>
      <c r="N2912" s="948"/>
      <c r="O2912" s="948"/>
      <c r="P2912" s="948"/>
      <c r="Q2912" s="948"/>
      <c r="R2912" s="948"/>
      <c r="S2912" s="948"/>
      <c r="T2912" s="948"/>
      <c r="U2912" s="948"/>
      <c r="V2912" s="948"/>
      <c r="W2912" s="948"/>
      <c r="X2912" s="948"/>
      <c r="Y2912" s="948"/>
      <c r="Z2912" s="948"/>
      <c r="CC2912" s="949"/>
    </row>
    <row r="2913" spans="6:81" s="947" customFormat="1">
      <c r="F2913" s="948"/>
      <c r="G2913" s="948"/>
      <c r="H2913" s="948"/>
      <c r="I2913" s="948"/>
      <c r="N2913" s="948"/>
      <c r="O2913" s="948"/>
      <c r="P2913" s="948"/>
      <c r="Q2913" s="948"/>
      <c r="R2913" s="948"/>
      <c r="S2913" s="948"/>
      <c r="T2913" s="948"/>
      <c r="U2913" s="948"/>
      <c r="V2913" s="948"/>
      <c r="W2913" s="948"/>
      <c r="X2913" s="948"/>
      <c r="Y2913" s="948"/>
      <c r="Z2913" s="948"/>
      <c r="CC2913" s="949"/>
    </row>
    <row r="2914" spans="6:81" s="947" customFormat="1">
      <c r="F2914" s="948"/>
      <c r="G2914" s="948"/>
      <c r="H2914" s="948"/>
      <c r="I2914" s="948"/>
      <c r="N2914" s="948"/>
      <c r="O2914" s="948"/>
      <c r="P2914" s="948"/>
      <c r="Q2914" s="948"/>
      <c r="R2914" s="948"/>
      <c r="S2914" s="948"/>
      <c r="T2914" s="948"/>
      <c r="U2914" s="948"/>
      <c r="V2914" s="948"/>
      <c r="W2914" s="948"/>
      <c r="X2914" s="948"/>
      <c r="Y2914" s="948"/>
      <c r="Z2914" s="948"/>
      <c r="CC2914" s="949"/>
    </row>
    <row r="2915" spans="6:81" s="947" customFormat="1">
      <c r="F2915" s="948"/>
      <c r="G2915" s="948"/>
      <c r="H2915" s="948"/>
      <c r="I2915" s="948"/>
      <c r="N2915" s="948"/>
      <c r="O2915" s="948"/>
      <c r="P2915" s="948"/>
      <c r="Q2915" s="948"/>
      <c r="R2915" s="948"/>
      <c r="S2915" s="948"/>
      <c r="T2915" s="948"/>
      <c r="U2915" s="948"/>
      <c r="V2915" s="948"/>
      <c r="W2915" s="948"/>
      <c r="X2915" s="948"/>
      <c r="Y2915" s="948"/>
      <c r="Z2915" s="948"/>
      <c r="CC2915" s="949"/>
    </row>
    <row r="2916" spans="6:81" s="947" customFormat="1">
      <c r="F2916" s="948"/>
      <c r="G2916" s="948"/>
      <c r="H2916" s="948"/>
      <c r="I2916" s="948"/>
      <c r="N2916" s="948"/>
      <c r="O2916" s="948"/>
      <c r="P2916" s="948"/>
      <c r="Q2916" s="948"/>
      <c r="R2916" s="948"/>
      <c r="S2916" s="948"/>
      <c r="T2916" s="948"/>
      <c r="U2916" s="948"/>
      <c r="V2916" s="948"/>
      <c r="W2916" s="948"/>
      <c r="X2916" s="948"/>
      <c r="Y2916" s="948"/>
      <c r="Z2916" s="948"/>
      <c r="CC2916" s="949"/>
    </row>
    <row r="2917" spans="6:81" s="947" customFormat="1">
      <c r="F2917" s="948"/>
      <c r="G2917" s="948"/>
      <c r="H2917" s="948"/>
      <c r="I2917" s="948"/>
      <c r="N2917" s="948"/>
      <c r="O2917" s="948"/>
      <c r="P2917" s="948"/>
      <c r="Q2917" s="948"/>
      <c r="R2917" s="948"/>
      <c r="S2917" s="948"/>
      <c r="T2917" s="948"/>
      <c r="U2917" s="948"/>
      <c r="V2917" s="948"/>
      <c r="W2917" s="948"/>
      <c r="X2917" s="948"/>
      <c r="Y2917" s="948"/>
      <c r="Z2917" s="948"/>
      <c r="CC2917" s="949"/>
    </row>
    <row r="2918" spans="6:81" s="947" customFormat="1">
      <c r="F2918" s="948"/>
      <c r="G2918" s="948"/>
      <c r="H2918" s="948"/>
      <c r="I2918" s="948"/>
      <c r="N2918" s="948"/>
      <c r="O2918" s="948"/>
      <c r="P2918" s="948"/>
      <c r="Q2918" s="948"/>
      <c r="R2918" s="948"/>
      <c r="S2918" s="948"/>
      <c r="T2918" s="948"/>
      <c r="U2918" s="948"/>
      <c r="V2918" s="948"/>
      <c r="W2918" s="948"/>
      <c r="X2918" s="948"/>
      <c r="Y2918" s="948"/>
      <c r="Z2918" s="948"/>
      <c r="CC2918" s="949"/>
    </row>
    <row r="2919" spans="6:81" s="947" customFormat="1">
      <c r="F2919" s="948"/>
      <c r="G2919" s="948"/>
      <c r="H2919" s="948"/>
      <c r="I2919" s="948"/>
      <c r="N2919" s="948"/>
      <c r="O2919" s="948"/>
      <c r="P2919" s="948"/>
      <c r="Q2919" s="948"/>
      <c r="R2919" s="948"/>
      <c r="S2919" s="948"/>
      <c r="T2919" s="948"/>
      <c r="U2919" s="948"/>
      <c r="V2919" s="948"/>
      <c r="W2919" s="948"/>
      <c r="X2919" s="948"/>
      <c r="Y2919" s="948"/>
      <c r="Z2919" s="948"/>
      <c r="CC2919" s="949"/>
    </row>
    <row r="2920" spans="6:81" s="947" customFormat="1">
      <c r="F2920" s="948"/>
      <c r="G2920" s="948"/>
      <c r="H2920" s="948"/>
      <c r="I2920" s="948"/>
      <c r="N2920" s="948"/>
      <c r="O2920" s="948"/>
      <c r="P2920" s="948"/>
      <c r="Q2920" s="948"/>
      <c r="R2920" s="948"/>
      <c r="S2920" s="948"/>
      <c r="T2920" s="948"/>
      <c r="U2920" s="948"/>
      <c r="V2920" s="948"/>
      <c r="W2920" s="948"/>
      <c r="X2920" s="948"/>
      <c r="Y2920" s="948"/>
      <c r="Z2920" s="948"/>
      <c r="CC2920" s="949"/>
    </row>
    <row r="2921" spans="6:81" s="947" customFormat="1">
      <c r="F2921" s="948"/>
      <c r="G2921" s="948"/>
      <c r="H2921" s="948"/>
      <c r="I2921" s="948"/>
      <c r="N2921" s="948"/>
      <c r="O2921" s="948"/>
      <c r="P2921" s="948"/>
      <c r="Q2921" s="948"/>
      <c r="R2921" s="948"/>
      <c r="S2921" s="948"/>
      <c r="T2921" s="948"/>
      <c r="U2921" s="948"/>
      <c r="V2921" s="948"/>
      <c r="W2921" s="948"/>
      <c r="X2921" s="948"/>
      <c r="Y2921" s="948"/>
      <c r="Z2921" s="948"/>
      <c r="CC2921" s="949"/>
    </row>
    <row r="2922" spans="6:81" s="947" customFormat="1">
      <c r="F2922" s="948"/>
      <c r="G2922" s="948"/>
      <c r="H2922" s="948"/>
      <c r="I2922" s="948"/>
      <c r="N2922" s="948"/>
      <c r="O2922" s="948"/>
      <c r="P2922" s="948"/>
      <c r="Q2922" s="948"/>
      <c r="R2922" s="948"/>
      <c r="S2922" s="948"/>
      <c r="T2922" s="948"/>
      <c r="U2922" s="948"/>
      <c r="V2922" s="948"/>
      <c r="W2922" s="948"/>
      <c r="X2922" s="948"/>
      <c r="Y2922" s="948"/>
      <c r="Z2922" s="948"/>
      <c r="CC2922" s="949"/>
    </row>
    <row r="2923" spans="6:81" s="947" customFormat="1">
      <c r="F2923" s="948"/>
      <c r="G2923" s="948"/>
      <c r="H2923" s="948"/>
      <c r="I2923" s="948"/>
      <c r="N2923" s="948"/>
      <c r="O2923" s="948"/>
      <c r="P2923" s="948"/>
      <c r="Q2923" s="948"/>
      <c r="R2923" s="948"/>
      <c r="S2923" s="948"/>
      <c r="T2923" s="948"/>
      <c r="U2923" s="948"/>
      <c r="V2923" s="948"/>
      <c r="W2923" s="948"/>
      <c r="X2923" s="948"/>
      <c r="Y2923" s="948"/>
      <c r="Z2923" s="948"/>
      <c r="CC2923" s="949"/>
    </row>
    <row r="2924" spans="6:81" s="947" customFormat="1">
      <c r="F2924" s="948"/>
      <c r="G2924" s="948"/>
      <c r="H2924" s="948"/>
      <c r="I2924" s="948"/>
      <c r="N2924" s="948"/>
      <c r="O2924" s="948"/>
      <c r="P2924" s="948"/>
      <c r="Q2924" s="948"/>
      <c r="R2924" s="948"/>
      <c r="S2924" s="948"/>
      <c r="T2924" s="948"/>
      <c r="U2924" s="948"/>
      <c r="V2924" s="948"/>
      <c r="W2924" s="948"/>
      <c r="X2924" s="948"/>
      <c r="Y2924" s="948"/>
      <c r="Z2924" s="948"/>
      <c r="CC2924" s="949"/>
    </row>
    <row r="2925" spans="6:81" s="947" customFormat="1">
      <c r="F2925" s="948"/>
      <c r="G2925" s="948"/>
      <c r="H2925" s="948"/>
      <c r="I2925" s="948"/>
      <c r="N2925" s="948"/>
      <c r="O2925" s="948"/>
      <c r="P2925" s="948"/>
      <c r="Q2925" s="948"/>
      <c r="R2925" s="948"/>
      <c r="S2925" s="948"/>
      <c r="T2925" s="948"/>
      <c r="U2925" s="948"/>
      <c r="V2925" s="948"/>
      <c r="W2925" s="948"/>
      <c r="X2925" s="948"/>
      <c r="Y2925" s="948"/>
      <c r="Z2925" s="948"/>
      <c r="CC2925" s="949"/>
    </row>
    <row r="2926" spans="6:81" s="947" customFormat="1">
      <c r="F2926" s="948"/>
      <c r="G2926" s="948"/>
      <c r="H2926" s="948"/>
      <c r="I2926" s="948"/>
      <c r="N2926" s="948"/>
      <c r="O2926" s="948"/>
      <c r="P2926" s="948"/>
      <c r="Q2926" s="948"/>
      <c r="R2926" s="948"/>
      <c r="S2926" s="948"/>
      <c r="T2926" s="948"/>
      <c r="U2926" s="948"/>
      <c r="V2926" s="948"/>
      <c r="W2926" s="948"/>
      <c r="X2926" s="948"/>
      <c r="Y2926" s="948"/>
      <c r="Z2926" s="948"/>
      <c r="CC2926" s="949"/>
    </row>
    <row r="2927" spans="6:81" s="947" customFormat="1">
      <c r="F2927" s="948"/>
      <c r="G2927" s="948"/>
      <c r="H2927" s="948"/>
      <c r="I2927" s="948"/>
      <c r="N2927" s="948"/>
      <c r="O2927" s="948"/>
      <c r="P2927" s="948"/>
      <c r="Q2927" s="948"/>
      <c r="R2927" s="948"/>
      <c r="S2927" s="948"/>
      <c r="T2927" s="948"/>
      <c r="U2927" s="948"/>
      <c r="V2927" s="948"/>
      <c r="W2927" s="948"/>
      <c r="X2927" s="948"/>
      <c r="Y2927" s="948"/>
      <c r="Z2927" s="948"/>
      <c r="CC2927" s="949"/>
    </row>
    <row r="2928" spans="6:81" s="947" customFormat="1">
      <c r="F2928" s="948"/>
      <c r="G2928" s="948"/>
      <c r="H2928" s="948"/>
      <c r="I2928" s="948"/>
      <c r="N2928" s="948"/>
      <c r="O2928" s="948"/>
      <c r="P2928" s="948"/>
      <c r="Q2928" s="948"/>
      <c r="R2928" s="948"/>
      <c r="S2928" s="948"/>
      <c r="T2928" s="948"/>
      <c r="U2928" s="948"/>
      <c r="V2928" s="948"/>
      <c r="W2928" s="948"/>
      <c r="X2928" s="948"/>
      <c r="Y2928" s="948"/>
      <c r="Z2928" s="948"/>
      <c r="CC2928" s="949"/>
    </row>
    <row r="2929" spans="6:81" s="947" customFormat="1">
      <c r="F2929" s="948"/>
      <c r="G2929" s="948"/>
      <c r="H2929" s="948"/>
      <c r="I2929" s="948"/>
      <c r="N2929" s="948"/>
      <c r="O2929" s="948"/>
      <c r="P2929" s="948"/>
      <c r="Q2929" s="948"/>
      <c r="R2929" s="948"/>
      <c r="S2929" s="948"/>
      <c r="T2929" s="948"/>
      <c r="U2929" s="948"/>
      <c r="V2929" s="948"/>
      <c r="W2929" s="948"/>
      <c r="X2929" s="948"/>
      <c r="Y2929" s="948"/>
      <c r="Z2929" s="948"/>
      <c r="CC2929" s="949"/>
    </row>
    <row r="2930" spans="6:81" s="947" customFormat="1">
      <c r="F2930" s="948"/>
      <c r="G2930" s="948"/>
      <c r="H2930" s="948"/>
      <c r="I2930" s="948"/>
      <c r="N2930" s="948"/>
      <c r="O2930" s="948"/>
      <c r="P2930" s="948"/>
      <c r="Q2930" s="948"/>
      <c r="R2930" s="948"/>
      <c r="S2930" s="948"/>
      <c r="T2930" s="948"/>
      <c r="U2930" s="948"/>
      <c r="V2930" s="948"/>
      <c r="W2930" s="948"/>
      <c r="X2930" s="948"/>
      <c r="Y2930" s="948"/>
      <c r="Z2930" s="948"/>
      <c r="CC2930" s="949"/>
    </row>
    <row r="2931" spans="6:81" s="947" customFormat="1">
      <c r="F2931" s="948"/>
      <c r="G2931" s="948"/>
      <c r="H2931" s="948"/>
      <c r="I2931" s="948"/>
      <c r="N2931" s="948"/>
      <c r="O2931" s="948"/>
      <c r="P2931" s="948"/>
      <c r="Q2931" s="948"/>
      <c r="R2931" s="948"/>
      <c r="S2931" s="948"/>
      <c r="T2931" s="948"/>
      <c r="U2931" s="948"/>
      <c r="V2931" s="948"/>
      <c r="W2931" s="948"/>
      <c r="X2931" s="948"/>
      <c r="Y2931" s="948"/>
      <c r="Z2931" s="948"/>
      <c r="CC2931" s="949"/>
    </row>
    <row r="2932" spans="6:81" s="947" customFormat="1">
      <c r="F2932" s="948"/>
      <c r="G2932" s="948"/>
      <c r="H2932" s="948"/>
      <c r="I2932" s="948"/>
      <c r="N2932" s="948"/>
      <c r="O2932" s="948"/>
      <c r="P2932" s="948"/>
      <c r="Q2932" s="948"/>
      <c r="R2932" s="948"/>
      <c r="S2932" s="948"/>
      <c r="T2932" s="948"/>
      <c r="U2932" s="948"/>
      <c r="V2932" s="948"/>
      <c r="W2932" s="948"/>
      <c r="X2932" s="948"/>
      <c r="Y2932" s="948"/>
      <c r="Z2932" s="948"/>
      <c r="CC2932" s="949"/>
    </row>
    <row r="2933" spans="6:81" s="947" customFormat="1">
      <c r="F2933" s="948"/>
      <c r="G2933" s="948"/>
      <c r="H2933" s="948"/>
      <c r="I2933" s="948"/>
      <c r="N2933" s="948"/>
      <c r="O2933" s="948"/>
      <c r="P2933" s="948"/>
      <c r="Q2933" s="948"/>
      <c r="R2933" s="948"/>
      <c r="S2933" s="948"/>
      <c r="T2933" s="948"/>
      <c r="U2933" s="948"/>
      <c r="V2933" s="948"/>
      <c r="W2933" s="948"/>
      <c r="X2933" s="948"/>
      <c r="Y2933" s="948"/>
      <c r="Z2933" s="948"/>
      <c r="CC2933" s="949"/>
    </row>
    <row r="2934" spans="6:81" s="947" customFormat="1">
      <c r="F2934" s="948"/>
      <c r="G2934" s="948"/>
      <c r="H2934" s="948"/>
      <c r="I2934" s="948"/>
      <c r="N2934" s="948"/>
      <c r="O2934" s="948"/>
      <c r="P2934" s="948"/>
      <c r="Q2934" s="948"/>
      <c r="R2934" s="948"/>
      <c r="S2934" s="948"/>
      <c r="T2934" s="948"/>
      <c r="U2934" s="948"/>
      <c r="V2934" s="948"/>
      <c r="W2934" s="948"/>
      <c r="X2934" s="948"/>
      <c r="Y2934" s="948"/>
      <c r="Z2934" s="948"/>
      <c r="CC2934" s="949"/>
    </row>
    <row r="2935" spans="6:81" s="947" customFormat="1">
      <c r="F2935" s="948"/>
      <c r="G2935" s="948"/>
      <c r="H2935" s="948"/>
      <c r="I2935" s="948"/>
      <c r="N2935" s="948"/>
      <c r="O2935" s="948"/>
      <c r="P2935" s="948"/>
      <c r="Q2935" s="948"/>
      <c r="R2935" s="948"/>
      <c r="S2935" s="948"/>
      <c r="T2935" s="948"/>
      <c r="U2935" s="948"/>
      <c r="V2935" s="948"/>
      <c r="W2935" s="948"/>
      <c r="X2935" s="948"/>
      <c r="Y2935" s="948"/>
      <c r="Z2935" s="948"/>
      <c r="CC2935" s="949"/>
    </row>
    <row r="2936" spans="6:81" s="947" customFormat="1">
      <c r="F2936" s="948"/>
      <c r="G2936" s="948"/>
      <c r="H2936" s="948"/>
      <c r="I2936" s="948"/>
      <c r="N2936" s="948"/>
      <c r="O2936" s="948"/>
      <c r="P2936" s="948"/>
      <c r="Q2936" s="948"/>
      <c r="R2936" s="948"/>
      <c r="S2936" s="948"/>
      <c r="T2936" s="948"/>
      <c r="U2936" s="948"/>
      <c r="V2936" s="948"/>
      <c r="W2936" s="948"/>
      <c r="X2936" s="948"/>
      <c r="Y2936" s="948"/>
      <c r="Z2936" s="948"/>
      <c r="CC2936" s="949"/>
    </row>
    <row r="2937" spans="6:81" s="947" customFormat="1">
      <c r="F2937" s="948"/>
      <c r="G2937" s="948"/>
      <c r="H2937" s="948"/>
      <c r="I2937" s="948"/>
      <c r="N2937" s="948"/>
      <c r="O2937" s="948"/>
      <c r="P2937" s="948"/>
      <c r="Q2937" s="948"/>
      <c r="R2937" s="948"/>
      <c r="S2937" s="948"/>
      <c r="T2937" s="948"/>
      <c r="U2937" s="948"/>
      <c r="V2937" s="948"/>
      <c r="W2937" s="948"/>
      <c r="X2937" s="948"/>
      <c r="Y2937" s="948"/>
      <c r="Z2937" s="948"/>
      <c r="CC2937" s="949"/>
    </row>
    <row r="2938" spans="6:81" s="947" customFormat="1">
      <c r="F2938" s="948"/>
      <c r="G2938" s="948"/>
      <c r="H2938" s="948"/>
      <c r="I2938" s="948"/>
      <c r="N2938" s="948"/>
      <c r="O2938" s="948"/>
      <c r="P2938" s="948"/>
      <c r="Q2938" s="948"/>
      <c r="R2938" s="948"/>
      <c r="S2938" s="948"/>
      <c r="T2938" s="948"/>
      <c r="U2938" s="948"/>
      <c r="V2938" s="948"/>
      <c r="W2938" s="948"/>
      <c r="X2938" s="948"/>
      <c r="Y2938" s="948"/>
      <c r="Z2938" s="948"/>
      <c r="CC2938" s="949"/>
    </row>
    <row r="2939" spans="6:81" s="947" customFormat="1">
      <c r="F2939" s="948"/>
      <c r="G2939" s="948"/>
      <c r="H2939" s="948"/>
      <c r="I2939" s="948"/>
      <c r="N2939" s="948"/>
      <c r="O2939" s="948"/>
      <c r="P2939" s="948"/>
      <c r="Q2939" s="948"/>
      <c r="R2939" s="948"/>
      <c r="S2939" s="948"/>
      <c r="T2939" s="948"/>
      <c r="U2939" s="948"/>
      <c r="V2939" s="948"/>
      <c r="W2939" s="948"/>
      <c r="X2939" s="948"/>
      <c r="Y2939" s="948"/>
      <c r="Z2939" s="948"/>
      <c r="CC2939" s="949"/>
    </row>
    <row r="2940" spans="6:81" s="947" customFormat="1">
      <c r="F2940" s="948"/>
      <c r="G2940" s="948"/>
      <c r="H2940" s="948"/>
      <c r="I2940" s="948"/>
      <c r="N2940" s="948"/>
      <c r="O2940" s="948"/>
      <c r="P2940" s="948"/>
      <c r="Q2940" s="948"/>
      <c r="R2940" s="948"/>
      <c r="S2940" s="948"/>
      <c r="T2940" s="948"/>
      <c r="U2940" s="948"/>
      <c r="V2940" s="948"/>
      <c r="W2940" s="948"/>
      <c r="X2940" s="948"/>
      <c r="Y2940" s="948"/>
      <c r="Z2940" s="948"/>
      <c r="CC2940" s="949"/>
    </row>
    <row r="2941" spans="6:81" s="947" customFormat="1">
      <c r="F2941" s="948"/>
      <c r="G2941" s="948"/>
      <c r="H2941" s="948"/>
      <c r="I2941" s="948"/>
      <c r="N2941" s="948"/>
      <c r="O2941" s="948"/>
      <c r="P2941" s="948"/>
      <c r="Q2941" s="948"/>
      <c r="R2941" s="948"/>
      <c r="S2941" s="948"/>
      <c r="T2941" s="948"/>
      <c r="U2941" s="948"/>
      <c r="V2941" s="948"/>
      <c r="W2941" s="948"/>
      <c r="X2941" s="948"/>
      <c r="Y2941" s="948"/>
      <c r="Z2941" s="948"/>
      <c r="CC2941" s="949"/>
    </row>
    <row r="2942" spans="6:81" s="947" customFormat="1">
      <c r="F2942" s="948"/>
      <c r="G2942" s="948"/>
      <c r="H2942" s="948"/>
      <c r="I2942" s="948"/>
      <c r="N2942" s="948"/>
      <c r="O2942" s="948"/>
      <c r="P2942" s="948"/>
      <c r="Q2942" s="948"/>
      <c r="R2942" s="948"/>
      <c r="S2942" s="948"/>
      <c r="T2942" s="948"/>
      <c r="U2942" s="948"/>
      <c r="V2942" s="948"/>
      <c r="W2942" s="948"/>
      <c r="X2942" s="948"/>
      <c r="Y2942" s="948"/>
      <c r="Z2942" s="948"/>
      <c r="CC2942" s="949"/>
    </row>
    <row r="2943" spans="6:81" s="947" customFormat="1">
      <c r="F2943" s="948"/>
      <c r="G2943" s="948"/>
      <c r="H2943" s="948"/>
      <c r="I2943" s="948"/>
      <c r="N2943" s="948"/>
      <c r="O2943" s="948"/>
      <c r="P2943" s="948"/>
      <c r="Q2943" s="948"/>
      <c r="R2943" s="948"/>
      <c r="S2943" s="948"/>
      <c r="T2943" s="948"/>
      <c r="U2943" s="948"/>
      <c r="V2943" s="948"/>
      <c r="W2943" s="948"/>
      <c r="X2943" s="948"/>
      <c r="Y2943" s="948"/>
      <c r="Z2943" s="948"/>
      <c r="CC2943" s="949"/>
    </row>
    <row r="2944" spans="6:81" s="947" customFormat="1">
      <c r="F2944" s="948"/>
      <c r="G2944" s="948"/>
      <c r="H2944" s="948"/>
      <c r="I2944" s="948"/>
      <c r="N2944" s="948"/>
      <c r="O2944" s="948"/>
      <c r="P2944" s="948"/>
      <c r="Q2944" s="948"/>
      <c r="R2944" s="948"/>
      <c r="S2944" s="948"/>
      <c r="T2944" s="948"/>
      <c r="U2944" s="948"/>
      <c r="V2944" s="948"/>
      <c r="W2944" s="948"/>
      <c r="X2944" s="948"/>
      <c r="Y2944" s="948"/>
      <c r="Z2944" s="948"/>
      <c r="CC2944" s="949"/>
    </row>
    <row r="2945" spans="6:81" s="947" customFormat="1">
      <c r="F2945" s="948"/>
      <c r="G2945" s="948"/>
      <c r="H2945" s="948"/>
      <c r="I2945" s="948"/>
      <c r="N2945" s="948"/>
      <c r="O2945" s="948"/>
      <c r="P2945" s="948"/>
      <c r="Q2945" s="948"/>
      <c r="R2945" s="948"/>
      <c r="S2945" s="948"/>
      <c r="T2945" s="948"/>
      <c r="U2945" s="948"/>
      <c r="V2945" s="948"/>
      <c r="W2945" s="948"/>
      <c r="X2945" s="948"/>
      <c r="Y2945" s="948"/>
      <c r="Z2945" s="948"/>
      <c r="CC2945" s="949"/>
    </row>
    <row r="2946" spans="6:81" s="947" customFormat="1">
      <c r="F2946" s="948"/>
      <c r="G2946" s="948"/>
      <c r="H2946" s="948"/>
      <c r="I2946" s="948"/>
      <c r="N2946" s="948"/>
      <c r="O2946" s="948"/>
      <c r="P2946" s="948"/>
      <c r="Q2946" s="948"/>
      <c r="R2946" s="948"/>
      <c r="S2946" s="948"/>
      <c r="T2946" s="948"/>
      <c r="U2946" s="948"/>
      <c r="V2946" s="948"/>
      <c r="W2946" s="948"/>
      <c r="X2946" s="948"/>
      <c r="Y2946" s="948"/>
      <c r="Z2946" s="948"/>
      <c r="CC2946" s="949"/>
    </row>
    <row r="2947" spans="6:81" s="947" customFormat="1">
      <c r="F2947" s="948"/>
      <c r="G2947" s="948"/>
      <c r="H2947" s="948"/>
      <c r="I2947" s="948"/>
      <c r="N2947" s="948"/>
      <c r="O2947" s="948"/>
      <c r="P2947" s="948"/>
      <c r="Q2947" s="948"/>
      <c r="R2947" s="948"/>
      <c r="S2947" s="948"/>
      <c r="T2947" s="948"/>
      <c r="U2947" s="948"/>
      <c r="V2947" s="948"/>
      <c r="W2947" s="948"/>
      <c r="X2947" s="948"/>
      <c r="Y2947" s="948"/>
      <c r="Z2947" s="948"/>
      <c r="CC2947" s="949"/>
    </row>
    <row r="2948" spans="6:81" s="947" customFormat="1">
      <c r="F2948" s="948"/>
      <c r="G2948" s="948"/>
      <c r="H2948" s="948"/>
      <c r="I2948" s="948"/>
      <c r="N2948" s="948"/>
      <c r="O2948" s="948"/>
      <c r="P2948" s="948"/>
      <c r="Q2948" s="948"/>
      <c r="R2948" s="948"/>
      <c r="S2948" s="948"/>
      <c r="T2948" s="948"/>
      <c r="U2948" s="948"/>
      <c r="V2948" s="948"/>
      <c r="W2948" s="948"/>
      <c r="X2948" s="948"/>
      <c r="Y2948" s="948"/>
      <c r="Z2948" s="948"/>
      <c r="CC2948" s="949"/>
    </row>
    <row r="2949" spans="6:81" s="947" customFormat="1">
      <c r="F2949" s="948"/>
      <c r="G2949" s="948"/>
      <c r="H2949" s="948"/>
      <c r="I2949" s="948"/>
      <c r="N2949" s="948"/>
      <c r="O2949" s="948"/>
      <c r="P2949" s="948"/>
      <c r="Q2949" s="948"/>
      <c r="R2949" s="948"/>
      <c r="S2949" s="948"/>
      <c r="T2949" s="948"/>
      <c r="U2949" s="948"/>
      <c r="V2949" s="948"/>
      <c r="W2949" s="948"/>
      <c r="X2949" s="948"/>
      <c r="Y2949" s="948"/>
      <c r="Z2949" s="948"/>
      <c r="CC2949" s="949"/>
    </row>
    <row r="2950" spans="6:81" s="947" customFormat="1">
      <c r="F2950" s="948"/>
      <c r="G2950" s="948"/>
      <c r="H2950" s="948"/>
      <c r="I2950" s="948"/>
      <c r="N2950" s="948"/>
      <c r="O2950" s="948"/>
      <c r="P2950" s="948"/>
      <c r="Q2950" s="948"/>
      <c r="R2950" s="948"/>
      <c r="S2950" s="948"/>
      <c r="T2950" s="948"/>
      <c r="U2950" s="948"/>
      <c r="V2950" s="948"/>
      <c r="W2950" s="948"/>
      <c r="X2950" s="948"/>
      <c r="Y2950" s="948"/>
      <c r="Z2950" s="948"/>
      <c r="CC2950" s="949"/>
    </row>
    <row r="2951" spans="6:81" s="947" customFormat="1">
      <c r="F2951" s="948"/>
      <c r="G2951" s="948"/>
      <c r="H2951" s="948"/>
      <c r="I2951" s="948"/>
      <c r="N2951" s="948"/>
      <c r="O2951" s="948"/>
      <c r="P2951" s="948"/>
      <c r="Q2951" s="948"/>
      <c r="R2951" s="948"/>
      <c r="S2951" s="948"/>
      <c r="T2951" s="948"/>
      <c r="U2951" s="948"/>
      <c r="V2951" s="948"/>
      <c r="W2951" s="948"/>
      <c r="X2951" s="948"/>
      <c r="Y2951" s="948"/>
      <c r="Z2951" s="948"/>
      <c r="CC2951" s="949"/>
    </row>
    <row r="2952" spans="6:81" s="947" customFormat="1">
      <c r="F2952" s="948"/>
      <c r="G2952" s="948"/>
      <c r="H2952" s="948"/>
      <c r="I2952" s="948"/>
      <c r="N2952" s="948"/>
      <c r="O2952" s="948"/>
      <c r="P2952" s="948"/>
      <c r="Q2952" s="948"/>
      <c r="R2952" s="948"/>
      <c r="S2952" s="948"/>
      <c r="T2952" s="948"/>
      <c r="U2952" s="948"/>
      <c r="V2952" s="948"/>
      <c r="W2952" s="948"/>
      <c r="X2952" s="948"/>
      <c r="Y2952" s="948"/>
      <c r="Z2952" s="948"/>
      <c r="CC2952" s="949"/>
    </row>
    <row r="2953" spans="6:81" s="947" customFormat="1">
      <c r="F2953" s="948"/>
      <c r="G2953" s="948"/>
      <c r="H2953" s="948"/>
      <c r="I2953" s="948"/>
      <c r="N2953" s="948"/>
      <c r="O2953" s="948"/>
      <c r="P2953" s="948"/>
      <c r="Q2953" s="948"/>
      <c r="R2953" s="948"/>
      <c r="S2953" s="948"/>
      <c r="T2953" s="948"/>
      <c r="U2953" s="948"/>
      <c r="V2953" s="948"/>
      <c r="W2953" s="948"/>
      <c r="X2953" s="948"/>
      <c r="Y2953" s="948"/>
      <c r="Z2953" s="948"/>
      <c r="CC2953" s="949"/>
    </row>
    <row r="2954" spans="6:81" s="947" customFormat="1">
      <c r="F2954" s="948"/>
      <c r="G2954" s="948"/>
      <c r="H2954" s="948"/>
      <c r="I2954" s="948"/>
      <c r="N2954" s="948"/>
      <c r="O2954" s="948"/>
      <c r="P2954" s="948"/>
      <c r="Q2954" s="948"/>
      <c r="R2954" s="948"/>
      <c r="S2954" s="948"/>
      <c r="T2954" s="948"/>
      <c r="U2954" s="948"/>
      <c r="V2954" s="948"/>
      <c r="W2954" s="948"/>
      <c r="X2954" s="948"/>
      <c r="Y2954" s="948"/>
      <c r="Z2954" s="948"/>
      <c r="CC2954" s="949"/>
    </row>
    <row r="2955" spans="6:81" s="947" customFormat="1">
      <c r="F2955" s="948"/>
      <c r="G2955" s="948"/>
      <c r="H2955" s="948"/>
      <c r="I2955" s="948"/>
      <c r="N2955" s="948"/>
      <c r="O2955" s="948"/>
      <c r="P2955" s="948"/>
      <c r="Q2955" s="948"/>
      <c r="R2955" s="948"/>
      <c r="S2955" s="948"/>
      <c r="T2955" s="948"/>
      <c r="U2955" s="948"/>
      <c r="V2955" s="948"/>
      <c r="W2955" s="948"/>
      <c r="X2955" s="948"/>
      <c r="Y2955" s="948"/>
      <c r="Z2955" s="948"/>
      <c r="CC2955" s="949"/>
    </row>
    <row r="2956" spans="6:81" s="947" customFormat="1">
      <c r="F2956" s="948"/>
      <c r="G2956" s="948"/>
      <c r="H2956" s="948"/>
      <c r="I2956" s="948"/>
      <c r="N2956" s="948"/>
      <c r="O2956" s="948"/>
      <c r="P2956" s="948"/>
      <c r="Q2956" s="948"/>
      <c r="R2956" s="948"/>
      <c r="S2956" s="948"/>
      <c r="T2956" s="948"/>
      <c r="U2956" s="948"/>
      <c r="V2956" s="948"/>
      <c r="W2956" s="948"/>
      <c r="X2956" s="948"/>
      <c r="Y2956" s="948"/>
      <c r="Z2956" s="948"/>
      <c r="CC2956" s="949"/>
    </row>
    <row r="2957" spans="6:81" s="947" customFormat="1">
      <c r="F2957" s="948"/>
      <c r="G2957" s="948"/>
      <c r="H2957" s="948"/>
      <c r="I2957" s="948"/>
      <c r="N2957" s="948"/>
      <c r="O2957" s="948"/>
      <c r="P2957" s="948"/>
      <c r="Q2957" s="948"/>
      <c r="R2957" s="948"/>
      <c r="S2957" s="948"/>
      <c r="T2957" s="948"/>
      <c r="U2957" s="948"/>
      <c r="V2957" s="948"/>
      <c r="W2957" s="948"/>
      <c r="X2957" s="948"/>
      <c r="Y2957" s="948"/>
      <c r="Z2957" s="948"/>
      <c r="CC2957" s="949"/>
    </row>
    <row r="2958" spans="6:81" s="947" customFormat="1">
      <c r="F2958" s="948"/>
      <c r="G2958" s="948"/>
      <c r="H2958" s="948"/>
      <c r="I2958" s="948"/>
      <c r="N2958" s="948"/>
      <c r="O2958" s="948"/>
      <c r="P2958" s="948"/>
      <c r="Q2958" s="948"/>
      <c r="R2958" s="948"/>
      <c r="S2958" s="948"/>
      <c r="T2958" s="948"/>
      <c r="U2958" s="948"/>
      <c r="V2958" s="948"/>
      <c r="W2958" s="948"/>
      <c r="X2958" s="948"/>
      <c r="Y2958" s="948"/>
      <c r="Z2958" s="948"/>
      <c r="CC2958" s="949"/>
    </row>
    <row r="2959" spans="6:81" s="947" customFormat="1">
      <c r="F2959" s="948"/>
      <c r="G2959" s="948"/>
      <c r="H2959" s="948"/>
      <c r="I2959" s="948"/>
      <c r="N2959" s="948"/>
      <c r="O2959" s="948"/>
      <c r="P2959" s="948"/>
      <c r="Q2959" s="948"/>
      <c r="R2959" s="948"/>
      <c r="S2959" s="948"/>
      <c r="T2959" s="948"/>
      <c r="U2959" s="948"/>
      <c r="V2959" s="948"/>
      <c r="W2959" s="948"/>
      <c r="X2959" s="948"/>
      <c r="Y2959" s="948"/>
      <c r="Z2959" s="948"/>
      <c r="CC2959" s="949"/>
    </row>
    <row r="2960" spans="6:81" s="947" customFormat="1">
      <c r="F2960" s="948"/>
      <c r="G2960" s="948"/>
      <c r="H2960" s="948"/>
      <c r="I2960" s="948"/>
      <c r="N2960" s="948"/>
      <c r="O2960" s="948"/>
      <c r="P2960" s="948"/>
      <c r="Q2960" s="948"/>
      <c r="R2960" s="948"/>
      <c r="S2960" s="948"/>
      <c r="T2960" s="948"/>
      <c r="U2960" s="948"/>
      <c r="V2960" s="948"/>
      <c r="W2960" s="948"/>
      <c r="X2960" s="948"/>
      <c r="Y2960" s="948"/>
      <c r="Z2960" s="948"/>
      <c r="CC2960" s="949"/>
    </row>
    <row r="2961" spans="6:81" s="947" customFormat="1">
      <c r="F2961" s="948"/>
      <c r="G2961" s="948"/>
      <c r="H2961" s="948"/>
      <c r="I2961" s="948"/>
      <c r="N2961" s="948"/>
      <c r="O2961" s="948"/>
      <c r="P2961" s="948"/>
      <c r="Q2961" s="948"/>
      <c r="R2961" s="948"/>
      <c r="S2961" s="948"/>
      <c r="T2961" s="948"/>
      <c r="U2961" s="948"/>
      <c r="V2961" s="948"/>
      <c r="W2961" s="948"/>
      <c r="X2961" s="948"/>
      <c r="Y2961" s="948"/>
      <c r="Z2961" s="948"/>
      <c r="CC2961" s="949"/>
    </row>
    <row r="2962" spans="6:81" s="947" customFormat="1">
      <c r="F2962" s="948"/>
      <c r="G2962" s="948"/>
      <c r="H2962" s="948"/>
      <c r="I2962" s="948"/>
      <c r="N2962" s="948"/>
      <c r="O2962" s="948"/>
      <c r="P2962" s="948"/>
      <c r="Q2962" s="948"/>
      <c r="R2962" s="948"/>
      <c r="S2962" s="948"/>
      <c r="T2962" s="948"/>
      <c r="U2962" s="948"/>
      <c r="V2962" s="948"/>
      <c r="W2962" s="948"/>
      <c r="X2962" s="948"/>
      <c r="Y2962" s="948"/>
      <c r="Z2962" s="948"/>
      <c r="CC2962" s="949"/>
    </row>
    <row r="2963" spans="6:81" s="947" customFormat="1">
      <c r="F2963" s="948"/>
      <c r="G2963" s="948"/>
      <c r="H2963" s="948"/>
      <c r="I2963" s="948"/>
      <c r="N2963" s="948"/>
      <c r="O2963" s="948"/>
      <c r="P2963" s="948"/>
      <c r="Q2963" s="948"/>
      <c r="R2963" s="948"/>
      <c r="S2963" s="948"/>
      <c r="T2963" s="948"/>
      <c r="U2963" s="948"/>
      <c r="V2963" s="948"/>
      <c r="W2963" s="948"/>
      <c r="X2963" s="948"/>
      <c r="Y2963" s="948"/>
      <c r="Z2963" s="948"/>
      <c r="CC2963" s="949"/>
    </row>
    <row r="2964" spans="6:81" s="947" customFormat="1">
      <c r="F2964" s="948"/>
      <c r="G2964" s="948"/>
      <c r="H2964" s="948"/>
      <c r="I2964" s="948"/>
      <c r="N2964" s="948"/>
      <c r="O2964" s="948"/>
      <c r="P2964" s="948"/>
      <c r="Q2964" s="948"/>
      <c r="R2964" s="948"/>
      <c r="S2964" s="948"/>
      <c r="T2964" s="948"/>
      <c r="U2964" s="948"/>
      <c r="V2964" s="948"/>
      <c r="W2964" s="948"/>
      <c r="X2964" s="948"/>
      <c r="Y2964" s="948"/>
      <c r="Z2964" s="948"/>
      <c r="CC2964" s="949"/>
    </row>
    <row r="2965" spans="6:81" s="947" customFormat="1">
      <c r="F2965" s="948"/>
      <c r="G2965" s="948"/>
      <c r="H2965" s="948"/>
      <c r="I2965" s="948"/>
      <c r="N2965" s="948"/>
      <c r="O2965" s="948"/>
      <c r="P2965" s="948"/>
      <c r="Q2965" s="948"/>
      <c r="R2965" s="948"/>
      <c r="S2965" s="948"/>
      <c r="T2965" s="948"/>
      <c r="U2965" s="948"/>
      <c r="V2965" s="948"/>
      <c r="W2965" s="948"/>
      <c r="X2965" s="948"/>
      <c r="Y2965" s="948"/>
      <c r="Z2965" s="948"/>
      <c r="CC2965" s="949"/>
    </row>
    <row r="2966" spans="6:81" s="947" customFormat="1">
      <c r="F2966" s="948"/>
      <c r="G2966" s="948"/>
      <c r="H2966" s="948"/>
      <c r="I2966" s="948"/>
      <c r="N2966" s="948"/>
      <c r="O2966" s="948"/>
      <c r="P2966" s="948"/>
      <c r="Q2966" s="948"/>
      <c r="R2966" s="948"/>
      <c r="S2966" s="948"/>
      <c r="T2966" s="948"/>
      <c r="U2966" s="948"/>
      <c r="V2966" s="948"/>
      <c r="W2966" s="948"/>
      <c r="X2966" s="948"/>
      <c r="Y2966" s="948"/>
      <c r="Z2966" s="948"/>
      <c r="CC2966" s="949"/>
    </row>
    <row r="2967" spans="6:81" s="947" customFormat="1">
      <c r="F2967" s="948"/>
      <c r="G2967" s="948"/>
      <c r="H2967" s="948"/>
      <c r="I2967" s="948"/>
      <c r="N2967" s="948"/>
      <c r="O2967" s="948"/>
      <c r="P2967" s="948"/>
      <c r="Q2967" s="948"/>
      <c r="R2967" s="948"/>
      <c r="S2967" s="948"/>
      <c r="T2967" s="948"/>
      <c r="U2967" s="948"/>
      <c r="V2967" s="948"/>
      <c r="W2967" s="948"/>
      <c r="X2967" s="948"/>
      <c r="Y2967" s="948"/>
      <c r="Z2967" s="948"/>
      <c r="CC2967" s="949"/>
    </row>
    <row r="2968" spans="6:81" s="947" customFormat="1">
      <c r="F2968" s="948"/>
      <c r="G2968" s="948"/>
      <c r="H2968" s="948"/>
      <c r="I2968" s="948"/>
      <c r="N2968" s="948"/>
      <c r="O2968" s="948"/>
      <c r="P2968" s="948"/>
      <c r="Q2968" s="948"/>
      <c r="R2968" s="948"/>
      <c r="S2968" s="948"/>
      <c r="T2968" s="948"/>
      <c r="U2968" s="948"/>
      <c r="V2968" s="948"/>
      <c r="W2968" s="948"/>
      <c r="X2968" s="948"/>
      <c r="Y2968" s="948"/>
      <c r="Z2968" s="948"/>
      <c r="CC2968" s="949"/>
    </row>
    <row r="2969" spans="6:81" s="947" customFormat="1">
      <c r="F2969" s="948"/>
      <c r="G2969" s="948"/>
      <c r="H2969" s="948"/>
      <c r="I2969" s="948"/>
      <c r="N2969" s="948"/>
      <c r="O2969" s="948"/>
      <c r="P2969" s="948"/>
      <c r="Q2969" s="948"/>
      <c r="R2969" s="948"/>
      <c r="S2969" s="948"/>
      <c r="T2969" s="948"/>
      <c r="U2969" s="948"/>
      <c r="V2969" s="948"/>
      <c r="W2969" s="948"/>
      <c r="X2969" s="948"/>
      <c r="Y2969" s="948"/>
      <c r="Z2969" s="948"/>
      <c r="CC2969" s="949"/>
    </row>
    <row r="2970" spans="6:81" s="947" customFormat="1">
      <c r="F2970" s="948"/>
      <c r="G2970" s="948"/>
      <c r="H2970" s="948"/>
      <c r="I2970" s="948"/>
      <c r="N2970" s="948"/>
      <c r="O2970" s="948"/>
      <c r="P2970" s="948"/>
      <c r="Q2970" s="948"/>
      <c r="R2970" s="948"/>
      <c r="S2970" s="948"/>
      <c r="T2970" s="948"/>
      <c r="U2970" s="948"/>
      <c r="V2970" s="948"/>
      <c r="W2970" s="948"/>
      <c r="X2970" s="948"/>
      <c r="Y2970" s="948"/>
      <c r="Z2970" s="948"/>
      <c r="CC2970" s="949"/>
    </row>
    <row r="2971" spans="6:81" s="947" customFormat="1">
      <c r="F2971" s="948"/>
      <c r="G2971" s="948"/>
      <c r="H2971" s="948"/>
      <c r="I2971" s="948"/>
      <c r="N2971" s="948"/>
      <c r="O2971" s="948"/>
      <c r="P2971" s="948"/>
      <c r="Q2971" s="948"/>
      <c r="R2971" s="948"/>
      <c r="S2971" s="948"/>
      <c r="T2971" s="948"/>
      <c r="U2971" s="948"/>
      <c r="V2971" s="948"/>
      <c r="W2971" s="948"/>
      <c r="X2971" s="948"/>
      <c r="Y2971" s="948"/>
      <c r="Z2971" s="948"/>
      <c r="CC2971" s="949"/>
    </row>
    <row r="2972" spans="6:81" s="947" customFormat="1">
      <c r="F2972" s="948"/>
      <c r="G2972" s="948"/>
      <c r="H2972" s="948"/>
      <c r="I2972" s="948"/>
      <c r="N2972" s="948"/>
      <c r="O2972" s="948"/>
      <c r="P2972" s="948"/>
      <c r="Q2972" s="948"/>
      <c r="R2972" s="948"/>
      <c r="S2972" s="948"/>
      <c r="T2972" s="948"/>
      <c r="U2972" s="948"/>
      <c r="V2972" s="948"/>
      <c r="W2972" s="948"/>
      <c r="X2972" s="948"/>
      <c r="Y2972" s="948"/>
      <c r="Z2972" s="948"/>
      <c r="CC2972" s="949"/>
    </row>
    <row r="2973" spans="6:81" s="947" customFormat="1">
      <c r="F2973" s="948"/>
      <c r="G2973" s="948"/>
      <c r="H2973" s="948"/>
      <c r="I2973" s="948"/>
      <c r="N2973" s="948"/>
      <c r="O2973" s="948"/>
      <c r="P2973" s="948"/>
      <c r="Q2973" s="948"/>
      <c r="R2973" s="948"/>
      <c r="S2973" s="948"/>
      <c r="T2973" s="948"/>
      <c r="U2973" s="948"/>
      <c r="V2973" s="948"/>
      <c r="W2973" s="948"/>
      <c r="X2973" s="948"/>
      <c r="Y2973" s="948"/>
      <c r="Z2973" s="948"/>
      <c r="CC2973" s="949"/>
    </row>
    <row r="2974" spans="6:81" s="947" customFormat="1">
      <c r="F2974" s="948"/>
      <c r="G2974" s="948"/>
      <c r="H2974" s="948"/>
      <c r="I2974" s="948"/>
      <c r="N2974" s="948"/>
      <c r="O2974" s="948"/>
      <c r="P2974" s="948"/>
      <c r="Q2974" s="948"/>
      <c r="R2974" s="948"/>
      <c r="S2974" s="948"/>
      <c r="T2974" s="948"/>
      <c r="U2974" s="948"/>
      <c r="V2974" s="948"/>
      <c r="W2974" s="948"/>
      <c r="X2974" s="948"/>
      <c r="Y2974" s="948"/>
      <c r="Z2974" s="948"/>
      <c r="CC2974" s="949"/>
    </row>
    <row r="2975" spans="6:81" s="947" customFormat="1">
      <c r="F2975" s="948"/>
      <c r="G2975" s="948"/>
      <c r="H2975" s="948"/>
      <c r="I2975" s="948"/>
      <c r="N2975" s="948"/>
      <c r="O2975" s="948"/>
      <c r="P2975" s="948"/>
      <c r="Q2975" s="948"/>
      <c r="R2975" s="948"/>
      <c r="S2975" s="948"/>
      <c r="T2975" s="948"/>
      <c r="U2975" s="948"/>
      <c r="V2975" s="948"/>
      <c r="W2975" s="948"/>
      <c r="X2975" s="948"/>
      <c r="Y2975" s="948"/>
      <c r="Z2975" s="948"/>
      <c r="CC2975" s="949"/>
    </row>
    <row r="2976" spans="6:81" s="947" customFormat="1">
      <c r="F2976" s="948"/>
      <c r="G2976" s="948"/>
      <c r="H2976" s="948"/>
      <c r="I2976" s="948"/>
      <c r="N2976" s="948"/>
      <c r="O2976" s="948"/>
      <c r="P2976" s="948"/>
      <c r="Q2976" s="948"/>
      <c r="R2976" s="948"/>
      <c r="S2976" s="948"/>
      <c r="T2976" s="948"/>
      <c r="U2976" s="948"/>
      <c r="V2976" s="948"/>
      <c r="W2976" s="948"/>
      <c r="X2976" s="948"/>
      <c r="Y2976" s="948"/>
      <c r="Z2976" s="948"/>
      <c r="CC2976" s="949"/>
    </row>
    <row r="2977" spans="6:81" s="947" customFormat="1">
      <c r="F2977" s="948"/>
      <c r="G2977" s="948"/>
      <c r="H2977" s="948"/>
      <c r="I2977" s="948"/>
      <c r="N2977" s="948"/>
      <c r="O2977" s="948"/>
      <c r="P2977" s="948"/>
      <c r="Q2977" s="948"/>
      <c r="R2977" s="948"/>
      <c r="S2977" s="948"/>
      <c r="T2977" s="948"/>
      <c r="U2977" s="948"/>
      <c r="V2977" s="948"/>
      <c r="W2977" s="948"/>
      <c r="X2977" s="948"/>
      <c r="Y2977" s="948"/>
      <c r="Z2977" s="948"/>
      <c r="CC2977" s="949"/>
    </row>
    <row r="2978" spans="6:81" s="947" customFormat="1">
      <c r="F2978" s="948"/>
      <c r="G2978" s="948"/>
      <c r="H2978" s="948"/>
      <c r="I2978" s="948"/>
      <c r="N2978" s="948"/>
      <c r="O2978" s="948"/>
      <c r="P2978" s="948"/>
      <c r="Q2978" s="948"/>
      <c r="R2978" s="948"/>
      <c r="S2978" s="948"/>
      <c r="T2978" s="948"/>
      <c r="U2978" s="948"/>
      <c r="V2978" s="948"/>
      <c r="W2978" s="948"/>
      <c r="X2978" s="948"/>
      <c r="Y2978" s="948"/>
      <c r="Z2978" s="948"/>
      <c r="CC2978" s="949"/>
    </row>
    <row r="2979" spans="6:81" s="947" customFormat="1">
      <c r="F2979" s="948"/>
      <c r="G2979" s="948"/>
      <c r="H2979" s="948"/>
      <c r="I2979" s="948"/>
      <c r="N2979" s="948"/>
      <c r="O2979" s="948"/>
      <c r="P2979" s="948"/>
      <c r="Q2979" s="948"/>
      <c r="R2979" s="948"/>
      <c r="S2979" s="948"/>
      <c r="T2979" s="948"/>
      <c r="U2979" s="948"/>
      <c r="V2979" s="948"/>
      <c r="W2979" s="948"/>
      <c r="X2979" s="948"/>
      <c r="Y2979" s="948"/>
      <c r="Z2979" s="948"/>
      <c r="CC2979" s="949"/>
    </row>
    <row r="2980" spans="6:81" s="947" customFormat="1">
      <c r="F2980" s="948"/>
      <c r="G2980" s="948"/>
      <c r="H2980" s="948"/>
      <c r="I2980" s="948"/>
      <c r="N2980" s="948"/>
      <c r="O2980" s="948"/>
      <c r="P2980" s="948"/>
      <c r="Q2980" s="948"/>
      <c r="R2980" s="948"/>
      <c r="S2980" s="948"/>
      <c r="T2980" s="948"/>
      <c r="U2980" s="948"/>
      <c r="V2980" s="948"/>
      <c r="W2980" s="948"/>
      <c r="X2980" s="948"/>
      <c r="Y2980" s="948"/>
      <c r="Z2980" s="948"/>
      <c r="CC2980" s="949"/>
    </row>
    <row r="2981" spans="6:81" s="947" customFormat="1">
      <c r="F2981" s="948"/>
      <c r="G2981" s="948"/>
      <c r="H2981" s="948"/>
      <c r="I2981" s="948"/>
      <c r="N2981" s="948"/>
      <c r="O2981" s="948"/>
      <c r="P2981" s="948"/>
      <c r="Q2981" s="948"/>
      <c r="R2981" s="948"/>
      <c r="S2981" s="948"/>
      <c r="T2981" s="948"/>
      <c r="U2981" s="948"/>
      <c r="V2981" s="948"/>
      <c r="W2981" s="948"/>
      <c r="X2981" s="948"/>
      <c r="Y2981" s="948"/>
      <c r="Z2981" s="948"/>
      <c r="CC2981" s="949"/>
    </row>
    <row r="2982" spans="6:81" s="947" customFormat="1">
      <c r="F2982" s="948"/>
      <c r="G2982" s="948"/>
      <c r="H2982" s="948"/>
      <c r="I2982" s="948"/>
      <c r="N2982" s="948"/>
      <c r="O2982" s="948"/>
      <c r="P2982" s="948"/>
      <c r="Q2982" s="948"/>
      <c r="R2982" s="948"/>
      <c r="S2982" s="948"/>
      <c r="T2982" s="948"/>
      <c r="U2982" s="948"/>
      <c r="V2982" s="948"/>
      <c r="W2982" s="948"/>
      <c r="X2982" s="948"/>
      <c r="Y2982" s="948"/>
      <c r="Z2982" s="948"/>
      <c r="CC2982" s="949"/>
    </row>
    <row r="2983" spans="6:81" s="947" customFormat="1">
      <c r="F2983" s="948"/>
      <c r="G2983" s="948"/>
      <c r="H2983" s="948"/>
      <c r="I2983" s="948"/>
      <c r="N2983" s="948"/>
      <c r="O2983" s="948"/>
      <c r="P2983" s="948"/>
      <c r="Q2983" s="948"/>
      <c r="R2983" s="948"/>
      <c r="S2983" s="948"/>
      <c r="T2983" s="948"/>
      <c r="U2983" s="948"/>
      <c r="V2983" s="948"/>
      <c r="W2983" s="948"/>
      <c r="X2983" s="948"/>
      <c r="Y2983" s="948"/>
      <c r="Z2983" s="948"/>
      <c r="CC2983" s="949"/>
    </row>
    <row r="2984" spans="6:81" s="947" customFormat="1">
      <c r="F2984" s="948"/>
      <c r="G2984" s="948"/>
      <c r="H2984" s="948"/>
      <c r="I2984" s="948"/>
      <c r="N2984" s="948"/>
      <c r="O2984" s="948"/>
      <c r="P2984" s="948"/>
      <c r="Q2984" s="948"/>
      <c r="R2984" s="948"/>
      <c r="S2984" s="948"/>
      <c r="T2984" s="948"/>
      <c r="U2984" s="948"/>
      <c r="V2984" s="948"/>
      <c r="W2984" s="948"/>
      <c r="X2984" s="948"/>
      <c r="Y2984" s="948"/>
      <c r="Z2984" s="948"/>
      <c r="CC2984" s="949"/>
    </row>
    <row r="2985" spans="6:81" s="947" customFormat="1">
      <c r="F2985" s="948"/>
      <c r="G2985" s="948"/>
      <c r="H2985" s="948"/>
      <c r="I2985" s="948"/>
      <c r="N2985" s="948"/>
      <c r="O2985" s="948"/>
      <c r="P2985" s="948"/>
      <c r="Q2985" s="948"/>
      <c r="R2985" s="948"/>
      <c r="S2985" s="948"/>
      <c r="T2985" s="948"/>
      <c r="U2985" s="948"/>
      <c r="V2985" s="948"/>
      <c r="W2985" s="948"/>
      <c r="X2985" s="948"/>
      <c r="Y2985" s="948"/>
      <c r="Z2985" s="948"/>
      <c r="CC2985" s="949"/>
    </row>
    <row r="2986" spans="6:81" s="947" customFormat="1">
      <c r="F2986" s="948"/>
      <c r="G2986" s="948"/>
      <c r="H2986" s="948"/>
      <c r="I2986" s="948"/>
      <c r="N2986" s="948"/>
      <c r="O2986" s="948"/>
      <c r="P2986" s="948"/>
      <c r="Q2986" s="948"/>
      <c r="R2986" s="948"/>
      <c r="S2986" s="948"/>
      <c r="T2986" s="948"/>
      <c r="U2986" s="948"/>
      <c r="V2986" s="948"/>
      <c r="W2986" s="948"/>
      <c r="X2986" s="948"/>
      <c r="Y2986" s="948"/>
      <c r="Z2986" s="948"/>
      <c r="CC2986" s="949"/>
    </row>
    <row r="2987" spans="6:81" s="947" customFormat="1">
      <c r="F2987" s="948"/>
      <c r="G2987" s="948"/>
      <c r="H2987" s="948"/>
      <c r="I2987" s="948"/>
      <c r="N2987" s="948"/>
      <c r="O2987" s="948"/>
      <c r="P2987" s="948"/>
      <c r="Q2987" s="948"/>
      <c r="R2987" s="948"/>
      <c r="S2987" s="948"/>
      <c r="T2987" s="948"/>
      <c r="U2987" s="948"/>
      <c r="V2987" s="948"/>
      <c r="W2987" s="948"/>
      <c r="X2987" s="948"/>
      <c r="Y2987" s="948"/>
      <c r="Z2987" s="948"/>
      <c r="CC2987" s="949"/>
    </row>
    <row r="2988" spans="6:81" s="947" customFormat="1">
      <c r="F2988" s="948"/>
      <c r="G2988" s="948"/>
      <c r="H2988" s="948"/>
      <c r="I2988" s="948"/>
      <c r="N2988" s="948"/>
      <c r="O2988" s="948"/>
      <c r="P2988" s="948"/>
      <c r="Q2988" s="948"/>
      <c r="R2988" s="948"/>
      <c r="S2988" s="948"/>
      <c r="T2988" s="948"/>
      <c r="U2988" s="948"/>
      <c r="V2988" s="948"/>
      <c r="W2988" s="948"/>
      <c r="X2988" s="948"/>
      <c r="Y2988" s="948"/>
      <c r="Z2988" s="948"/>
      <c r="CC2988" s="949"/>
    </row>
    <row r="2989" spans="6:81" s="947" customFormat="1">
      <c r="F2989" s="948"/>
      <c r="G2989" s="948"/>
      <c r="H2989" s="948"/>
      <c r="I2989" s="948"/>
      <c r="N2989" s="948"/>
      <c r="O2989" s="948"/>
      <c r="P2989" s="948"/>
      <c r="Q2989" s="948"/>
      <c r="R2989" s="948"/>
      <c r="S2989" s="948"/>
      <c r="T2989" s="948"/>
      <c r="U2989" s="948"/>
      <c r="V2989" s="948"/>
      <c r="W2989" s="948"/>
      <c r="X2989" s="948"/>
      <c r="Y2989" s="948"/>
      <c r="Z2989" s="948"/>
      <c r="CC2989" s="949"/>
    </row>
    <row r="2990" spans="6:81" s="947" customFormat="1">
      <c r="F2990" s="948"/>
      <c r="G2990" s="948"/>
      <c r="H2990" s="948"/>
      <c r="I2990" s="948"/>
      <c r="N2990" s="948"/>
      <c r="O2990" s="948"/>
      <c r="P2990" s="948"/>
      <c r="Q2990" s="948"/>
      <c r="R2990" s="948"/>
      <c r="S2990" s="948"/>
      <c r="T2990" s="948"/>
      <c r="U2990" s="948"/>
      <c r="V2990" s="948"/>
      <c r="W2990" s="948"/>
      <c r="X2990" s="948"/>
      <c r="Y2990" s="948"/>
      <c r="Z2990" s="948"/>
      <c r="CC2990" s="949"/>
    </row>
    <row r="2991" spans="6:81" s="947" customFormat="1">
      <c r="F2991" s="948"/>
      <c r="G2991" s="948"/>
      <c r="H2991" s="948"/>
      <c r="I2991" s="948"/>
      <c r="N2991" s="948"/>
      <c r="O2991" s="948"/>
      <c r="P2991" s="948"/>
      <c r="Q2991" s="948"/>
      <c r="R2991" s="948"/>
      <c r="S2991" s="948"/>
      <c r="T2991" s="948"/>
      <c r="U2991" s="948"/>
      <c r="V2991" s="948"/>
      <c r="W2991" s="948"/>
      <c r="X2991" s="948"/>
      <c r="Y2991" s="948"/>
      <c r="Z2991" s="948"/>
      <c r="CC2991" s="949"/>
    </row>
    <row r="2992" spans="6:81" s="947" customFormat="1">
      <c r="F2992" s="948"/>
      <c r="G2992" s="948"/>
      <c r="H2992" s="948"/>
      <c r="I2992" s="948"/>
      <c r="N2992" s="948"/>
      <c r="O2992" s="948"/>
      <c r="P2992" s="948"/>
      <c r="Q2992" s="948"/>
      <c r="R2992" s="948"/>
      <c r="S2992" s="948"/>
      <c r="T2992" s="948"/>
      <c r="U2992" s="948"/>
      <c r="V2992" s="948"/>
      <c r="W2992" s="948"/>
      <c r="X2992" s="948"/>
      <c r="Y2992" s="948"/>
      <c r="Z2992" s="948"/>
      <c r="CC2992" s="949"/>
    </row>
    <row r="2993" spans="6:81" s="947" customFormat="1">
      <c r="F2993" s="948"/>
      <c r="G2993" s="948"/>
      <c r="H2993" s="948"/>
      <c r="I2993" s="948"/>
      <c r="N2993" s="948"/>
      <c r="O2993" s="948"/>
      <c r="P2993" s="948"/>
      <c r="Q2993" s="948"/>
      <c r="R2993" s="948"/>
      <c r="S2993" s="948"/>
      <c r="T2993" s="948"/>
      <c r="U2993" s="948"/>
      <c r="V2993" s="948"/>
      <c r="W2993" s="948"/>
      <c r="X2993" s="948"/>
      <c r="Y2993" s="948"/>
      <c r="Z2993" s="948"/>
      <c r="CC2993" s="949"/>
    </row>
    <row r="2994" spans="6:81" s="947" customFormat="1">
      <c r="F2994" s="948"/>
      <c r="G2994" s="948"/>
      <c r="H2994" s="948"/>
      <c r="I2994" s="948"/>
      <c r="N2994" s="948"/>
      <c r="O2994" s="948"/>
      <c r="P2994" s="948"/>
      <c r="Q2994" s="948"/>
      <c r="R2994" s="948"/>
      <c r="S2994" s="948"/>
      <c r="T2994" s="948"/>
      <c r="U2994" s="948"/>
      <c r="V2994" s="948"/>
      <c r="W2994" s="948"/>
      <c r="X2994" s="948"/>
      <c r="Y2994" s="948"/>
      <c r="Z2994" s="948"/>
      <c r="CC2994" s="949"/>
    </row>
    <row r="2995" spans="6:81" s="947" customFormat="1">
      <c r="F2995" s="948"/>
      <c r="G2995" s="948"/>
      <c r="H2995" s="948"/>
      <c r="I2995" s="948"/>
      <c r="N2995" s="948"/>
      <c r="O2995" s="948"/>
      <c r="P2995" s="948"/>
      <c r="Q2995" s="948"/>
      <c r="R2995" s="948"/>
      <c r="S2995" s="948"/>
      <c r="T2995" s="948"/>
      <c r="U2995" s="948"/>
      <c r="V2995" s="948"/>
      <c r="W2995" s="948"/>
      <c r="X2995" s="948"/>
      <c r="Y2995" s="948"/>
      <c r="Z2995" s="948"/>
      <c r="CC2995" s="949"/>
    </row>
    <row r="2996" spans="6:81" s="947" customFormat="1">
      <c r="F2996" s="948"/>
      <c r="G2996" s="948"/>
      <c r="H2996" s="948"/>
      <c r="I2996" s="948"/>
      <c r="N2996" s="948"/>
      <c r="O2996" s="948"/>
      <c r="P2996" s="948"/>
      <c r="Q2996" s="948"/>
      <c r="R2996" s="948"/>
      <c r="S2996" s="948"/>
      <c r="T2996" s="948"/>
      <c r="U2996" s="948"/>
      <c r="V2996" s="948"/>
      <c r="W2996" s="948"/>
      <c r="X2996" s="948"/>
      <c r="Y2996" s="948"/>
      <c r="Z2996" s="948"/>
      <c r="CC2996" s="949"/>
    </row>
    <row r="2997" spans="6:81" s="947" customFormat="1">
      <c r="F2997" s="948"/>
      <c r="G2997" s="948"/>
      <c r="H2997" s="948"/>
      <c r="I2997" s="948"/>
      <c r="N2997" s="948"/>
      <c r="O2997" s="948"/>
      <c r="P2997" s="948"/>
      <c r="Q2997" s="948"/>
      <c r="R2997" s="948"/>
      <c r="S2997" s="948"/>
      <c r="T2997" s="948"/>
      <c r="U2997" s="948"/>
      <c r="V2997" s="948"/>
      <c r="W2997" s="948"/>
      <c r="X2997" s="948"/>
      <c r="Y2997" s="948"/>
      <c r="Z2997" s="948"/>
      <c r="CC2997" s="949"/>
    </row>
    <row r="2998" spans="6:81" s="947" customFormat="1">
      <c r="F2998" s="948"/>
      <c r="G2998" s="948"/>
      <c r="H2998" s="948"/>
      <c r="I2998" s="948"/>
      <c r="N2998" s="948"/>
      <c r="O2998" s="948"/>
      <c r="P2998" s="948"/>
      <c r="Q2998" s="948"/>
      <c r="R2998" s="948"/>
      <c r="S2998" s="948"/>
      <c r="T2998" s="948"/>
      <c r="U2998" s="948"/>
      <c r="V2998" s="948"/>
      <c r="W2998" s="948"/>
      <c r="X2998" s="948"/>
      <c r="Y2998" s="948"/>
      <c r="Z2998" s="948"/>
      <c r="CC2998" s="949"/>
    </row>
    <row r="2999" spans="6:81" s="947" customFormat="1">
      <c r="F2999" s="948"/>
      <c r="G2999" s="948"/>
      <c r="H2999" s="948"/>
      <c r="I2999" s="948"/>
      <c r="N2999" s="948"/>
      <c r="O2999" s="948"/>
      <c r="P2999" s="948"/>
      <c r="Q2999" s="948"/>
      <c r="R2999" s="948"/>
      <c r="S2999" s="948"/>
      <c r="T2999" s="948"/>
      <c r="U2999" s="948"/>
      <c r="V2999" s="948"/>
      <c r="W2999" s="948"/>
      <c r="X2999" s="948"/>
      <c r="Y2999" s="948"/>
      <c r="Z2999" s="948"/>
      <c r="CC2999" s="949"/>
    </row>
    <row r="3000" spans="6:81" s="947" customFormat="1">
      <c r="F3000" s="948"/>
      <c r="G3000" s="948"/>
      <c r="H3000" s="948"/>
      <c r="I3000" s="948"/>
      <c r="N3000" s="948"/>
      <c r="O3000" s="948"/>
      <c r="P3000" s="948"/>
      <c r="Q3000" s="948"/>
      <c r="R3000" s="948"/>
      <c r="S3000" s="948"/>
      <c r="T3000" s="948"/>
      <c r="U3000" s="948"/>
      <c r="V3000" s="948"/>
      <c r="W3000" s="948"/>
      <c r="X3000" s="948"/>
      <c r="Y3000" s="948"/>
      <c r="Z3000" s="948"/>
      <c r="CC3000" s="949"/>
    </row>
    <row r="3001" spans="6:81" s="947" customFormat="1">
      <c r="F3001" s="948"/>
      <c r="G3001" s="948"/>
      <c r="H3001" s="948"/>
      <c r="I3001" s="948"/>
      <c r="N3001" s="948"/>
      <c r="O3001" s="948"/>
      <c r="P3001" s="948"/>
      <c r="Q3001" s="948"/>
      <c r="R3001" s="948"/>
      <c r="S3001" s="948"/>
      <c r="T3001" s="948"/>
      <c r="U3001" s="948"/>
      <c r="V3001" s="948"/>
      <c r="W3001" s="948"/>
      <c r="X3001" s="948"/>
      <c r="Y3001" s="948"/>
      <c r="Z3001" s="948"/>
      <c r="CC3001" s="949"/>
    </row>
    <row r="3002" spans="6:81" s="947" customFormat="1">
      <c r="F3002" s="948"/>
      <c r="G3002" s="948"/>
      <c r="H3002" s="948"/>
      <c r="I3002" s="948"/>
      <c r="N3002" s="948"/>
      <c r="O3002" s="948"/>
      <c r="P3002" s="948"/>
      <c r="Q3002" s="948"/>
      <c r="R3002" s="948"/>
      <c r="S3002" s="948"/>
      <c r="T3002" s="948"/>
      <c r="U3002" s="948"/>
      <c r="V3002" s="948"/>
      <c r="W3002" s="948"/>
      <c r="X3002" s="948"/>
      <c r="Y3002" s="948"/>
      <c r="Z3002" s="948"/>
      <c r="CC3002" s="949"/>
    </row>
    <row r="3003" spans="6:81" s="947" customFormat="1">
      <c r="F3003" s="948"/>
      <c r="G3003" s="948"/>
      <c r="H3003" s="948"/>
      <c r="I3003" s="948"/>
      <c r="N3003" s="948"/>
      <c r="O3003" s="948"/>
      <c r="P3003" s="948"/>
      <c r="Q3003" s="948"/>
      <c r="R3003" s="948"/>
      <c r="S3003" s="948"/>
      <c r="T3003" s="948"/>
      <c r="U3003" s="948"/>
      <c r="V3003" s="948"/>
      <c r="W3003" s="948"/>
      <c r="X3003" s="948"/>
      <c r="Y3003" s="948"/>
      <c r="Z3003" s="948"/>
      <c r="CC3003" s="949"/>
    </row>
    <row r="3004" spans="6:81" s="947" customFormat="1">
      <c r="F3004" s="948"/>
      <c r="G3004" s="948"/>
      <c r="H3004" s="948"/>
      <c r="I3004" s="948"/>
      <c r="N3004" s="948"/>
      <c r="O3004" s="948"/>
      <c r="P3004" s="948"/>
      <c r="Q3004" s="948"/>
      <c r="R3004" s="948"/>
      <c r="S3004" s="948"/>
      <c r="T3004" s="948"/>
      <c r="U3004" s="948"/>
      <c r="V3004" s="948"/>
      <c r="W3004" s="948"/>
      <c r="X3004" s="948"/>
      <c r="Y3004" s="948"/>
      <c r="Z3004" s="948"/>
      <c r="CC3004" s="949"/>
    </row>
    <row r="3005" spans="6:81" s="947" customFormat="1">
      <c r="F3005" s="948"/>
      <c r="G3005" s="948"/>
      <c r="H3005" s="948"/>
      <c r="I3005" s="948"/>
      <c r="N3005" s="948"/>
      <c r="O3005" s="948"/>
      <c r="P3005" s="948"/>
      <c r="Q3005" s="948"/>
      <c r="R3005" s="948"/>
      <c r="S3005" s="948"/>
      <c r="T3005" s="948"/>
      <c r="U3005" s="948"/>
      <c r="V3005" s="948"/>
      <c r="W3005" s="948"/>
      <c r="X3005" s="948"/>
      <c r="Y3005" s="948"/>
      <c r="Z3005" s="948"/>
      <c r="CC3005" s="949"/>
    </row>
    <row r="3006" spans="6:81" s="947" customFormat="1">
      <c r="F3006" s="948"/>
      <c r="G3006" s="948"/>
      <c r="H3006" s="948"/>
      <c r="I3006" s="948"/>
      <c r="N3006" s="948"/>
      <c r="O3006" s="948"/>
      <c r="P3006" s="948"/>
      <c r="Q3006" s="948"/>
      <c r="R3006" s="948"/>
      <c r="S3006" s="948"/>
      <c r="T3006" s="948"/>
      <c r="U3006" s="948"/>
      <c r="V3006" s="948"/>
      <c r="W3006" s="948"/>
      <c r="X3006" s="948"/>
      <c r="Y3006" s="948"/>
      <c r="Z3006" s="948"/>
      <c r="CC3006" s="949"/>
    </row>
    <row r="3007" spans="6:81" s="947" customFormat="1">
      <c r="F3007" s="948"/>
      <c r="G3007" s="948"/>
      <c r="H3007" s="948"/>
      <c r="I3007" s="948"/>
      <c r="N3007" s="948"/>
      <c r="O3007" s="948"/>
      <c r="P3007" s="948"/>
      <c r="Q3007" s="948"/>
      <c r="R3007" s="948"/>
      <c r="S3007" s="948"/>
      <c r="T3007" s="948"/>
      <c r="U3007" s="948"/>
      <c r="V3007" s="948"/>
      <c r="W3007" s="948"/>
      <c r="X3007" s="948"/>
      <c r="Y3007" s="948"/>
      <c r="Z3007" s="948"/>
      <c r="CC3007" s="949"/>
    </row>
    <row r="3008" spans="6:81" s="947" customFormat="1">
      <c r="F3008" s="948"/>
      <c r="G3008" s="948"/>
      <c r="H3008" s="948"/>
      <c r="I3008" s="948"/>
      <c r="N3008" s="948"/>
      <c r="O3008" s="948"/>
      <c r="P3008" s="948"/>
      <c r="Q3008" s="948"/>
      <c r="R3008" s="948"/>
      <c r="S3008" s="948"/>
      <c r="T3008" s="948"/>
      <c r="U3008" s="948"/>
      <c r="V3008" s="948"/>
      <c r="W3008" s="948"/>
      <c r="X3008" s="948"/>
      <c r="Y3008" s="948"/>
      <c r="Z3008" s="948"/>
      <c r="CC3008" s="949"/>
    </row>
    <row r="3009" spans="6:81" s="947" customFormat="1">
      <c r="F3009" s="948"/>
      <c r="G3009" s="948"/>
      <c r="H3009" s="948"/>
      <c r="I3009" s="948"/>
      <c r="N3009" s="948"/>
      <c r="O3009" s="948"/>
      <c r="P3009" s="948"/>
      <c r="Q3009" s="948"/>
      <c r="R3009" s="948"/>
      <c r="S3009" s="948"/>
      <c r="T3009" s="948"/>
      <c r="U3009" s="948"/>
      <c r="V3009" s="948"/>
      <c r="W3009" s="948"/>
      <c r="X3009" s="948"/>
      <c r="Y3009" s="948"/>
      <c r="Z3009" s="948"/>
      <c r="CC3009" s="949"/>
    </row>
    <row r="3010" spans="6:81" s="947" customFormat="1">
      <c r="F3010" s="948"/>
      <c r="G3010" s="948"/>
      <c r="H3010" s="948"/>
      <c r="I3010" s="948"/>
      <c r="N3010" s="948"/>
      <c r="O3010" s="948"/>
      <c r="P3010" s="948"/>
      <c r="Q3010" s="948"/>
      <c r="R3010" s="948"/>
      <c r="S3010" s="948"/>
      <c r="T3010" s="948"/>
      <c r="U3010" s="948"/>
      <c r="V3010" s="948"/>
      <c r="W3010" s="948"/>
      <c r="X3010" s="948"/>
      <c r="Y3010" s="948"/>
      <c r="Z3010" s="948"/>
      <c r="CC3010" s="949"/>
    </row>
    <row r="3011" spans="6:81" s="947" customFormat="1">
      <c r="F3011" s="948"/>
      <c r="G3011" s="948"/>
      <c r="H3011" s="948"/>
      <c r="I3011" s="948"/>
      <c r="N3011" s="948"/>
      <c r="O3011" s="948"/>
      <c r="P3011" s="948"/>
      <c r="Q3011" s="948"/>
      <c r="R3011" s="948"/>
      <c r="S3011" s="948"/>
      <c r="T3011" s="948"/>
      <c r="U3011" s="948"/>
      <c r="V3011" s="948"/>
      <c r="W3011" s="948"/>
      <c r="X3011" s="948"/>
      <c r="Y3011" s="948"/>
      <c r="Z3011" s="948"/>
      <c r="CC3011" s="949"/>
    </row>
    <row r="3012" spans="6:81" s="947" customFormat="1">
      <c r="F3012" s="948"/>
      <c r="G3012" s="948"/>
      <c r="H3012" s="948"/>
      <c r="I3012" s="948"/>
      <c r="N3012" s="948"/>
      <c r="O3012" s="948"/>
      <c r="P3012" s="948"/>
      <c r="Q3012" s="948"/>
      <c r="R3012" s="948"/>
      <c r="S3012" s="948"/>
      <c r="T3012" s="948"/>
      <c r="U3012" s="948"/>
      <c r="V3012" s="948"/>
      <c r="W3012" s="948"/>
      <c r="X3012" s="948"/>
      <c r="Y3012" s="948"/>
      <c r="Z3012" s="948"/>
      <c r="CC3012" s="949"/>
    </row>
    <row r="3013" spans="6:81" s="947" customFormat="1">
      <c r="F3013" s="948"/>
      <c r="G3013" s="948"/>
      <c r="H3013" s="948"/>
      <c r="I3013" s="948"/>
      <c r="N3013" s="948"/>
      <c r="O3013" s="948"/>
      <c r="P3013" s="948"/>
      <c r="Q3013" s="948"/>
      <c r="R3013" s="948"/>
      <c r="S3013" s="948"/>
      <c r="T3013" s="948"/>
      <c r="U3013" s="948"/>
      <c r="V3013" s="948"/>
      <c r="W3013" s="948"/>
      <c r="X3013" s="948"/>
      <c r="Y3013" s="948"/>
      <c r="Z3013" s="948"/>
      <c r="CC3013" s="949"/>
    </row>
    <row r="3014" spans="6:81" s="947" customFormat="1">
      <c r="F3014" s="948"/>
      <c r="G3014" s="948"/>
      <c r="H3014" s="948"/>
      <c r="I3014" s="948"/>
      <c r="N3014" s="948"/>
      <c r="O3014" s="948"/>
      <c r="P3014" s="948"/>
      <c r="Q3014" s="948"/>
      <c r="R3014" s="948"/>
      <c r="S3014" s="948"/>
      <c r="T3014" s="948"/>
      <c r="U3014" s="948"/>
      <c r="V3014" s="948"/>
      <c r="W3014" s="948"/>
      <c r="X3014" s="948"/>
      <c r="Y3014" s="948"/>
      <c r="Z3014" s="948"/>
      <c r="CC3014" s="949"/>
    </row>
    <row r="3015" spans="6:81" s="947" customFormat="1">
      <c r="F3015" s="948"/>
      <c r="G3015" s="948"/>
      <c r="H3015" s="948"/>
      <c r="I3015" s="948"/>
      <c r="N3015" s="948"/>
      <c r="O3015" s="948"/>
      <c r="P3015" s="948"/>
      <c r="Q3015" s="948"/>
      <c r="R3015" s="948"/>
      <c r="S3015" s="948"/>
      <c r="T3015" s="948"/>
      <c r="U3015" s="948"/>
      <c r="V3015" s="948"/>
      <c r="W3015" s="948"/>
      <c r="X3015" s="948"/>
      <c r="Y3015" s="948"/>
      <c r="Z3015" s="948"/>
      <c r="CC3015" s="949"/>
    </row>
    <row r="3016" spans="6:81" s="947" customFormat="1">
      <c r="F3016" s="948"/>
      <c r="G3016" s="948"/>
      <c r="H3016" s="948"/>
      <c r="I3016" s="948"/>
      <c r="N3016" s="948"/>
      <c r="O3016" s="948"/>
      <c r="P3016" s="948"/>
      <c r="Q3016" s="948"/>
      <c r="R3016" s="948"/>
      <c r="S3016" s="948"/>
      <c r="T3016" s="948"/>
      <c r="U3016" s="948"/>
      <c r="V3016" s="948"/>
      <c r="W3016" s="948"/>
      <c r="X3016" s="948"/>
      <c r="Y3016" s="948"/>
      <c r="Z3016" s="948"/>
      <c r="CC3016" s="949"/>
    </row>
    <row r="3017" spans="6:81" s="947" customFormat="1">
      <c r="F3017" s="948"/>
      <c r="G3017" s="948"/>
      <c r="H3017" s="948"/>
      <c r="I3017" s="948"/>
      <c r="N3017" s="948"/>
      <c r="O3017" s="948"/>
      <c r="P3017" s="948"/>
      <c r="Q3017" s="948"/>
      <c r="R3017" s="948"/>
      <c r="S3017" s="948"/>
      <c r="T3017" s="948"/>
      <c r="U3017" s="948"/>
      <c r="V3017" s="948"/>
      <c r="W3017" s="948"/>
      <c r="X3017" s="948"/>
      <c r="Y3017" s="948"/>
      <c r="Z3017" s="948"/>
      <c r="CC3017" s="949"/>
    </row>
    <row r="3018" spans="6:81" s="947" customFormat="1">
      <c r="F3018" s="948"/>
      <c r="G3018" s="948"/>
      <c r="H3018" s="948"/>
      <c r="I3018" s="948"/>
      <c r="N3018" s="948"/>
      <c r="O3018" s="948"/>
      <c r="P3018" s="948"/>
      <c r="Q3018" s="948"/>
      <c r="R3018" s="948"/>
      <c r="S3018" s="948"/>
      <c r="T3018" s="948"/>
      <c r="U3018" s="948"/>
      <c r="V3018" s="948"/>
      <c r="W3018" s="948"/>
      <c r="X3018" s="948"/>
      <c r="Y3018" s="948"/>
      <c r="Z3018" s="948"/>
      <c r="CC3018" s="949"/>
    </row>
    <row r="3019" spans="6:81" s="947" customFormat="1">
      <c r="F3019" s="948"/>
      <c r="G3019" s="948"/>
      <c r="H3019" s="948"/>
      <c r="I3019" s="948"/>
      <c r="N3019" s="948"/>
      <c r="O3019" s="948"/>
      <c r="P3019" s="948"/>
      <c r="Q3019" s="948"/>
      <c r="R3019" s="948"/>
      <c r="S3019" s="948"/>
      <c r="T3019" s="948"/>
      <c r="U3019" s="948"/>
      <c r="V3019" s="948"/>
      <c r="W3019" s="948"/>
      <c r="X3019" s="948"/>
      <c r="Y3019" s="948"/>
      <c r="Z3019" s="948"/>
      <c r="CC3019" s="949"/>
    </row>
    <row r="3020" spans="6:81" s="947" customFormat="1">
      <c r="F3020" s="948"/>
      <c r="G3020" s="948"/>
      <c r="H3020" s="948"/>
      <c r="I3020" s="948"/>
      <c r="N3020" s="948"/>
      <c r="O3020" s="948"/>
      <c r="P3020" s="948"/>
      <c r="Q3020" s="948"/>
      <c r="R3020" s="948"/>
      <c r="S3020" s="948"/>
      <c r="T3020" s="948"/>
      <c r="U3020" s="948"/>
      <c r="V3020" s="948"/>
      <c r="W3020" s="948"/>
      <c r="X3020" s="948"/>
      <c r="Y3020" s="948"/>
      <c r="Z3020" s="948"/>
      <c r="CC3020" s="949"/>
    </row>
    <row r="3021" spans="6:81" s="947" customFormat="1">
      <c r="F3021" s="948"/>
      <c r="G3021" s="948"/>
      <c r="H3021" s="948"/>
      <c r="I3021" s="948"/>
      <c r="N3021" s="948"/>
      <c r="O3021" s="948"/>
      <c r="P3021" s="948"/>
      <c r="Q3021" s="948"/>
      <c r="R3021" s="948"/>
      <c r="S3021" s="948"/>
      <c r="T3021" s="948"/>
      <c r="U3021" s="948"/>
      <c r="V3021" s="948"/>
      <c r="W3021" s="948"/>
      <c r="X3021" s="948"/>
      <c r="Y3021" s="948"/>
      <c r="Z3021" s="948"/>
      <c r="CC3021" s="949"/>
    </row>
    <row r="3022" spans="6:81" s="947" customFormat="1">
      <c r="F3022" s="948"/>
      <c r="G3022" s="948"/>
      <c r="H3022" s="948"/>
      <c r="I3022" s="948"/>
      <c r="N3022" s="948"/>
      <c r="O3022" s="948"/>
      <c r="P3022" s="948"/>
      <c r="Q3022" s="948"/>
      <c r="R3022" s="948"/>
      <c r="S3022" s="948"/>
      <c r="T3022" s="948"/>
      <c r="U3022" s="948"/>
      <c r="V3022" s="948"/>
      <c r="W3022" s="948"/>
      <c r="X3022" s="948"/>
      <c r="Y3022" s="948"/>
      <c r="Z3022" s="948"/>
      <c r="CC3022" s="949"/>
    </row>
    <row r="3023" spans="6:81" s="947" customFormat="1">
      <c r="F3023" s="948"/>
      <c r="G3023" s="948"/>
      <c r="H3023" s="948"/>
      <c r="I3023" s="948"/>
      <c r="N3023" s="948"/>
      <c r="O3023" s="948"/>
      <c r="P3023" s="948"/>
      <c r="Q3023" s="948"/>
      <c r="R3023" s="948"/>
      <c r="S3023" s="948"/>
      <c r="T3023" s="948"/>
      <c r="U3023" s="948"/>
      <c r="V3023" s="948"/>
      <c r="W3023" s="948"/>
      <c r="X3023" s="948"/>
      <c r="Y3023" s="948"/>
      <c r="Z3023" s="948"/>
      <c r="CC3023" s="949"/>
    </row>
    <row r="3024" spans="6:81" s="947" customFormat="1">
      <c r="F3024" s="948"/>
      <c r="G3024" s="948"/>
      <c r="H3024" s="948"/>
      <c r="I3024" s="948"/>
      <c r="N3024" s="948"/>
      <c r="O3024" s="948"/>
      <c r="P3024" s="948"/>
      <c r="Q3024" s="948"/>
      <c r="R3024" s="948"/>
      <c r="S3024" s="948"/>
      <c r="T3024" s="948"/>
      <c r="U3024" s="948"/>
      <c r="V3024" s="948"/>
      <c r="W3024" s="948"/>
      <c r="X3024" s="948"/>
      <c r="Y3024" s="948"/>
      <c r="Z3024" s="948"/>
      <c r="CC3024" s="949"/>
    </row>
    <row r="3025" spans="6:81" s="947" customFormat="1">
      <c r="F3025" s="948"/>
      <c r="G3025" s="948"/>
      <c r="H3025" s="948"/>
      <c r="I3025" s="948"/>
      <c r="N3025" s="948"/>
      <c r="O3025" s="948"/>
      <c r="P3025" s="948"/>
      <c r="Q3025" s="948"/>
      <c r="R3025" s="948"/>
      <c r="S3025" s="948"/>
      <c r="T3025" s="948"/>
      <c r="U3025" s="948"/>
      <c r="V3025" s="948"/>
      <c r="W3025" s="948"/>
      <c r="X3025" s="948"/>
      <c r="Y3025" s="948"/>
      <c r="Z3025" s="948"/>
      <c r="CC3025" s="949"/>
    </row>
    <row r="3026" spans="6:81" s="947" customFormat="1">
      <c r="F3026" s="948"/>
      <c r="G3026" s="948"/>
      <c r="H3026" s="948"/>
      <c r="I3026" s="948"/>
      <c r="N3026" s="948"/>
      <c r="O3026" s="948"/>
      <c r="P3026" s="948"/>
      <c r="Q3026" s="948"/>
      <c r="R3026" s="948"/>
      <c r="S3026" s="948"/>
      <c r="T3026" s="948"/>
      <c r="U3026" s="948"/>
      <c r="V3026" s="948"/>
      <c r="W3026" s="948"/>
      <c r="X3026" s="948"/>
      <c r="Y3026" s="948"/>
      <c r="Z3026" s="948"/>
      <c r="CC3026" s="949"/>
    </row>
    <row r="3027" spans="6:81" s="947" customFormat="1">
      <c r="F3027" s="948"/>
      <c r="G3027" s="948"/>
      <c r="H3027" s="948"/>
      <c r="I3027" s="948"/>
      <c r="N3027" s="948"/>
      <c r="O3027" s="948"/>
      <c r="P3027" s="948"/>
      <c r="Q3027" s="948"/>
      <c r="R3027" s="948"/>
      <c r="S3027" s="948"/>
      <c r="T3027" s="948"/>
      <c r="U3027" s="948"/>
      <c r="V3027" s="948"/>
      <c r="W3027" s="948"/>
      <c r="X3027" s="948"/>
      <c r="Y3027" s="948"/>
      <c r="Z3027" s="948"/>
      <c r="CC3027" s="949"/>
    </row>
    <row r="3028" spans="6:81" s="947" customFormat="1">
      <c r="F3028" s="948"/>
      <c r="G3028" s="948"/>
      <c r="H3028" s="948"/>
      <c r="I3028" s="948"/>
      <c r="N3028" s="948"/>
      <c r="O3028" s="948"/>
      <c r="P3028" s="948"/>
      <c r="Q3028" s="948"/>
      <c r="R3028" s="948"/>
      <c r="S3028" s="948"/>
      <c r="T3028" s="948"/>
      <c r="U3028" s="948"/>
      <c r="V3028" s="948"/>
      <c r="W3028" s="948"/>
      <c r="X3028" s="948"/>
      <c r="Y3028" s="948"/>
      <c r="Z3028" s="948"/>
      <c r="CC3028" s="949"/>
    </row>
    <row r="3029" spans="6:81" s="947" customFormat="1">
      <c r="F3029" s="948"/>
      <c r="G3029" s="948"/>
      <c r="H3029" s="948"/>
      <c r="I3029" s="948"/>
      <c r="N3029" s="948"/>
      <c r="O3029" s="948"/>
      <c r="P3029" s="948"/>
      <c r="Q3029" s="948"/>
      <c r="R3029" s="948"/>
      <c r="S3029" s="948"/>
      <c r="T3029" s="948"/>
      <c r="U3029" s="948"/>
      <c r="V3029" s="948"/>
      <c r="W3029" s="948"/>
      <c r="X3029" s="948"/>
      <c r="Y3029" s="948"/>
      <c r="Z3029" s="948"/>
      <c r="CC3029" s="949"/>
    </row>
    <row r="3030" spans="6:81" s="947" customFormat="1">
      <c r="F3030" s="948"/>
      <c r="G3030" s="948"/>
      <c r="H3030" s="948"/>
      <c r="I3030" s="948"/>
      <c r="N3030" s="948"/>
      <c r="O3030" s="948"/>
      <c r="P3030" s="948"/>
      <c r="Q3030" s="948"/>
      <c r="R3030" s="948"/>
      <c r="S3030" s="948"/>
      <c r="T3030" s="948"/>
      <c r="U3030" s="948"/>
      <c r="V3030" s="948"/>
      <c r="W3030" s="948"/>
      <c r="X3030" s="948"/>
      <c r="Y3030" s="948"/>
      <c r="Z3030" s="948"/>
      <c r="CC3030" s="949"/>
    </row>
    <row r="3031" spans="6:81" s="947" customFormat="1">
      <c r="F3031" s="948"/>
      <c r="G3031" s="948"/>
      <c r="H3031" s="948"/>
      <c r="I3031" s="948"/>
      <c r="N3031" s="948"/>
      <c r="O3031" s="948"/>
      <c r="P3031" s="948"/>
      <c r="Q3031" s="948"/>
      <c r="R3031" s="948"/>
      <c r="S3031" s="948"/>
      <c r="T3031" s="948"/>
      <c r="U3031" s="948"/>
      <c r="V3031" s="948"/>
      <c r="W3031" s="948"/>
      <c r="X3031" s="948"/>
      <c r="Y3031" s="948"/>
      <c r="Z3031" s="948"/>
      <c r="CC3031" s="949"/>
    </row>
    <row r="3032" spans="6:81" s="947" customFormat="1">
      <c r="F3032" s="948"/>
      <c r="G3032" s="948"/>
      <c r="H3032" s="948"/>
      <c r="I3032" s="948"/>
      <c r="N3032" s="948"/>
      <c r="O3032" s="948"/>
      <c r="P3032" s="948"/>
      <c r="Q3032" s="948"/>
      <c r="R3032" s="948"/>
      <c r="S3032" s="948"/>
      <c r="T3032" s="948"/>
      <c r="U3032" s="948"/>
      <c r="V3032" s="948"/>
      <c r="W3032" s="948"/>
      <c r="X3032" s="948"/>
      <c r="Y3032" s="948"/>
      <c r="Z3032" s="948"/>
      <c r="CC3032" s="949"/>
    </row>
    <row r="3033" spans="6:81" s="947" customFormat="1">
      <c r="F3033" s="948"/>
      <c r="G3033" s="948"/>
      <c r="H3033" s="948"/>
      <c r="I3033" s="948"/>
      <c r="N3033" s="948"/>
      <c r="O3033" s="948"/>
      <c r="P3033" s="948"/>
      <c r="Q3033" s="948"/>
      <c r="R3033" s="948"/>
      <c r="S3033" s="948"/>
      <c r="T3033" s="948"/>
      <c r="U3033" s="948"/>
      <c r="V3033" s="948"/>
      <c r="W3033" s="948"/>
      <c r="X3033" s="948"/>
      <c r="Y3033" s="948"/>
      <c r="Z3033" s="948"/>
      <c r="CC3033" s="949"/>
    </row>
    <row r="3034" spans="6:81" s="947" customFormat="1">
      <c r="F3034" s="948"/>
      <c r="G3034" s="948"/>
      <c r="H3034" s="948"/>
      <c r="I3034" s="948"/>
      <c r="N3034" s="948"/>
      <c r="O3034" s="948"/>
      <c r="P3034" s="948"/>
      <c r="Q3034" s="948"/>
      <c r="R3034" s="948"/>
      <c r="S3034" s="948"/>
      <c r="T3034" s="948"/>
      <c r="U3034" s="948"/>
      <c r="V3034" s="948"/>
      <c r="W3034" s="948"/>
      <c r="X3034" s="948"/>
      <c r="Y3034" s="948"/>
      <c r="Z3034" s="948"/>
      <c r="CC3034" s="949"/>
    </row>
    <row r="3035" spans="6:81" s="947" customFormat="1">
      <c r="F3035" s="948"/>
      <c r="G3035" s="948"/>
      <c r="H3035" s="948"/>
      <c r="I3035" s="948"/>
      <c r="N3035" s="948"/>
      <c r="O3035" s="948"/>
      <c r="P3035" s="948"/>
      <c r="Q3035" s="948"/>
      <c r="R3035" s="948"/>
      <c r="S3035" s="948"/>
      <c r="T3035" s="948"/>
      <c r="U3035" s="948"/>
      <c r="V3035" s="948"/>
      <c r="W3035" s="948"/>
      <c r="X3035" s="948"/>
      <c r="Y3035" s="948"/>
      <c r="Z3035" s="948"/>
      <c r="CC3035" s="949"/>
    </row>
    <row r="3036" spans="6:81" s="947" customFormat="1">
      <c r="F3036" s="948"/>
      <c r="G3036" s="948"/>
      <c r="H3036" s="948"/>
      <c r="I3036" s="948"/>
      <c r="N3036" s="948"/>
      <c r="O3036" s="948"/>
      <c r="P3036" s="948"/>
      <c r="Q3036" s="948"/>
      <c r="R3036" s="948"/>
      <c r="S3036" s="948"/>
      <c r="T3036" s="948"/>
      <c r="U3036" s="948"/>
      <c r="V3036" s="948"/>
      <c r="W3036" s="948"/>
      <c r="X3036" s="948"/>
      <c r="Y3036" s="948"/>
      <c r="Z3036" s="948"/>
      <c r="CC3036" s="949"/>
    </row>
    <row r="3037" spans="6:81" s="947" customFormat="1">
      <c r="F3037" s="948"/>
      <c r="G3037" s="948"/>
      <c r="H3037" s="948"/>
      <c r="I3037" s="948"/>
      <c r="N3037" s="948"/>
      <c r="O3037" s="948"/>
      <c r="P3037" s="948"/>
      <c r="Q3037" s="948"/>
      <c r="R3037" s="948"/>
      <c r="S3037" s="948"/>
      <c r="T3037" s="948"/>
      <c r="U3037" s="948"/>
      <c r="V3037" s="948"/>
      <c r="W3037" s="948"/>
      <c r="X3037" s="948"/>
      <c r="Y3037" s="948"/>
      <c r="Z3037" s="948"/>
      <c r="CC3037" s="949"/>
    </row>
    <row r="3038" spans="6:81" s="947" customFormat="1">
      <c r="F3038" s="948"/>
      <c r="G3038" s="948"/>
      <c r="H3038" s="948"/>
      <c r="I3038" s="948"/>
      <c r="N3038" s="948"/>
      <c r="O3038" s="948"/>
      <c r="P3038" s="948"/>
      <c r="Q3038" s="948"/>
      <c r="R3038" s="948"/>
      <c r="S3038" s="948"/>
      <c r="T3038" s="948"/>
      <c r="U3038" s="948"/>
      <c r="V3038" s="948"/>
      <c r="W3038" s="948"/>
      <c r="X3038" s="948"/>
      <c r="Y3038" s="948"/>
      <c r="Z3038" s="948"/>
      <c r="CC3038" s="949"/>
    </row>
    <row r="3039" spans="6:81" s="947" customFormat="1">
      <c r="F3039" s="948"/>
      <c r="G3039" s="948"/>
      <c r="H3039" s="948"/>
      <c r="I3039" s="948"/>
      <c r="N3039" s="948"/>
      <c r="O3039" s="948"/>
      <c r="P3039" s="948"/>
      <c r="Q3039" s="948"/>
      <c r="R3039" s="948"/>
      <c r="S3039" s="948"/>
      <c r="T3039" s="948"/>
      <c r="U3039" s="948"/>
      <c r="V3039" s="948"/>
      <c r="W3039" s="948"/>
      <c r="X3039" s="948"/>
      <c r="Y3039" s="948"/>
      <c r="Z3039" s="948"/>
      <c r="CC3039" s="949"/>
    </row>
    <row r="3040" spans="6:81" s="947" customFormat="1">
      <c r="F3040" s="948"/>
      <c r="G3040" s="948"/>
      <c r="H3040" s="948"/>
      <c r="I3040" s="948"/>
      <c r="N3040" s="948"/>
      <c r="O3040" s="948"/>
      <c r="P3040" s="948"/>
      <c r="Q3040" s="948"/>
      <c r="R3040" s="948"/>
      <c r="S3040" s="948"/>
      <c r="T3040" s="948"/>
      <c r="U3040" s="948"/>
      <c r="V3040" s="948"/>
      <c r="W3040" s="948"/>
      <c r="X3040" s="948"/>
      <c r="Y3040" s="948"/>
      <c r="Z3040" s="948"/>
      <c r="CC3040" s="949"/>
    </row>
    <row r="3041" spans="6:81" s="947" customFormat="1">
      <c r="F3041" s="948"/>
      <c r="G3041" s="948"/>
      <c r="H3041" s="948"/>
      <c r="I3041" s="948"/>
      <c r="N3041" s="948"/>
      <c r="O3041" s="948"/>
      <c r="P3041" s="948"/>
      <c r="Q3041" s="948"/>
      <c r="R3041" s="948"/>
      <c r="S3041" s="948"/>
      <c r="T3041" s="948"/>
      <c r="U3041" s="948"/>
      <c r="V3041" s="948"/>
      <c r="W3041" s="948"/>
      <c r="X3041" s="948"/>
      <c r="Y3041" s="948"/>
      <c r="Z3041" s="948"/>
      <c r="CC3041" s="949"/>
    </row>
    <row r="3042" spans="6:81" s="947" customFormat="1">
      <c r="F3042" s="948"/>
      <c r="G3042" s="948"/>
      <c r="H3042" s="948"/>
      <c r="I3042" s="948"/>
      <c r="N3042" s="948"/>
      <c r="O3042" s="948"/>
      <c r="P3042" s="948"/>
      <c r="Q3042" s="948"/>
      <c r="R3042" s="948"/>
      <c r="S3042" s="948"/>
      <c r="T3042" s="948"/>
      <c r="U3042" s="948"/>
      <c r="V3042" s="948"/>
      <c r="W3042" s="948"/>
      <c r="X3042" s="948"/>
      <c r="Y3042" s="948"/>
      <c r="Z3042" s="948"/>
      <c r="CC3042" s="949"/>
    </row>
    <row r="3043" spans="6:81" s="947" customFormat="1">
      <c r="F3043" s="948"/>
      <c r="G3043" s="948"/>
      <c r="H3043" s="948"/>
      <c r="I3043" s="948"/>
      <c r="N3043" s="948"/>
      <c r="O3043" s="948"/>
      <c r="P3043" s="948"/>
      <c r="Q3043" s="948"/>
      <c r="R3043" s="948"/>
      <c r="S3043" s="948"/>
      <c r="T3043" s="948"/>
      <c r="U3043" s="948"/>
      <c r="V3043" s="948"/>
      <c r="W3043" s="948"/>
      <c r="X3043" s="948"/>
      <c r="Y3043" s="948"/>
      <c r="Z3043" s="948"/>
      <c r="CC3043" s="949"/>
    </row>
    <row r="3044" spans="6:81" s="947" customFormat="1">
      <c r="F3044" s="948"/>
      <c r="G3044" s="948"/>
      <c r="H3044" s="948"/>
      <c r="I3044" s="948"/>
      <c r="N3044" s="948"/>
      <c r="O3044" s="948"/>
      <c r="P3044" s="948"/>
      <c r="Q3044" s="948"/>
      <c r="R3044" s="948"/>
      <c r="S3044" s="948"/>
      <c r="T3044" s="948"/>
      <c r="U3044" s="948"/>
      <c r="V3044" s="948"/>
      <c r="W3044" s="948"/>
      <c r="X3044" s="948"/>
      <c r="Y3044" s="948"/>
      <c r="Z3044" s="948"/>
      <c r="CC3044" s="949"/>
    </row>
    <row r="3045" spans="6:81" s="947" customFormat="1">
      <c r="F3045" s="948"/>
      <c r="G3045" s="948"/>
      <c r="H3045" s="948"/>
      <c r="I3045" s="948"/>
      <c r="N3045" s="948"/>
      <c r="O3045" s="948"/>
      <c r="P3045" s="948"/>
      <c r="Q3045" s="948"/>
      <c r="R3045" s="948"/>
      <c r="S3045" s="948"/>
      <c r="T3045" s="948"/>
      <c r="U3045" s="948"/>
      <c r="V3045" s="948"/>
      <c r="W3045" s="948"/>
      <c r="X3045" s="948"/>
      <c r="Y3045" s="948"/>
      <c r="Z3045" s="948"/>
      <c r="CC3045" s="949"/>
    </row>
    <row r="3046" spans="6:81" s="947" customFormat="1">
      <c r="F3046" s="948"/>
      <c r="G3046" s="948"/>
      <c r="H3046" s="948"/>
      <c r="I3046" s="948"/>
      <c r="N3046" s="948"/>
      <c r="O3046" s="948"/>
      <c r="P3046" s="948"/>
      <c r="Q3046" s="948"/>
      <c r="R3046" s="948"/>
      <c r="S3046" s="948"/>
      <c r="T3046" s="948"/>
      <c r="U3046" s="948"/>
      <c r="V3046" s="948"/>
      <c r="W3046" s="948"/>
      <c r="X3046" s="948"/>
      <c r="Y3046" s="948"/>
      <c r="Z3046" s="948"/>
      <c r="CC3046" s="949"/>
    </row>
    <row r="3047" spans="6:81" s="947" customFormat="1">
      <c r="F3047" s="948"/>
      <c r="G3047" s="948"/>
      <c r="H3047" s="948"/>
      <c r="I3047" s="948"/>
      <c r="N3047" s="948"/>
      <c r="O3047" s="948"/>
      <c r="P3047" s="948"/>
      <c r="Q3047" s="948"/>
      <c r="R3047" s="948"/>
      <c r="S3047" s="948"/>
      <c r="T3047" s="948"/>
      <c r="U3047" s="948"/>
      <c r="V3047" s="948"/>
      <c r="W3047" s="948"/>
      <c r="X3047" s="948"/>
      <c r="Y3047" s="948"/>
      <c r="Z3047" s="948"/>
      <c r="CC3047" s="949"/>
    </row>
    <row r="3048" spans="6:81" s="947" customFormat="1">
      <c r="F3048" s="948"/>
      <c r="G3048" s="948"/>
      <c r="H3048" s="948"/>
      <c r="I3048" s="948"/>
      <c r="N3048" s="948"/>
      <c r="O3048" s="948"/>
      <c r="P3048" s="948"/>
      <c r="Q3048" s="948"/>
      <c r="R3048" s="948"/>
      <c r="S3048" s="948"/>
      <c r="T3048" s="948"/>
      <c r="U3048" s="948"/>
      <c r="V3048" s="948"/>
      <c r="W3048" s="948"/>
      <c r="X3048" s="948"/>
      <c r="Y3048" s="948"/>
      <c r="Z3048" s="948"/>
      <c r="CC3048" s="949"/>
    </row>
    <row r="3049" spans="6:81" s="947" customFormat="1">
      <c r="F3049" s="948"/>
      <c r="G3049" s="948"/>
      <c r="H3049" s="948"/>
      <c r="I3049" s="948"/>
      <c r="N3049" s="948"/>
      <c r="O3049" s="948"/>
      <c r="P3049" s="948"/>
      <c r="Q3049" s="948"/>
      <c r="R3049" s="948"/>
      <c r="S3049" s="948"/>
      <c r="T3049" s="948"/>
      <c r="U3049" s="948"/>
      <c r="V3049" s="948"/>
      <c r="W3049" s="948"/>
      <c r="X3049" s="948"/>
      <c r="Y3049" s="948"/>
      <c r="Z3049" s="948"/>
      <c r="CC3049" s="949"/>
    </row>
    <row r="3050" spans="6:81" s="947" customFormat="1">
      <c r="F3050" s="948"/>
      <c r="G3050" s="948"/>
      <c r="H3050" s="948"/>
      <c r="I3050" s="948"/>
      <c r="N3050" s="948"/>
      <c r="O3050" s="948"/>
      <c r="P3050" s="948"/>
      <c r="Q3050" s="948"/>
      <c r="R3050" s="948"/>
      <c r="S3050" s="948"/>
      <c r="T3050" s="948"/>
      <c r="U3050" s="948"/>
      <c r="V3050" s="948"/>
      <c r="W3050" s="948"/>
      <c r="X3050" s="948"/>
      <c r="Y3050" s="948"/>
      <c r="Z3050" s="948"/>
      <c r="CC3050" s="949"/>
    </row>
    <row r="3051" spans="6:81" s="947" customFormat="1">
      <c r="F3051" s="948"/>
      <c r="G3051" s="948"/>
      <c r="H3051" s="948"/>
      <c r="I3051" s="948"/>
      <c r="N3051" s="948"/>
      <c r="O3051" s="948"/>
      <c r="P3051" s="948"/>
      <c r="Q3051" s="948"/>
      <c r="R3051" s="948"/>
      <c r="S3051" s="948"/>
      <c r="T3051" s="948"/>
      <c r="U3051" s="948"/>
      <c r="V3051" s="948"/>
      <c r="W3051" s="948"/>
      <c r="X3051" s="948"/>
      <c r="Y3051" s="948"/>
      <c r="Z3051" s="948"/>
      <c r="CC3051" s="949"/>
    </row>
    <row r="3052" spans="6:81" s="947" customFormat="1">
      <c r="F3052" s="948"/>
      <c r="G3052" s="948"/>
      <c r="H3052" s="948"/>
      <c r="I3052" s="948"/>
      <c r="N3052" s="948"/>
      <c r="O3052" s="948"/>
      <c r="P3052" s="948"/>
      <c r="Q3052" s="948"/>
      <c r="R3052" s="948"/>
      <c r="S3052" s="948"/>
      <c r="T3052" s="948"/>
      <c r="U3052" s="948"/>
      <c r="V3052" s="948"/>
      <c r="W3052" s="948"/>
      <c r="X3052" s="948"/>
      <c r="Y3052" s="948"/>
      <c r="Z3052" s="948"/>
      <c r="CC3052" s="949"/>
    </row>
    <row r="3053" spans="6:81" s="947" customFormat="1">
      <c r="F3053" s="948"/>
      <c r="G3053" s="948"/>
      <c r="H3053" s="948"/>
      <c r="I3053" s="948"/>
      <c r="N3053" s="948"/>
      <c r="O3053" s="948"/>
      <c r="P3053" s="948"/>
      <c r="Q3053" s="948"/>
      <c r="R3053" s="948"/>
      <c r="S3053" s="948"/>
      <c r="T3053" s="948"/>
      <c r="U3053" s="948"/>
      <c r="V3053" s="948"/>
      <c r="W3053" s="948"/>
      <c r="X3053" s="948"/>
      <c r="Y3053" s="948"/>
      <c r="Z3053" s="948"/>
      <c r="CC3053" s="949"/>
    </row>
    <row r="3054" spans="6:81" s="947" customFormat="1">
      <c r="F3054" s="948"/>
      <c r="G3054" s="948"/>
      <c r="H3054" s="948"/>
      <c r="I3054" s="948"/>
      <c r="N3054" s="948"/>
      <c r="O3054" s="948"/>
      <c r="P3054" s="948"/>
      <c r="Q3054" s="948"/>
      <c r="R3054" s="948"/>
      <c r="S3054" s="948"/>
      <c r="T3054" s="948"/>
      <c r="U3054" s="948"/>
      <c r="V3054" s="948"/>
      <c r="W3054" s="948"/>
      <c r="X3054" s="948"/>
      <c r="Y3054" s="948"/>
      <c r="Z3054" s="948"/>
      <c r="CC3054" s="949"/>
    </row>
    <row r="3055" spans="6:81" s="947" customFormat="1">
      <c r="F3055" s="948"/>
      <c r="G3055" s="948"/>
      <c r="H3055" s="948"/>
      <c r="I3055" s="948"/>
      <c r="N3055" s="948"/>
      <c r="O3055" s="948"/>
      <c r="P3055" s="948"/>
      <c r="Q3055" s="948"/>
      <c r="R3055" s="948"/>
      <c r="S3055" s="948"/>
      <c r="T3055" s="948"/>
      <c r="U3055" s="948"/>
      <c r="V3055" s="948"/>
      <c r="W3055" s="948"/>
      <c r="X3055" s="948"/>
      <c r="Y3055" s="948"/>
      <c r="Z3055" s="948"/>
      <c r="CC3055" s="949"/>
    </row>
    <row r="3056" spans="6:81" s="947" customFormat="1">
      <c r="F3056" s="948"/>
      <c r="G3056" s="948"/>
      <c r="H3056" s="948"/>
      <c r="I3056" s="948"/>
      <c r="N3056" s="948"/>
      <c r="O3056" s="948"/>
      <c r="P3056" s="948"/>
      <c r="Q3056" s="948"/>
      <c r="R3056" s="948"/>
      <c r="S3056" s="948"/>
      <c r="T3056" s="948"/>
      <c r="U3056" s="948"/>
      <c r="V3056" s="948"/>
      <c r="W3056" s="948"/>
      <c r="X3056" s="948"/>
      <c r="Y3056" s="948"/>
      <c r="Z3056" s="948"/>
      <c r="CC3056" s="949"/>
    </row>
    <row r="3057" spans="6:81" s="947" customFormat="1">
      <c r="F3057" s="948"/>
      <c r="G3057" s="948"/>
      <c r="H3057" s="948"/>
      <c r="I3057" s="948"/>
      <c r="N3057" s="948"/>
      <c r="O3057" s="948"/>
      <c r="P3057" s="948"/>
      <c r="Q3057" s="948"/>
      <c r="R3057" s="948"/>
      <c r="S3057" s="948"/>
      <c r="T3057" s="948"/>
      <c r="U3057" s="948"/>
      <c r="V3057" s="948"/>
      <c r="W3057" s="948"/>
      <c r="X3057" s="948"/>
      <c r="Y3057" s="948"/>
      <c r="Z3057" s="948"/>
      <c r="CC3057" s="949"/>
    </row>
    <row r="3058" spans="6:81" s="947" customFormat="1">
      <c r="F3058" s="948"/>
      <c r="G3058" s="948"/>
      <c r="H3058" s="948"/>
      <c r="I3058" s="948"/>
      <c r="N3058" s="948"/>
      <c r="O3058" s="948"/>
      <c r="P3058" s="948"/>
      <c r="Q3058" s="948"/>
      <c r="R3058" s="948"/>
      <c r="S3058" s="948"/>
      <c r="T3058" s="948"/>
      <c r="U3058" s="948"/>
      <c r="V3058" s="948"/>
      <c r="W3058" s="948"/>
      <c r="X3058" s="948"/>
      <c r="Y3058" s="948"/>
      <c r="Z3058" s="948"/>
      <c r="CC3058" s="949"/>
    </row>
    <row r="3059" spans="6:81" s="947" customFormat="1">
      <c r="F3059" s="948"/>
      <c r="G3059" s="948"/>
      <c r="H3059" s="948"/>
      <c r="I3059" s="948"/>
      <c r="N3059" s="948"/>
      <c r="O3059" s="948"/>
      <c r="P3059" s="948"/>
      <c r="Q3059" s="948"/>
      <c r="R3059" s="948"/>
      <c r="S3059" s="948"/>
      <c r="T3059" s="948"/>
      <c r="U3059" s="948"/>
      <c r="V3059" s="948"/>
      <c r="W3059" s="948"/>
      <c r="X3059" s="948"/>
      <c r="Y3059" s="948"/>
      <c r="Z3059" s="948"/>
      <c r="CC3059" s="949"/>
    </row>
    <row r="3060" spans="6:81" s="947" customFormat="1">
      <c r="F3060" s="948"/>
      <c r="G3060" s="948"/>
      <c r="H3060" s="948"/>
      <c r="I3060" s="948"/>
      <c r="N3060" s="948"/>
      <c r="O3060" s="948"/>
      <c r="P3060" s="948"/>
      <c r="Q3060" s="948"/>
      <c r="R3060" s="948"/>
      <c r="S3060" s="948"/>
      <c r="T3060" s="948"/>
      <c r="U3060" s="948"/>
      <c r="V3060" s="948"/>
      <c r="W3060" s="948"/>
      <c r="X3060" s="948"/>
      <c r="Y3060" s="948"/>
      <c r="Z3060" s="948"/>
      <c r="CC3060" s="949"/>
    </row>
    <row r="3061" spans="6:81" s="947" customFormat="1">
      <c r="F3061" s="948"/>
      <c r="G3061" s="948"/>
      <c r="H3061" s="948"/>
      <c r="I3061" s="948"/>
      <c r="N3061" s="948"/>
      <c r="O3061" s="948"/>
      <c r="P3061" s="948"/>
      <c r="Q3061" s="948"/>
      <c r="R3061" s="948"/>
      <c r="S3061" s="948"/>
      <c r="T3061" s="948"/>
      <c r="U3061" s="948"/>
      <c r="V3061" s="948"/>
      <c r="W3061" s="948"/>
      <c r="X3061" s="948"/>
      <c r="Y3061" s="948"/>
      <c r="Z3061" s="948"/>
      <c r="CC3061" s="949"/>
    </row>
    <row r="3062" spans="6:81" s="947" customFormat="1">
      <c r="F3062" s="948"/>
      <c r="G3062" s="948"/>
      <c r="H3062" s="948"/>
      <c r="I3062" s="948"/>
      <c r="N3062" s="948"/>
      <c r="O3062" s="948"/>
      <c r="P3062" s="948"/>
      <c r="Q3062" s="948"/>
      <c r="R3062" s="948"/>
      <c r="S3062" s="948"/>
      <c r="T3062" s="948"/>
      <c r="U3062" s="948"/>
      <c r="V3062" s="948"/>
      <c r="W3062" s="948"/>
      <c r="X3062" s="948"/>
      <c r="Y3062" s="948"/>
      <c r="Z3062" s="948"/>
      <c r="CC3062" s="949"/>
    </row>
    <row r="3063" spans="6:81" s="947" customFormat="1">
      <c r="F3063" s="948"/>
      <c r="G3063" s="948"/>
      <c r="H3063" s="948"/>
      <c r="I3063" s="948"/>
      <c r="N3063" s="948"/>
      <c r="O3063" s="948"/>
      <c r="P3063" s="948"/>
      <c r="Q3063" s="948"/>
      <c r="R3063" s="948"/>
      <c r="S3063" s="948"/>
      <c r="T3063" s="948"/>
      <c r="U3063" s="948"/>
      <c r="V3063" s="948"/>
      <c r="W3063" s="948"/>
      <c r="X3063" s="948"/>
      <c r="Y3063" s="948"/>
      <c r="Z3063" s="948"/>
      <c r="CC3063" s="949"/>
    </row>
    <row r="3064" spans="6:81" s="947" customFormat="1">
      <c r="F3064" s="948"/>
      <c r="G3064" s="948"/>
      <c r="H3064" s="948"/>
      <c r="I3064" s="948"/>
      <c r="N3064" s="948"/>
      <c r="O3064" s="948"/>
      <c r="P3064" s="948"/>
      <c r="Q3064" s="948"/>
      <c r="R3064" s="948"/>
      <c r="S3064" s="948"/>
      <c r="T3064" s="948"/>
      <c r="U3064" s="948"/>
      <c r="V3064" s="948"/>
      <c r="W3064" s="948"/>
      <c r="X3064" s="948"/>
      <c r="Y3064" s="948"/>
      <c r="Z3064" s="948"/>
      <c r="CC3064" s="949"/>
    </row>
    <row r="3065" spans="6:81" s="947" customFormat="1">
      <c r="F3065" s="948"/>
      <c r="G3065" s="948"/>
      <c r="H3065" s="948"/>
      <c r="I3065" s="948"/>
      <c r="N3065" s="948"/>
      <c r="O3065" s="948"/>
      <c r="P3065" s="948"/>
      <c r="Q3065" s="948"/>
      <c r="R3065" s="948"/>
      <c r="S3065" s="948"/>
      <c r="T3065" s="948"/>
      <c r="U3065" s="948"/>
      <c r="V3065" s="948"/>
      <c r="W3065" s="948"/>
      <c r="X3065" s="948"/>
      <c r="Y3065" s="948"/>
      <c r="Z3065" s="948"/>
      <c r="CC3065" s="949"/>
    </row>
    <row r="3066" spans="6:81" s="947" customFormat="1">
      <c r="F3066" s="948"/>
      <c r="G3066" s="948"/>
      <c r="H3066" s="948"/>
      <c r="I3066" s="948"/>
      <c r="N3066" s="948"/>
      <c r="O3066" s="948"/>
      <c r="P3066" s="948"/>
      <c r="Q3066" s="948"/>
      <c r="R3066" s="948"/>
      <c r="S3066" s="948"/>
      <c r="T3066" s="948"/>
      <c r="U3066" s="948"/>
      <c r="V3066" s="948"/>
      <c r="W3066" s="948"/>
      <c r="X3066" s="948"/>
      <c r="Y3066" s="948"/>
      <c r="Z3066" s="948"/>
      <c r="CC3066" s="949"/>
    </row>
    <row r="3067" spans="6:81" s="947" customFormat="1">
      <c r="F3067" s="948"/>
      <c r="G3067" s="948"/>
      <c r="H3067" s="948"/>
      <c r="I3067" s="948"/>
      <c r="N3067" s="948"/>
      <c r="O3067" s="948"/>
      <c r="P3067" s="948"/>
      <c r="Q3067" s="948"/>
      <c r="R3067" s="948"/>
      <c r="S3067" s="948"/>
      <c r="T3067" s="948"/>
      <c r="U3067" s="948"/>
      <c r="V3067" s="948"/>
      <c r="W3067" s="948"/>
      <c r="X3067" s="948"/>
      <c r="Y3067" s="948"/>
      <c r="Z3067" s="948"/>
      <c r="CC3067" s="949"/>
    </row>
    <row r="3068" spans="6:81" s="947" customFormat="1">
      <c r="F3068" s="948"/>
      <c r="G3068" s="948"/>
      <c r="H3068" s="948"/>
      <c r="I3068" s="948"/>
      <c r="N3068" s="948"/>
      <c r="O3068" s="948"/>
      <c r="P3068" s="948"/>
      <c r="Q3068" s="948"/>
      <c r="R3068" s="948"/>
      <c r="S3068" s="948"/>
      <c r="T3068" s="948"/>
      <c r="U3068" s="948"/>
      <c r="V3068" s="948"/>
      <c r="W3068" s="948"/>
      <c r="X3068" s="948"/>
      <c r="Y3068" s="948"/>
      <c r="Z3068" s="948"/>
      <c r="CC3068" s="949"/>
    </row>
    <row r="3069" spans="6:81" s="947" customFormat="1">
      <c r="F3069" s="948"/>
      <c r="G3069" s="948"/>
      <c r="H3069" s="948"/>
      <c r="I3069" s="948"/>
      <c r="N3069" s="948"/>
      <c r="O3069" s="948"/>
      <c r="P3069" s="948"/>
      <c r="Q3069" s="948"/>
      <c r="R3069" s="948"/>
      <c r="S3069" s="948"/>
      <c r="T3069" s="948"/>
      <c r="U3069" s="948"/>
      <c r="V3069" s="948"/>
      <c r="W3069" s="948"/>
      <c r="X3069" s="948"/>
      <c r="Y3069" s="948"/>
      <c r="Z3069" s="948"/>
      <c r="CC3069" s="949"/>
    </row>
    <row r="3070" spans="6:81" s="947" customFormat="1">
      <c r="F3070" s="948"/>
      <c r="G3070" s="948"/>
      <c r="H3070" s="948"/>
      <c r="I3070" s="948"/>
      <c r="N3070" s="948"/>
      <c r="O3070" s="948"/>
      <c r="P3070" s="948"/>
      <c r="Q3070" s="948"/>
      <c r="R3070" s="948"/>
      <c r="S3070" s="948"/>
      <c r="T3070" s="948"/>
      <c r="U3070" s="948"/>
      <c r="V3070" s="948"/>
      <c r="W3070" s="948"/>
      <c r="X3070" s="948"/>
      <c r="Y3070" s="948"/>
      <c r="Z3070" s="948"/>
      <c r="CC3070" s="949"/>
    </row>
    <row r="3071" spans="6:81" s="947" customFormat="1">
      <c r="F3071" s="948"/>
      <c r="G3071" s="948"/>
      <c r="H3071" s="948"/>
      <c r="I3071" s="948"/>
      <c r="N3071" s="948"/>
      <c r="O3071" s="948"/>
      <c r="P3071" s="948"/>
      <c r="Q3071" s="948"/>
      <c r="R3071" s="948"/>
      <c r="S3071" s="948"/>
      <c r="T3071" s="948"/>
      <c r="U3071" s="948"/>
      <c r="V3071" s="948"/>
      <c r="W3071" s="948"/>
      <c r="X3071" s="948"/>
      <c r="Y3071" s="948"/>
      <c r="Z3071" s="948"/>
      <c r="CC3071" s="949"/>
    </row>
    <row r="3072" spans="6:81" s="947" customFormat="1">
      <c r="F3072" s="948"/>
      <c r="G3072" s="948"/>
      <c r="H3072" s="948"/>
      <c r="I3072" s="948"/>
      <c r="N3072" s="948"/>
      <c r="O3072" s="948"/>
      <c r="P3072" s="948"/>
      <c r="Q3072" s="948"/>
      <c r="R3072" s="948"/>
      <c r="S3072" s="948"/>
      <c r="T3072" s="948"/>
      <c r="U3072" s="948"/>
      <c r="V3072" s="948"/>
      <c r="W3072" s="948"/>
      <c r="X3072" s="948"/>
      <c r="Y3072" s="948"/>
      <c r="Z3072" s="948"/>
      <c r="CC3072" s="949"/>
    </row>
    <row r="3073" spans="6:81" s="947" customFormat="1">
      <c r="F3073" s="948"/>
      <c r="G3073" s="948"/>
      <c r="H3073" s="948"/>
      <c r="I3073" s="948"/>
      <c r="N3073" s="948"/>
      <c r="O3073" s="948"/>
      <c r="P3073" s="948"/>
      <c r="Q3073" s="948"/>
      <c r="R3073" s="948"/>
      <c r="S3073" s="948"/>
      <c r="T3073" s="948"/>
      <c r="U3073" s="948"/>
      <c r="V3073" s="948"/>
      <c r="W3073" s="948"/>
      <c r="X3073" s="948"/>
      <c r="Y3073" s="948"/>
      <c r="Z3073" s="948"/>
      <c r="CC3073" s="949"/>
    </row>
    <row r="3074" spans="6:81" s="947" customFormat="1">
      <c r="F3074" s="948"/>
      <c r="G3074" s="948"/>
      <c r="H3074" s="948"/>
      <c r="I3074" s="948"/>
      <c r="N3074" s="948"/>
      <c r="O3074" s="948"/>
      <c r="P3074" s="948"/>
      <c r="Q3074" s="948"/>
      <c r="R3074" s="948"/>
      <c r="S3074" s="948"/>
      <c r="T3074" s="948"/>
      <c r="U3074" s="948"/>
      <c r="V3074" s="948"/>
      <c r="W3074" s="948"/>
      <c r="X3074" s="948"/>
      <c r="Y3074" s="948"/>
      <c r="Z3074" s="948"/>
      <c r="CC3074" s="949"/>
    </row>
    <row r="3075" spans="6:81" s="947" customFormat="1">
      <c r="F3075" s="948"/>
      <c r="G3075" s="948"/>
      <c r="H3075" s="948"/>
      <c r="I3075" s="948"/>
      <c r="N3075" s="948"/>
      <c r="O3075" s="948"/>
      <c r="P3075" s="948"/>
      <c r="Q3075" s="948"/>
      <c r="R3075" s="948"/>
      <c r="S3075" s="948"/>
      <c r="T3075" s="948"/>
      <c r="U3075" s="948"/>
      <c r="V3075" s="948"/>
      <c r="W3075" s="948"/>
      <c r="X3075" s="948"/>
      <c r="Y3075" s="948"/>
      <c r="Z3075" s="948"/>
      <c r="CC3075" s="949"/>
    </row>
    <row r="3076" spans="6:81" s="947" customFormat="1">
      <c r="F3076" s="948"/>
      <c r="G3076" s="948"/>
      <c r="H3076" s="948"/>
      <c r="I3076" s="948"/>
      <c r="N3076" s="948"/>
      <c r="O3076" s="948"/>
      <c r="P3076" s="948"/>
      <c r="Q3076" s="948"/>
      <c r="R3076" s="948"/>
      <c r="S3076" s="948"/>
      <c r="T3076" s="948"/>
      <c r="U3076" s="948"/>
      <c r="V3076" s="948"/>
      <c r="W3076" s="948"/>
      <c r="X3076" s="948"/>
      <c r="Y3076" s="948"/>
      <c r="Z3076" s="948"/>
      <c r="CC3076" s="949"/>
    </row>
    <row r="3077" spans="6:81" s="947" customFormat="1">
      <c r="F3077" s="948"/>
      <c r="G3077" s="948"/>
      <c r="H3077" s="948"/>
      <c r="I3077" s="948"/>
      <c r="N3077" s="948"/>
      <c r="O3077" s="948"/>
      <c r="P3077" s="948"/>
      <c r="Q3077" s="948"/>
      <c r="R3077" s="948"/>
      <c r="S3077" s="948"/>
      <c r="T3077" s="948"/>
      <c r="U3077" s="948"/>
      <c r="V3077" s="948"/>
      <c r="W3077" s="948"/>
      <c r="X3077" s="948"/>
      <c r="Y3077" s="948"/>
      <c r="Z3077" s="948"/>
      <c r="CC3077" s="949"/>
    </row>
    <row r="3078" spans="6:81" s="947" customFormat="1">
      <c r="F3078" s="948"/>
      <c r="G3078" s="948"/>
      <c r="H3078" s="948"/>
      <c r="I3078" s="948"/>
      <c r="N3078" s="948"/>
      <c r="O3078" s="948"/>
      <c r="P3078" s="948"/>
      <c r="Q3078" s="948"/>
      <c r="R3078" s="948"/>
      <c r="S3078" s="948"/>
      <c r="T3078" s="948"/>
      <c r="U3078" s="948"/>
      <c r="V3078" s="948"/>
      <c r="W3078" s="948"/>
      <c r="X3078" s="948"/>
      <c r="Y3078" s="948"/>
      <c r="Z3078" s="948"/>
      <c r="CC3078" s="949"/>
    </row>
    <row r="3079" spans="6:81" s="947" customFormat="1">
      <c r="F3079" s="948"/>
      <c r="G3079" s="948"/>
      <c r="H3079" s="948"/>
      <c r="I3079" s="948"/>
      <c r="N3079" s="948"/>
      <c r="O3079" s="948"/>
      <c r="P3079" s="948"/>
      <c r="Q3079" s="948"/>
      <c r="R3079" s="948"/>
      <c r="S3079" s="948"/>
      <c r="T3079" s="948"/>
      <c r="U3079" s="948"/>
      <c r="V3079" s="948"/>
      <c r="W3079" s="948"/>
      <c r="X3079" s="948"/>
      <c r="Y3079" s="948"/>
      <c r="Z3079" s="948"/>
      <c r="CC3079" s="949"/>
    </row>
    <row r="3080" spans="6:81" s="947" customFormat="1">
      <c r="F3080" s="948"/>
      <c r="G3080" s="948"/>
      <c r="H3080" s="948"/>
      <c r="I3080" s="948"/>
      <c r="N3080" s="948"/>
      <c r="O3080" s="948"/>
      <c r="P3080" s="948"/>
      <c r="Q3080" s="948"/>
      <c r="R3080" s="948"/>
      <c r="S3080" s="948"/>
      <c r="T3080" s="948"/>
      <c r="U3080" s="948"/>
      <c r="V3080" s="948"/>
      <c r="W3080" s="948"/>
      <c r="X3080" s="948"/>
      <c r="Y3080" s="948"/>
      <c r="Z3080" s="948"/>
      <c r="CC3080" s="949"/>
    </row>
    <row r="3081" spans="6:81" s="947" customFormat="1">
      <c r="F3081" s="948"/>
      <c r="G3081" s="948"/>
      <c r="H3081" s="948"/>
      <c r="I3081" s="948"/>
      <c r="N3081" s="948"/>
      <c r="O3081" s="948"/>
      <c r="P3081" s="948"/>
      <c r="Q3081" s="948"/>
      <c r="R3081" s="948"/>
      <c r="S3081" s="948"/>
      <c r="T3081" s="948"/>
      <c r="U3081" s="948"/>
      <c r="V3081" s="948"/>
      <c r="W3081" s="948"/>
      <c r="X3081" s="948"/>
      <c r="Y3081" s="948"/>
      <c r="Z3081" s="948"/>
      <c r="CC3081" s="949"/>
    </row>
    <row r="3082" spans="6:81" s="947" customFormat="1">
      <c r="F3082" s="948"/>
      <c r="G3082" s="948"/>
      <c r="H3082" s="948"/>
      <c r="I3082" s="948"/>
      <c r="N3082" s="948"/>
      <c r="O3082" s="948"/>
      <c r="P3082" s="948"/>
      <c r="Q3082" s="948"/>
      <c r="R3082" s="948"/>
      <c r="S3082" s="948"/>
      <c r="T3082" s="948"/>
      <c r="U3082" s="948"/>
      <c r="V3082" s="948"/>
      <c r="W3082" s="948"/>
      <c r="X3082" s="948"/>
      <c r="Y3082" s="948"/>
      <c r="Z3082" s="948"/>
      <c r="CC3082" s="949"/>
    </row>
    <row r="3083" spans="6:81" s="947" customFormat="1">
      <c r="F3083" s="948"/>
      <c r="G3083" s="948"/>
      <c r="H3083" s="948"/>
      <c r="I3083" s="948"/>
      <c r="N3083" s="948"/>
      <c r="O3083" s="948"/>
      <c r="P3083" s="948"/>
      <c r="Q3083" s="948"/>
      <c r="R3083" s="948"/>
      <c r="S3083" s="948"/>
      <c r="T3083" s="948"/>
      <c r="U3083" s="948"/>
      <c r="V3083" s="948"/>
      <c r="W3083" s="948"/>
      <c r="X3083" s="948"/>
      <c r="Y3083" s="948"/>
      <c r="Z3083" s="948"/>
      <c r="CC3083" s="949"/>
    </row>
    <row r="3084" spans="6:81" s="947" customFormat="1">
      <c r="F3084" s="948"/>
      <c r="G3084" s="948"/>
      <c r="H3084" s="948"/>
      <c r="I3084" s="948"/>
      <c r="N3084" s="948"/>
      <c r="O3084" s="948"/>
      <c r="P3084" s="948"/>
      <c r="Q3084" s="948"/>
      <c r="R3084" s="948"/>
      <c r="S3084" s="948"/>
      <c r="T3084" s="948"/>
      <c r="U3084" s="948"/>
      <c r="V3084" s="948"/>
      <c r="W3084" s="948"/>
      <c r="X3084" s="948"/>
      <c r="Y3084" s="948"/>
      <c r="Z3084" s="948"/>
      <c r="CC3084" s="949"/>
    </row>
    <row r="3085" spans="6:81" s="947" customFormat="1">
      <c r="F3085" s="948"/>
      <c r="G3085" s="948"/>
      <c r="H3085" s="948"/>
      <c r="I3085" s="948"/>
      <c r="N3085" s="948"/>
      <c r="O3085" s="948"/>
      <c r="P3085" s="948"/>
      <c r="Q3085" s="948"/>
      <c r="R3085" s="948"/>
      <c r="S3085" s="948"/>
      <c r="T3085" s="948"/>
      <c r="U3085" s="948"/>
      <c r="V3085" s="948"/>
      <c r="W3085" s="948"/>
      <c r="X3085" s="948"/>
      <c r="Y3085" s="948"/>
      <c r="Z3085" s="948"/>
      <c r="CC3085" s="949"/>
    </row>
    <row r="3086" spans="6:81" s="947" customFormat="1">
      <c r="F3086" s="948"/>
      <c r="G3086" s="948"/>
      <c r="H3086" s="948"/>
      <c r="I3086" s="948"/>
      <c r="N3086" s="948"/>
      <c r="O3086" s="948"/>
      <c r="P3086" s="948"/>
      <c r="Q3086" s="948"/>
      <c r="R3086" s="948"/>
      <c r="S3086" s="948"/>
      <c r="T3086" s="948"/>
      <c r="U3086" s="948"/>
      <c r="V3086" s="948"/>
      <c r="W3086" s="948"/>
      <c r="X3086" s="948"/>
      <c r="Y3086" s="948"/>
      <c r="Z3086" s="948"/>
      <c r="CC3086" s="949"/>
    </row>
    <row r="3087" spans="6:81" s="947" customFormat="1">
      <c r="F3087" s="948"/>
      <c r="G3087" s="948"/>
      <c r="H3087" s="948"/>
      <c r="I3087" s="948"/>
      <c r="N3087" s="948"/>
      <c r="O3087" s="948"/>
      <c r="P3087" s="948"/>
      <c r="Q3087" s="948"/>
      <c r="R3087" s="948"/>
      <c r="S3087" s="948"/>
      <c r="T3087" s="948"/>
      <c r="U3087" s="948"/>
      <c r="V3087" s="948"/>
      <c r="W3087" s="948"/>
      <c r="X3087" s="948"/>
      <c r="Y3087" s="948"/>
      <c r="Z3087" s="948"/>
      <c r="CC3087" s="949"/>
    </row>
    <row r="3088" spans="6:81" s="947" customFormat="1">
      <c r="F3088" s="948"/>
      <c r="G3088" s="948"/>
      <c r="H3088" s="948"/>
      <c r="I3088" s="948"/>
      <c r="N3088" s="948"/>
      <c r="O3088" s="948"/>
      <c r="P3088" s="948"/>
      <c r="Q3088" s="948"/>
      <c r="R3088" s="948"/>
      <c r="S3088" s="948"/>
      <c r="T3088" s="948"/>
      <c r="U3088" s="948"/>
      <c r="V3088" s="948"/>
      <c r="W3088" s="948"/>
      <c r="X3088" s="948"/>
      <c r="Y3088" s="948"/>
      <c r="Z3088" s="948"/>
      <c r="CC3088" s="949"/>
    </row>
    <row r="3089" spans="6:81" s="947" customFormat="1">
      <c r="F3089" s="948"/>
      <c r="G3089" s="948"/>
      <c r="H3089" s="948"/>
      <c r="I3089" s="948"/>
      <c r="N3089" s="948"/>
      <c r="O3089" s="948"/>
      <c r="P3089" s="948"/>
      <c r="Q3089" s="948"/>
      <c r="R3089" s="948"/>
      <c r="S3089" s="948"/>
      <c r="T3089" s="948"/>
      <c r="U3089" s="948"/>
      <c r="V3089" s="948"/>
      <c r="W3089" s="948"/>
      <c r="X3089" s="948"/>
      <c r="Y3089" s="948"/>
      <c r="Z3089" s="948"/>
      <c r="CC3089" s="949"/>
    </row>
    <row r="3090" spans="6:81" s="947" customFormat="1">
      <c r="F3090" s="948"/>
      <c r="G3090" s="948"/>
      <c r="H3090" s="948"/>
      <c r="I3090" s="948"/>
      <c r="N3090" s="948"/>
      <c r="O3090" s="948"/>
      <c r="P3090" s="948"/>
      <c r="Q3090" s="948"/>
      <c r="R3090" s="948"/>
      <c r="S3090" s="948"/>
      <c r="T3090" s="948"/>
      <c r="U3090" s="948"/>
      <c r="V3090" s="948"/>
      <c r="W3090" s="948"/>
      <c r="X3090" s="948"/>
      <c r="Y3090" s="948"/>
      <c r="Z3090" s="948"/>
      <c r="CC3090" s="949"/>
    </row>
    <row r="3091" spans="6:81" s="947" customFormat="1">
      <c r="F3091" s="948"/>
      <c r="G3091" s="948"/>
      <c r="H3091" s="948"/>
      <c r="I3091" s="948"/>
      <c r="N3091" s="948"/>
      <c r="O3091" s="948"/>
      <c r="P3091" s="948"/>
      <c r="Q3091" s="948"/>
      <c r="R3091" s="948"/>
      <c r="S3091" s="948"/>
      <c r="T3091" s="948"/>
      <c r="U3091" s="948"/>
      <c r="V3091" s="948"/>
      <c r="W3091" s="948"/>
      <c r="X3091" s="948"/>
      <c r="Y3091" s="948"/>
      <c r="Z3091" s="948"/>
      <c r="CC3091" s="949"/>
    </row>
    <row r="3092" spans="6:81" s="947" customFormat="1">
      <c r="F3092" s="948"/>
      <c r="G3092" s="948"/>
      <c r="H3092" s="948"/>
      <c r="I3092" s="948"/>
      <c r="N3092" s="948"/>
      <c r="O3092" s="948"/>
      <c r="P3092" s="948"/>
      <c r="Q3092" s="948"/>
      <c r="R3092" s="948"/>
      <c r="S3092" s="948"/>
      <c r="T3092" s="948"/>
      <c r="U3092" s="948"/>
      <c r="V3092" s="948"/>
      <c r="W3092" s="948"/>
      <c r="X3092" s="948"/>
      <c r="Y3092" s="948"/>
      <c r="Z3092" s="948"/>
      <c r="CC3092" s="949"/>
    </row>
    <row r="3093" spans="6:81" s="947" customFormat="1">
      <c r="F3093" s="948"/>
      <c r="G3093" s="948"/>
      <c r="H3093" s="948"/>
      <c r="I3093" s="948"/>
      <c r="N3093" s="948"/>
      <c r="O3093" s="948"/>
      <c r="P3093" s="948"/>
      <c r="Q3093" s="948"/>
      <c r="R3093" s="948"/>
      <c r="S3093" s="948"/>
      <c r="T3093" s="948"/>
      <c r="U3093" s="948"/>
      <c r="V3093" s="948"/>
      <c r="W3093" s="948"/>
      <c r="X3093" s="948"/>
      <c r="Y3093" s="948"/>
      <c r="Z3093" s="948"/>
      <c r="CC3093" s="949"/>
    </row>
    <row r="3094" spans="6:81" s="947" customFormat="1">
      <c r="F3094" s="948"/>
      <c r="G3094" s="948"/>
      <c r="H3094" s="948"/>
      <c r="I3094" s="948"/>
      <c r="N3094" s="948"/>
      <c r="O3094" s="948"/>
      <c r="P3094" s="948"/>
      <c r="Q3094" s="948"/>
      <c r="R3094" s="948"/>
      <c r="S3094" s="948"/>
      <c r="T3094" s="948"/>
      <c r="U3094" s="948"/>
      <c r="V3094" s="948"/>
      <c r="W3094" s="948"/>
      <c r="X3094" s="948"/>
      <c r="Y3094" s="948"/>
      <c r="Z3094" s="948"/>
      <c r="CC3094" s="949"/>
    </row>
    <row r="3095" spans="6:81" s="947" customFormat="1">
      <c r="F3095" s="948"/>
      <c r="G3095" s="948"/>
      <c r="H3095" s="948"/>
      <c r="I3095" s="948"/>
      <c r="N3095" s="948"/>
      <c r="O3095" s="948"/>
      <c r="P3095" s="948"/>
      <c r="Q3095" s="948"/>
      <c r="R3095" s="948"/>
      <c r="S3095" s="948"/>
      <c r="T3095" s="948"/>
      <c r="U3095" s="948"/>
      <c r="V3095" s="948"/>
      <c r="W3095" s="948"/>
      <c r="X3095" s="948"/>
      <c r="Y3095" s="948"/>
      <c r="Z3095" s="948"/>
      <c r="CC3095" s="949"/>
    </row>
    <row r="3096" spans="6:81" s="947" customFormat="1">
      <c r="F3096" s="948"/>
      <c r="G3096" s="948"/>
      <c r="H3096" s="948"/>
      <c r="I3096" s="948"/>
      <c r="N3096" s="948"/>
      <c r="O3096" s="948"/>
      <c r="P3096" s="948"/>
      <c r="Q3096" s="948"/>
      <c r="R3096" s="948"/>
      <c r="S3096" s="948"/>
      <c r="T3096" s="948"/>
      <c r="U3096" s="948"/>
      <c r="V3096" s="948"/>
      <c r="W3096" s="948"/>
      <c r="X3096" s="948"/>
      <c r="Y3096" s="948"/>
      <c r="Z3096" s="948"/>
      <c r="CC3096" s="949"/>
    </row>
    <row r="3097" spans="6:81" s="947" customFormat="1">
      <c r="F3097" s="948"/>
      <c r="G3097" s="948"/>
      <c r="H3097" s="948"/>
      <c r="I3097" s="948"/>
      <c r="N3097" s="948"/>
      <c r="O3097" s="948"/>
      <c r="P3097" s="948"/>
      <c r="Q3097" s="948"/>
      <c r="R3097" s="948"/>
      <c r="S3097" s="948"/>
      <c r="T3097" s="948"/>
      <c r="U3097" s="948"/>
      <c r="V3097" s="948"/>
      <c r="W3097" s="948"/>
      <c r="X3097" s="948"/>
      <c r="Y3097" s="948"/>
      <c r="Z3097" s="948"/>
      <c r="CC3097" s="949"/>
    </row>
    <row r="3098" spans="6:81" s="947" customFormat="1">
      <c r="F3098" s="948"/>
      <c r="G3098" s="948"/>
      <c r="H3098" s="948"/>
      <c r="I3098" s="948"/>
      <c r="N3098" s="948"/>
      <c r="O3098" s="948"/>
      <c r="P3098" s="948"/>
      <c r="Q3098" s="948"/>
      <c r="R3098" s="948"/>
      <c r="S3098" s="948"/>
      <c r="T3098" s="948"/>
      <c r="U3098" s="948"/>
      <c r="V3098" s="948"/>
      <c r="W3098" s="948"/>
      <c r="X3098" s="948"/>
      <c r="Y3098" s="948"/>
      <c r="Z3098" s="948"/>
      <c r="CC3098" s="949"/>
    </row>
    <row r="3099" spans="6:81" s="947" customFormat="1">
      <c r="F3099" s="948"/>
      <c r="G3099" s="948"/>
      <c r="H3099" s="948"/>
      <c r="I3099" s="948"/>
      <c r="N3099" s="948"/>
      <c r="O3099" s="948"/>
      <c r="P3099" s="948"/>
      <c r="Q3099" s="948"/>
      <c r="R3099" s="948"/>
      <c r="S3099" s="948"/>
      <c r="T3099" s="948"/>
      <c r="U3099" s="948"/>
      <c r="V3099" s="948"/>
      <c r="W3099" s="948"/>
      <c r="X3099" s="948"/>
      <c r="Y3099" s="948"/>
      <c r="Z3099" s="948"/>
      <c r="CC3099" s="949"/>
    </row>
    <row r="3100" spans="6:81" s="947" customFormat="1">
      <c r="F3100" s="948"/>
      <c r="G3100" s="948"/>
      <c r="H3100" s="948"/>
      <c r="I3100" s="948"/>
      <c r="N3100" s="948"/>
      <c r="O3100" s="948"/>
      <c r="P3100" s="948"/>
      <c r="Q3100" s="948"/>
      <c r="R3100" s="948"/>
      <c r="S3100" s="948"/>
      <c r="T3100" s="948"/>
      <c r="U3100" s="948"/>
      <c r="V3100" s="948"/>
      <c r="W3100" s="948"/>
      <c r="X3100" s="948"/>
      <c r="Y3100" s="948"/>
      <c r="Z3100" s="948"/>
      <c r="CC3100" s="949"/>
    </row>
    <row r="3101" spans="6:81" s="947" customFormat="1">
      <c r="F3101" s="948"/>
      <c r="G3101" s="948"/>
      <c r="H3101" s="948"/>
      <c r="I3101" s="948"/>
      <c r="N3101" s="948"/>
      <c r="O3101" s="948"/>
      <c r="P3101" s="948"/>
      <c r="Q3101" s="948"/>
      <c r="R3101" s="948"/>
      <c r="S3101" s="948"/>
      <c r="T3101" s="948"/>
      <c r="U3101" s="948"/>
      <c r="V3101" s="948"/>
      <c r="W3101" s="948"/>
      <c r="X3101" s="948"/>
      <c r="Y3101" s="948"/>
      <c r="Z3101" s="948"/>
      <c r="CC3101" s="949"/>
    </row>
    <row r="3102" spans="6:81" s="947" customFormat="1">
      <c r="F3102" s="948"/>
      <c r="G3102" s="948"/>
      <c r="H3102" s="948"/>
      <c r="I3102" s="948"/>
      <c r="N3102" s="948"/>
      <c r="O3102" s="948"/>
      <c r="P3102" s="948"/>
      <c r="Q3102" s="948"/>
      <c r="R3102" s="948"/>
      <c r="S3102" s="948"/>
      <c r="T3102" s="948"/>
      <c r="U3102" s="948"/>
      <c r="V3102" s="948"/>
      <c r="W3102" s="948"/>
      <c r="X3102" s="948"/>
      <c r="Y3102" s="948"/>
      <c r="Z3102" s="948"/>
      <c r="CC3102" s="949"/>
    </row>
    <row r="3103" spans="6:81" s="947" customFormat="1">
      <c r="F3103" s="948"/>
      <c r="G3103" s="948"/>
      <c r="H3103" s="948"/>
      <c r="I3103" s="948"/>
      <c r="N3103" s="948"/>
      <c r="O3103" s="948"/>
      <c r="P3103" s="948"/>
      <c r="Q3103" s="948"/>
      <c r="R3103" s="948"/>
      <c r="S3103" s="948"/>
      <c r="T3103" s="948"/>
      <c r="U3103" s="948"/>
      <c r="V3103" s="948"/>
      <c r="W3103" s="948"/>
      <c r="X3103" s="948"/>
      <c r="Y3103" s="948"/>
      <c r="Z3103" s="948"/>
      <c r="CC3103" s="949"/>
    </row>
    <row r="3104" spans="6:81" s="947" customFormat="1">
      <c r="F3104" s="948"/>
      <c r="G3104" s="948"/>
      <c r="H3104" s="948"/>
      <c r="I3104" s="948"/>
      <c r="N3104" s="948"/>
      <c r="O3104" s="948"/>
      <c r="P3104" s="948"/>
      <c r="Q3104" s="948"/>
      <c r="R3104" s="948"/>
      <c r="S3104" s="948"/>
      <c r="T3104" s="948"/>
      <c r="U3104" s="948"/>
      <c r="V3104" s="948"/>
      <c r="W3104" s="948"/>
      <c r="X3104" s="948"/>
      <c r="Y3104" s="948"/>
      <c r="Z3104" s="948"/>
      <c r="CC3104" s="949"/>
    </row>
    <row r="3105" spans="6:81" s="947" customFormat="1">
      <c r="F3105" s="948"/>
      <c r="G3105" s="948"/>
      <c r="H3105" s="948"/>
      <c r="I3105" s="948"/>
      <c r="N3105" s="948"/>
      <c r="O3105" s="948"/>
      <c r="P3105" s="948"/>
      <c r="Q3105" s="948"/>
      <c r="R3105" s="948"/>
      <c r="S3105" s="948"/>
      <c r="T3105" s="948"/>
      <c r="U3105" s="948"/>
      <c r="V3105" s="948"/>
      <c r="W3105" s="948"/>
      <c r="X3105" s="948"/>
      <c r="Y3105" s="948"/>
      <c r="Z3105" s="948"/>
      <c r="CC3105" s="949"/>
    </row>
    <row r="3106" spans="6:81" s="947" customFormat="1">
      <c r="F3106" s="948"/>
      <c r="G3106" s="948"/>
      <c r="H3106" s="948"/>
      <c r="I3106" s="948"/>
      <c r="N3106" s="948"/>
      <c r="O3106" s="948"/>
      <c r="P3106" s="948"/>
      <c r="Q3106" s="948"/>
      <c r="R3106" s="948"/>
      <c r="S3106" s="948"/>
      <c r="T3106" s="948"/>
      <c r="U3106" s="948"/>
      <c r="V3106" s="948"/>
      <c r="W3106" s="948"/>
      <c r="X3106" s="948"/>
      <c r="Y3106" s="948"/>
      <c r="Z3106" s="948"/>
      <c r="CC3106" s="949"/>
    </row>
    <row r="3107" spans="6:81" s="947" customFormat="1">
      <c r="F3107" s="948"/>
      <c r="G3107" s="948"/>
      <c r="H3107" s="948"/>
      <c r="I3107" s="948"/>
      <c r="N3107" s="948"/>
      <c r="O3107" s="948"/>
      <c r="P3107" s="948"/>
      <c r="Q3107" s="948"/>
      <c r="R3107" s="948"/>
      <c r="S3107" s="948"/>
      <c r="T3107" s="948"/>
      <c r="U3107" s="948"/>
      <c r="V3107" s="948"/>
      <c r="W3107" s="948"/>
      <c r="X3107" s="948"/>
      <c r="Y3107" s="948"/>
      <c r="Z3107" s="948"/>
      <c r="CC3107" s="949"/>
    </row>
    <row r="3108" spans="6:81" s="947" customFormat="1">
      <c r="F3108" s="948"/>
      <c r="G3108" s="948"/>
      <c r="H3108" s="948"/>
      <c r="I3108" s="948"/>
      <c r="N3108" s="948"/>
      <c r="O3108" s="948"/>
      <c r="P3108" s="948"/>
      <c r="Q3108" s="948"/>
      <c r="R3108" s="948"/>
      <c r="S3108" s="948"/>
      <c r="T3108" s="948"/>
      <c r="U3108" s="948"/>
      <c r="V3108" s="948"/>
      <c r="W3108" s="948"/>
      <c r="X3108" s="948"/>
      <c r="Y3108" s="948"/>
      <c r="Z3108" s="948"/>
      <c r="CC3108" s="949"/>
    </row>
    <row r="3109" spans="6:81" s="947" customFormat="1">
      <c r="F3109" s="948"/>
      <c r="G3109" s="948"/>
      <c r="H3109" s="948"/>
      <c r="I3109" s="948"/>
      <c r="N3109" s="948"/>
      <c r="O3109" s="948"/>
      <c r="P3109" s="948"/>
      <c r="Q3109" s="948"/>
      <c r="R3109" s="948"/>
      <c r="S3109" s="948"/>
      <c r="T3109" s="948"/>
      <c r="U3109" s="948"/>
      <c r="V3109" s="948"/>
      <c r="W3109" s="948"/>
      <c r="X3109" s="948"/>
      <c r="Y3109" s="948"/>
      <c r="Z3109" s="948"/>
      <c r="CC3109" s="949"/>
    </row>
    <row r="3110" spans="6:81" s="947" customFormat="1">
      <c r="F3110" s="948"/>
      <c r="G3110" s="948"/>
      <c r="H3110" s="948"/>
      <c r="I3110" s="948"/>
      <c r="N3110" s="948"/>
      <c r="O3110" s="948"/>
      <c r="P3110" s="948"/>
      <c r="Q3110" s="948"/>
      <c r="R3110" s="948"/>
      <c r="S3110" s="948"/>
      <c r="T3110" s="948"/>
      <c r="U3110" s="948"/>
      <c r="V3110" s="948"/>
      <c r="W3110" s="948"/>
      <c r="X3110" s="948"/>
      <c r="Y3110" s="948"/>
      <c r="Z3110" s="948"/>
      <c r="CC3110" s="949"/>
    </row>
    <row r="3111" spans="6:81" s="947" customFormat="1">
      <c r="F3111" s="948"/>
      <c r="G3111" s="948"/>
      <c r="H3111" s="948"/>
      <c r="I3111" s="948"/>
      <c r="N3111" s="948"/>
      <c r="O3111" s="948"/>
      <c r="P3111" s="948"/>
      <c r="Q3111" s="948"/>
      <c r="R3111" s="948"/>
      <c r="S3111" s="948"/>
      <c r="T3111" s="948"/>
      <c r="U3111" s="948"/>
      <c r="V3111" s="948"/>
      <c r="W3111" s="948"/>
      <c r="X3111" s="948"/>
      <c r="Y3111" s="948"/>
      <c r="Z3111" s="948"/>
      <c r="CC3111" s="949"/>
    </row>
    <row r="3112" spans="6:81" s="947" customFormat="1">
      <c r="F3112" s="948"/>
      <c r="G3112" s="948"/>
      <c r="H3112" s="948"/>
      <c r="I3112" s="948"/>
      <c r="N3112" s="948"/>
      <c r="O3112" s="948"/>
      <c r="P3112" s="948"/>
      <c r="Q3112" s="948"/>
      <c r="R3112" s="948"/>
      <c r="S3112" s="948"/>
      <c r="T3112" s="948"/>
      <c r="U3112" s="948"/>
      <c r="V3112" s="948"/>
      <c r="W3112" s="948"/>
      <c r="X3112" s="948"/>
      <c r="Y3112" s="948"/>
      <c r="Z3112" s="948"/>
      <c r="CC3112" s="949"/>
    </row>
    <row r="3113" spans="6:81" s="947" customFormat="1">
      <c r="F3113" s="948"/>
      <c r="G3113" s="948"/>
      <c r="H3113" s="948"/>
      <c r="I3113" s="948"/>
      <c r="N3113" s="948"/>
      <c r="O3113" s="948"/>
      <c r="P3113" s="948"/>
      <c r="Q3113" s="948"/>
      <c r="R3113" s="948"/>
      <c r="S3113" s="948"/>
      <c r="T3113" s="948"/>
      <c r="U3113" s="948"/>
      <c r="V3113" s="948"/>
      <c r="W3113" s="948"/>
      <c r="X3113" s="948"/>
      <c r="Y3113" s="948"/>
      <c r="Z3113" s="948"/>
      <c r="CC3113" s="949"/>
    </row>
    <row r="3114" spans="6:81" s="947" customFormat="1">
      <c r="F3114" s="948"/>
      <c r="G3114" s="948"/>
      <c r="H3114" s="948"/>
      <c r="I3114" s="948"/>
      <c r="N3114" s="948"/>
      <c r="O3114" s="948"/>
      <c r="P3114" s="948"/>
      <c r="Q3114" s="948"/>
      <c r="R3114" s="948"/>
      <c r="S3114" s="948"/>
      <c r="T3114" s="948"/>
      <c r="U3114" s="948"/>
      <c r="V3114" s="948"/>
      <c r="W3114" s="948"/>
      <c r="X3114" s="948"/>
      <c r="Y3114" s="948"/>
      <c r="Z3114" s="948"/>
      <c r="CC3114" s="949"/>
    </row>
    <row r="3115" spans="6:81" s="947" customFormat="1">
      <c r="F3115" s="948"/>
      <c r="G3115" s="948"/>
      <c r="H3115" s="948"/>
      <c r="I3115" s="948"/>
      <c r="N3115" s="948"/>
      <c r="O3115" s="948"/>
      <c r="P3115" s="948"/>
      <c r="Q3115" s="948"/>
      <c r="R3115" s="948"/>
      <c r="S3115" s="948"/>
      <c r="T3115" s="948"/>
      <c r="U3115" s="948"/>
      <c r="V3115" s="948"/>
      <c r="W3115" s="948"/>
      <c r="X3115" s="948"/>
      <c r="Y3115" s="948"/>
      <c r="Z3115" s="948"/>
      <c r="CC3115" s="949"/>
    </row>
    <row r="3116" spans="6:81" s="947" customFormat="1">
      <c r="F3116" s="948"/>
      <c r="G3116" s="948"/>
      <c r="H3116" s="948"/>
      <c r="I3116" s="948"/>
      <c r="N3116" s="948"/>
      <c r="O3116" s="948"/>
      <c r="P3116" s="948"/>
      <c r="Q3116" s="948"/>
      <c r="R3116" s="948"/>
      <c r="S3116" s="948"/>
      <c r="T3116" s="948"/>
      <c r="U3116" s="948"/>
      <c r="V3116" s="948"/>
      <c r="W3116" s="948"/>
      <c r="X3116" s="948"/>
      <c r="Y3116" s="948"/>
      <c r="Z3116" s="948"/>
      <c r="CC3116" s="949"/>
    </row>
    <row r="3117" spans="6:81" s="947" customFormat="1">
      <c r="F3117" s="948"/>
      <c r="G3117" s="948"/>
      <c r="H3117" s="948"/>
      <c r="I3117" s="948"/>
      <c r="N3117" s="948"/>
      <c r="O3117" s="948"/>
      <c r="P3117" s="948"/>
      <c r="Q3117" s="948"/>
      <c r="R3117" s="948"/>
      <c r="S3117" s="948"/>
      <c r="T3117" s="948"/>
      <c r="U3117" s="948"/>
      <c r="V3117" s="948"/>
      <c r="W3117" s="948"/>
      <c r="X3117" s="948"/>
      <c r="Y3117" s="948"/>
      <c r="Z3117" s="948"/>
      <c r="CC3117" s="949"/>
    </row>
    <row r="3118" spans="6:81" s="947" customFormat="1">
      <c r="F3118" s="948"/>
      <c r="G3118" s="948"/>
      <c r="H3118" s="948"/>
      <c r="I3118" s="948"/>
      <c r="N3118" s="948"/>
      <c r="O3118" s="948"/>
      <c r="P3118" s="948"/>
      <c r="Q3118" s="948"/>
      <c r="R3118" s="948"/>
      <c r="S3118" s="948"/>
      <c r="T3118" s="948"/>
      <c r="U3118" s="948"/>
      <c r="V3118" s="948"/>
      <c r="W3118" s="948"/>
      <c r="X3118" s="948"/>
      <c r="Y3118" s="948"/>
      <c r="Z3118" s="948"/>
      <c r="CC3118" s="949"/>
    </row>
    <row r="3119" spans="6:81" s="947" customFormat="1">
      <c r="F3119" s="948"/>
      <c r="G3119" s="948"/>
      <c r="H3119" s="948"/>
      <c r="I3119" s="948"/>
      <c r="N3119" s="948"/>
      <c r="O3119" s="948"/>
      <c r="P3119" s="948"/>
      <c r="Q3119" s="948"/>
      <c r="R3119" s="948"/>
      <c r="S3119" s="948"/>
      <c r="T3119" s="948"/>
      <c r="U3119" s="948"/>
      <c r="V3119" s="948"/>
      <c r="W3119" s="948"/>
      <c r="X3119" s="948"/>
      <c r="Y3119" s="948"/>
      <c r="Z3119" s="948"/>
      <c r="CC3119" s="949"/>
    </row>
    <row r="3120" spans="6:81" s="947" customFormat="1">
      <c r="F3120" s="948"/>
      <c r="G3120" s="948"/>
      <c r="H3120" s="948"/>
      <c r="I3120" s="948"/>
      <c r="N3120" s="948"/>
      <c r="O3120" s="948"/>
      <c r="P3120" s="948"/>
      <c r="Q3120" s="948"/>
      <c r="R3120" s="948"/>
      <c r="S3120" s="948"/>
      <c r="T3120" s="948"/>
      <c r="U3120" s="948"/>
      <c r="V3120" s="948"/>
      <c r="W3120" s="948"/>
      <c r="X3120" s="948"/>
      <c r="Y3120" s="948"/>
      <c r="Z3120" s="948"/>
      <c r="CC3120" s="949"/>
    </row>
    <row r="3121" spans="6:81" s="947" customFormat="1">
      <c r="F3121" s="948"/>
      <c r="G3121" s="948"/>
      <c r="H3121" s="948"/>
      <c r="I3121" s="948"/>
      <c r="N3121" s="948"/>
      <c r="O3121" s="948"/>
      <c r="P3121" s="948"/>
      <c r="Q3121" s="948"/>
      <c r="R3121" s="948"/>
      <c r="S3121" s="948"/>
      <c r="T3121" s="948"/>
      <c r="U3121" s="948"/>
      <c r="V3121" s="948"/>
      <c r="W3121" s="948"/>
      <c r="X3121" s="948"/>
      <c r="Y3121" s="948"/>
      <c r="Z3121" s="948"/>
      <c r="CC3121" s="949"/>
    </row>
    <row r="3122" spans="6:81" s="947" customFormat="1">
      <c r="F3122" s="948"/>
      <c r="G3122" s="948"/>
      <c r="H3122" s="948"/>
      <c r="I3122" s="948"/>
      <c r="N3122" s="948"/>
      <c r="O3122" s="948"/>
      <c r="P3122" s="948"/>
      <c r="Q3122" s="948"/>
      <c r="R3122" s="948"/>
      <c r="S3122" s="948"/>
      <c r="T3122" s="948"/>
      <c r="U3122" s="948"/>
      <c r="V3122" s="948"/>
      <c r="W3122" s="948"/>
      <c r="X3122" s="948"/>
      <c r="Y3122" s="948"/>
      <c r="Z3122" s="948"/>
      <c r="CC3122" s="949"/>
    </row>
    <row r="3123" spans="6:81" s="947" customFormat="1">
      <c r="F3123" s="948"/>
      <c r="G3123" s="948"/>
      <c r="H3123" s="948"/>
      <c r="I3123" s="948"/>
      <c r="N3123" s="948"/>
      <c r="O3123" s="948"/>
      <c r="P3123" s="948"/>
      <c r="Q3123" s="948"/>
      <c r="R3123" s="948"/>
      <c r="S3123" s="948"/>
      <c r="T3123" s="948"/>
      <c r="U3123" s="948"/>
      <c r="V3123" s="948"/>
      <c r="W3123" s="948"/>
      <c r="X3123" s="948"/>
      <c r="Y3123" s="948"/>
      <c r="Z3123" s="948"/>
      <c r="CC3123" s="949"/>
    </row>
    <row r="3124" spans="6:81" s="947" customFormat="1">
      <c r="F3124" s="948"/>
      <c r="G3124" s="948"/>
      <c r="H3124" s="948"/>
      <c r="I3124" s="948"/>
      <c r="N3124" s="948"/>
      <c r="O3124" s="948"/>
      <c r="P3124" s="948"/>
      <c r="Q3124" s="948"/>
      <c r="R3124" s="948"/>
      <c r="S3124" s="948"/>
      <c r="T3124" s="948"/>
      <c r="U3124" s="948"/>
      <c r="V3124" s="948"/>
      <c r="W3124" s="948"/>
      <c r="X3124" s="948"/>
      <c r="Y3124" s="948"/>
      <c r="Z3124" s="948"/>
      <c r="CC3124" s="949"/>
    </row>
    <row r="3125" spans="6:81" s="947" customFormat="1">
      <c r="F3125" s="948"/>
      <c r="G3125" s="948"/>
      <c r="H3125" s="948"/>
      <c r="I3125" s="948"/>
      <c r="N3125" s="948"/>
      <c r="O3125" s="948"/>
      <c r="P3125" s="948"/>
      <c r="Q3125" s="948"/>
      <c r="R3125" s="948"/>
      <c r="S3125" s="948"/>
      <c r="T3125" s="948"/>
      <c r="U3125" s="948"/>
      <c r="V3125" s="948"/>
      <c r="W3125" s="948"/>
      <c r="X3125" s="948"/>
      <c r="Y3125" s="948"/>
      <c r="Z3125" s="948"/>
      <c r="CC3125" s="949"/>
    </row>
    <row r="3126" spans="6:81" s="947" customFormat="1">
      <c r="F3126" s="948"/>
      <c r="G3126" s="948"/>
      <c r="H3126" s="948"/>
      <c r="I3126" s="948"/>
      <c r="N3126" s="948"/>
      <c r="O3126" s="948"/>
      <c r="P3126" s="948"/>
      <c r="Q3126" s="948"/>
      <c r="R3126" s="948"/>
      <c r="S3126" s="948"/>
      <c r="T3126" s="948"/>
      <c r="U3126" s="948"/>
      <c r="V3126" s="948"/>
      <c r="W3126" s="948"/>
      <c r="X3126" s="948"/>
      <c r="Y3126" s="948"/>
      <c r="Z3126" s="948"/>
      <c r="CC3126" s="949"/>
    </row>
    <row r="3127" spans="6:81" s="947" customFormat="1">
      <c r="F3127" s="948"/>
      <c r="G3127" s="948"/>
      <c r="H3127" s="948"/>
      <c r="I3127" s="948"/>
      <c r="N3127" s="948"/>
      <c r="O3127" s="948"/>
      <c r="P3127" s="948"/>
      <c r="Q3127" s="948"/>
      <c r="R3127" s="948"/>
      <c r="S3127" s="948"/>
      <c r="T3127" s="948"/>
      <c r="U3127" s="948"/>
      <c r="V3127" s="948"/>
      <c r="W3127" s="948"/>
      <c r="X3127" s="948"/>
      <c r="Y3127" s="948"/>
      <c r="Z3127" s="948"/>
      <c r="CC3127" s="949"/>
    </row>
    <row r="3128" spans="6:81" s="947" customFormat="1">
      <c r="F3128" s="948"/>
      <c r="G3128" s="948"/>
      <c r="H3128" s="948"/>
      <c r="I3128" s="948"/>
      <c r="N3128" s="948"/>
      <c r="O3128" s="948"/>
      <c r="P3128" s="948"/>
      <c r="Q3128" s="948"/>
      <c r="R3128" s="948"/>
      <c r="S3128" s="948"/>
      <c r="T3128" s="948"/>
      <c r="U3128" s="948"/>
      <c r="V3128" s="948"/>
      <c r="W3128" s="948"/>
      <c r="X3128" s="948"/>
      <c r="Y3128" s="948"/>
      <c r="Z3128" s="948"/>
      <c r="CC3128" s="949"/>
    </row>
    <row r="3129" spans="6:81" s="947" customFormat="1">
      <c r="F3129" s="948"/>
      <c r="G3129" s="948"/>
      <c r="H3129" s="948"/>
      <c r="I3129" s="948"/>
      <c r="N3129" s="948"/>
      <c r="O3129" s="948"/>
      <c r="P3129" s="948"/>
      <c r="Q3129" s="948"/>
      <c r="R3129" s="948"/>
      <c r="S3129" s="948"/>
      <c r="T3129" s="948"/>
      <c r="U3129" s="948"/>
      <c r="V3129" s="948"/>
      <c r="W3129" s="948"/>
      <c r="X3129" s="948"/>
      <c r="Y3129" s="948"/>
      <c r="Z3129" s="948"/>
      <c r="CC3129" s="949"/>
    </row>
    <row r="3130" spans="6:81" s="947" customFormat="1">
      <c r="F3130" s="948"/>
      <c r="G3130" s="948"/>
      <c r="H3130" s="948"/>
      <c r="I3130" s="948"/>
      <c r="N3130" s="948"/>
      <c r="O3130" s="948"/>
      <c r="P3130" s="948"/>
      <c r="Q3130" s="948"/>
      <c r="R3130" s="948"/>
      <c r="S3130" s="948"/>
      <c r="T3130" s="948"/>
      <c r="U3130" s="948"/>
      <c r="V3130" s="948"/>
      <c r="W3130" s="948"/>
      <c r="X3130" s="948"/>
      <c r="Y3130" s="948"/>
      <c r="Z3130" s="948"/>
      <c r="CC3130" s="949"/>
    </row>
    <row r="3131" spans="6:81" s="947" customFormat="1">
      <c r="F3131" s="948"/>
      <c r="G3131" s="948"/>
      <c r="H3131" s="948"/>
      <c r="I3131" s="948"/>
      <c r="N3131" s="948"/>
      <c r="O3131" s="948"/>
      <c r="P3131" s="948"/>
      <c r="Q3131" s="948"/>
      <c r="R3131" s="948"/>
      <c r="S3131" s="948"/>
      <c r="T3131" s="948"/>
      <c r="U3131" s="948"/>
      <c r="V3131" s="948"/>
      <c r="W3131" s="948"/>
      <c r="X3131" s="948"/>
      <c r="Y3131" s="948"/>
      <c r="Z3131" s="948"/>
      <c r="CC3131" s="949"/>
    </row>
    <row r="3132" spans="6:81" s="947" customFormat="1">
      <c r="F3132" s="948"/>
      <c r="G3132" s="948"/>
      <c r="H3132" s="948"/>
      <c r="I3132" s="948"/>
      <c r="N3132" s="948"/>
      <c r="O3132" s="948"/>
      <c r="P3132" s="948"/>
      <c r="Q3132" s="948"/>
      <c r="R3132" s="948"/>
      <c r="S3132" s="948"/>
      <c r="T3132" s="948"/>
      <c r="U3132" s="948"/>
      <c r="V3132" s="948"/>
      <c r="W3132" s="948"/>
      <c r="X3132" s="948"/>
      <c r="Y3132" s="948"/>
      <c r="Z3132" s="948"/>
      <c r="CC3132" s="949"/>
    </row>
    <row r="3133" spans="6:81" s="947" customFormat="1">
      <c r="F3133" s="948"/>
      <c r="G3133" s="948"/>
      <c r="H3133" s="948"/>
      <c r="I3133" s="948"/>
      <c r="N3133" s="948"/>
      <c r="O3133" s="948"/>
      <c r="P3133" s="948"/>
      <c r="Q3133" s="948"/>
      <c r="R3133" s="948"/>
      <c r="S3133" s="948"/>
      <c r="T3133" s="948"/>
      <c r="U3133" s="948"/>
      <c r="V3133" s="948"/>
      <c r="W3133" s="948"/>
      <c r="X3133" s="948"/>
      <c r="Y3133" s="948"/>
      <c r="Z3133" s="948"/>
      <c r="CC3133" s="949"/>
    </row>
    <row r="3134" spans="6:81" s="947" customFormat="1">
      <c r="F3134" s="948"/>
      <c r="G3134" s="948"/>
      <c r="H3134" s="948"/>
      <c r="I3134" s="948"/>
      <c r="N3134" s="948"/>
      <c r="O3134" s="948"/>
      <c r="P3134" s="948"/>
      <c r="Q3134" s="948"/>
      <c r="R3134" s="948"/>
      <c r="S3134" s="948"/>
      <c r="T3134" s="948"/>
      <c r="U3134" s="948"/>
      <c r="V3134" s="948"/>
      <c r="W3134" s="948"/>
      <c r="X3134" s="948"/>
      <c r="Y3134" s="948"/>
      <c r="Z3134" s="948"/>
      <c r="CC3134" s="949"/>
    </row>
    <row r="3135" spans="6:81" s="947" customFormat="1">
      <c r="F3135" s="948"/>
      <c r="G3135" s="948"/>
      <c r="H3135" s="948"/>
      <c r="I3135" s="948"/>
      <c r="N3135" s="948"/>
      <c r="O3135" s="948"/>
      <c r="P3135" s="948"/>
      <c r="Q3135" s="948"/>
      <c r="R3135" s="948"/>
      <c r="S3135" s="948"/>
      <c r="T3135" s="948"/>
      <c r="U3135" s="948"/>
      <c r="V3135" s="948"/>
      <c r="W3135" s="948"/>
      <c r="X3135" s="948"/>
      <c r="Y3135" s="948"/>
      <c r="Z3135" s="948"/>
      <c r="CC3135" s="949"/>
    </row>
    <row r="3136" spans="6:81" s="947" customFormat="1">
      <c r="F3136" s="948"/>
      <c r="G3136" s="948"/>
      <c r="H3136" s="948"/>
      <c r="I3136" s="948"/>
      <c r="N3136" s="948"/>
      <c r="O3136" s="948"/>
      <c r="P3136" s="948"/>
      <c r="Q3136" s="948"/>
      <c r="R3136" s="948"/>
      <c r="S3136" s="948"/>
      <c r="T3136" s="948"/>
      <c r="U3136" s="948"/>
      <c r="V3136" s="948"/>
      <c r="W3136" s="948"/>
      <c r="X3136" s="948"/>
      <c r="Y3136" s="948"/>
      <c r="Z3136" s="948"/>
      <c r="CC3136" s="949"/>
    </row>
    <row r="3137" spans="6:81" s="947" customFormat="1">
      <c r="F3137" s="948"/>
      <c r="G3137" s="948"/>
      <c r="H3137" s="948"/>
      <c r="I3137" s="948"/>
      <c r="N3137" s="948"/>
      <c r="O3137" s="948"/>
      <c r="P3137" s="948"/>
      <c r="Q3137" s="948"/>
      <c r="R3137" s="948"/>
      <c r="S3137" s="948"/>
      <c r="T3137" s="948"/>
      <c r="U3137" s="948"/>
      <c r="V3137" s="948"/>
      <c r="W3137" s="948"/>
      <c r="X3137" s="948"/>
      <c r="Y3137" s="948"/>
      <c r="Z3137" s="948"/>
      <c r="CC3137" s="949"/>
    </row>
    <row r="3138" spans="6:81" s="947" customFormat="1">
      <c r="F3138" s="948"/>
      <c r="G3138" s="948"/>
      <c r="H3138" s="948"/>
      <c r="I3138" s="948"/>
      <c r="N3138" s="948"/>
      <c r="O3138" s="948"/>
      <c r="P3138" s="948"/>
      <c r="Q3138" s="948"/>
      <c r="R3138" s="948"/>
      <c r="S3138" s="948"/>
      <c r="T3138" s="948"/>
      <c r="U3138" s="948"/>
      <c r="V3138" s="948"/>
      <c r="W3138" s="948"/>
      <c r="X3138" s="948"/>
      <c r="Y3138" s="948"/>
      <c r="Z3138" s="948"/>
      <c r="CC3138" s="949"/>
    </row>
    <row r="3139" spans="6:81" s="947" customFormat="1">
      <c r="F3139" s="948"/>
      <c r="G3139" s="948"/>
      <c r="H3139" s="948"/>
      <c r="I3139" s="948"/>
      <c r="N3139" s="948"/>
      <c r="O3139" s="948"/>
      <c r="P3139" s="948"/>
      <c r="Q3139" s="948"/>
      <c r="R3139" s="948"/>
      <c r="S3139" s="948"/>
      <c r="T3139" s="948"/>
      <c r="U3139" s="948"/>
      <c r="V3139" s="948"/>
      <c r="W3139" s="948"/>
      <c r="X3139" s="948"/>
      <c r="Y3139" s="948"/>
      <c r="Z3139" s="948"/>
      <c r="CC3139" s="949"/>
    </row>
    <row r="3140" spans="6:81" s="947" customFormat="1">
      <c r="F3140" s="948"/>
      <c r="G3140" s="948"/>
      <c r="H3140" s="948"/>
      <c r="I3140" s="948"/>
      <c r="N3140" s="948"/>
      <c r="O3140" s="948"/>
      <c r="P3140" s="948"/>
      <c r="Q3140" s="948"/>
      <c r="R3140" s="948"/>
      <c r="S3140" s="948"/>
      <c r="T3140" s="948"/>
      <c r="U3140" s="948"/>
      <c r="V3140" s="948"/>
      <c r="W3140" s="948"/>
      <c r="X3140" s="948"/>
      <c r="Y3140" s="948"/>
      <c r="Z3140" s="948"/>
      <c r="CC3140" s="949"/>
    </row>
    <row r="3141" spans="6:81" s="947" customFormat="1">
      <c r="F3141" s="948"/>
      <c r="G3141" s="948"/>
      <c r="H3141" s="948"/>
      <c r="I3141" s="948"/>
      <c r="N3141" s="948"/>
      <c r="O3141" s="948"/>
      <c r="P3141" s="948"/>
      <c r="Q3141" s="948"/>
      <c r="R3141" s="948"/>
      <c r="S3141" s="948"/>
      <c r="T3141" s="948"/>
      <c r="U3141" s="948"/>
      <c r="V3141" s="948"/>
      <c r="W3141" s="948"/>
      <c r="X3141" s="948"/>
      <c r="Y3141" s="948"/>
      <c r="Z3141" s="948"/>
      <c r="CC3141" s="949"/>
    </row>
    <row r="3142" spans="6:81" s="947" customFormat="1">
      <c r="F3142" s="948"/>
      <c r="G3142" s="948"/>
      <c r="H3142" s="948"/>
      <c r="I3142" s="948"/>
      <c r="N3142" s="948"/>
      <c r="O3142" s="948"/>
      <c r="P3142" s="948"/>
      <c r="Q3142" s="948"/>
      <c r="R3142" s="948"/>
      <c r="S3142" s="948"/>
      <c r="T3142" s="948"/>
      <c r="U3142" s="948"/>
      <c r="V3142" s="948"/>
      <c r="W3142" s="948"/>
      <c r="X3142" s="948"/>
      <c r="Y3142" s="948"/>
      <c r="Z3142" s="948"/>
      <c r="CC3142" s="949"/>
    </row>
    <row r="3143" spans="6:81" s="947" customFormat="1">
      <c r="F3143" s="948"/>
      <c r="G3143" s="948"/>
      <c r="H3143" s="948"/>
      <c r="I3143" s="948"/>
      <c r="N3143" s="948"/>
      <c r="O3143" s="948"/>
      <c r="P3143" s="948"/>
      <c r="Q3143" s="948"/>
      <c r="R3143" s="948"/>
      <c r="S3143" s="948"/>
      <c r="T3143" s="948"/>
      <c r="U3143" s="948"/>
      <c r="V3143" s="948"/>
      <c r="W3143" s="948"/>
      <c r="X3143" s="948"/>
      <c r="Y3143" s="948"/>
      <c r="Z3143" s="948"/>
      <c r="CC3143" s="949"/>
    </row>
    <row r="3144" spans="6:81" s="947" customFormat="1">
      <c r="F3144" s="948"/>
      <c r="G3144" s="948"/>
      <c r="H3144" s="948"/>
      <c r="I3144" s="948"/>
      <c r="N3144" s="948"/>
      <c r="O3144" s="948"/>
      <c r="P3144" s="948"/>
      <c r="Q3144" s="948"/>
      <c r="R3144" s="948"/>
      <c r="S3144" s="948"/>
      <c r="T3144" s="948"/>
      <c r="U3144" s="948"/>
      <c r="V3144" s="948"/>
      <c r="W3144" s="948"/>
      <c r="X3144" s="948"/>
      <c r="Y3144" s="948"/>
      <c r="Z3144" s="948"/>
      <c r="CC3144" s="949"/>
    </row>
    <row r="3145" spans="6:81" s="947" customFormat="1">
      <c r="F3145" s="948"/>
      <c r="G3145" s="948"/>
      <c r="H3145" s="948"/>
      <c r="I3145" s="948"/>
      <c r="N3145" s="948"/>
      <c r="O3145" s="948"/>
      <c r="P3145" s="948"/>
      <c r="Q3145" s="948"/>
      <c r="R3145" s="948"/>
      <c r="S3145" s="948"/>
      <c r="T3145" s="948"/>
      <c r="U3145" s="948"/>
      <c r="V3145" s="948"/>
      <c r="W3145" s="948"/>
      <c r="X3145" s="948"/>
      <c r="Y3145" s="948"/>
      <c r="Z3145" s="948"/>
      <c r="CC3145" s="949"/>
    </row>
    <row r="3146" spans="6:81" s="947" customFormat="1">
      <c r="F3146" s="948"/>
      <c r="G3146" s="948"/>
      <c r="H3146" s="948"/>
      <c r="I3146" s="948"/>
      <c r="N3146" s="948"/>
      <c r="O3146" s="948"/>
      <c r="P3146" s="948"/>
      <c r="Q3146" s="948"/>
      <c r="R3146" s="948"/>
      <c r="S3146" s="948"/>
      <c r="T3146" s="948"/>
      <c r="U3146" s="948"/>
      <c r="V3146" s="948"/>
      <c r="W3146" s="948"/>
      <c r="X3146" s="948"/>
      <c r="Y3146" s="948"/>
      <c r="Z3146" s="948"/>
      <c r="CC3146" s="949"/>
    </row>
    <row r="3147" spans="6:81" s="947" customFormat="1">
      <c r="F3147" s="948"/>
      <c r="G3147" s="948"/>
      <c r="H3147" s="948"/>
      <c r="I3147" s="948"/>
      <c r="N3147" s="948"/>
      <c r="O3147" s="948"/>
      <c r="P3147" s="948"/>
      <c r="Q3147" s="948"/>
      <c r="R3147" s="948"/>
      <c r="S3147" s="948"/>
      <c r="T3147" s="948"/>
      <c r="U3147" s="948"/>
      <c r="V3147" s="948"/>
      <c r="W3147" s="948"/>
      <c r="X3147" s="948"/>
      <c r="Y3147" s="948"/>
      <c r="Z3147" s="948"/>
      <c r="CC3147" s="949"/>
    </row>
    <row r="3148" spans="6:81" s="947" customFormat="1">
      <c r="F3148" s="948"/>
      <c r="G3148" s="948"/>
      <c r="H3148" s="948"/>
      <c r="I3148" s="948"/>
      <c r="N3148" s="948"/>
      <c r="O3148" s="948"/>
      <c r="P3148" s="948"/>
      <c r="Q3148" s="948"/>
      <c r="R3148" s="948"/>
      <c r="S3148" s="948"/>
      <c r="T3148" s="948"/>
      <c r="U3148" s="948"/>
      <c r="V3148" s="948"/>
      <c r="W3148" s="948"/>
      <c r="X3148" s="948"/>
      <c r="Y3148" s="948"/>
      <c r="Z3148" s="948"/>
      <c r="CC3148" s="949"/>
    </row>
    <row r="3149" spans="6:81" s="947" customFormat="1">
      <c r="F3149" s="948"/>
      <c r="G3149" s="948"/>
      <c r="H3149" s="948"/>
      <c r="I3149" s="948"/>
      <c r="N3149" s="948"/>
      <c r="O3149" s="948"/>
      <c r="P3149" s="948"/>
      <c r="Q3149" s="948"/>
      <c r="R3149" s="948"/>
      <c r="S3149" s="948"/>
      <c r="T3149" s="948"/>
      <c r="U3149" s="948"/>
      <c r="V3149" s="948"/>
      <c r="W3149" s="948"/>
      <c r="X3149" s="948"/>
      <c r="Y3149" s="948"/>
      <c r="Z3149" s="948"/>
      <c r="CC3149" s="949"/>
    </row>
    <row r="3150" spans="6:81" s="947" customFormat="1">
      <c r="F3150" s="948"/>
      <c r="G3150" s="948"/>
      <c r="H3150" s="948"/>
      <c r="I3150" s="948"/>
      <c r="N3150" s="948"/>
      <c r="O3150" s="948"/>
      <c r="P3150" s="948"/>
      <c r="Q3150" s="948"/>
      <c r="R3150" s="948"/>
      <c r="S3150" s="948"/>
      <c r="T3150" s="948"/>
      <c r="U3150" s="948"/>
      <c r="V3150" s="948"/>
      <c r="W3150" s="948"/>
      <c r="X3150" s="948"/>
      <c r="Y3150" s="948"/>
      <c r="Z3150" s="948"/>
      <c r="CC3150" s="949"/>
    </row>
    <row r="3151" spans="6:81" s="947" customFormat="1">
      <c r="F3151" s="948"/>
      <c r="G3151" s="948"/>
      <c r="H3151" s="948"/>
      <c r="I3151" s="948"/>
      <c r="N3151" s="948"/>
      <c r="O3151" s="948"/>
      <c r="P3151" s="948"/>
      <c r="Q3151" s="948"/>
      <c r="R3151" s="948"/>
      <c r="S3151" s="948"/>
      <c r="T3151" s="948"/>
      <c r="U3151" s="948"/>
      <c r="V3151" s="948"/>
      <c r="W3151" s="948"/>
      <c r="X3151" s="948"/>
      <c r="Y3151" s="948"/>
      <c r="Z3151" s="948"/>
      <c r="CC3151" s="949"/>
    </row>
    <row r="3152" spans="6:81" s="947" customFormat="1">
      <c r="F3152" s="948"/>
      <c r="G3152" s="948"/>
      <c r="H3152" s="948"/>
      <c r="I3152" s="948"/>
      <c r="N3152" s="948"/>
      <c r="O3152" s="948"/>
      <c r="P3152" s="948"/>
      <c r="Q3152" s="948"/>
      <c r="R3152" s="948"/>
      <c r="S3152" s="948"/>
      <c r="T3152" s="948"/>
      <c r="U3152" s="948"/>
      <c r="V3152" s="948"/>
      <c r="W3152" s="948"/>
      <c r="X3152" s="948"/>
      <c r="Y3152" s="948"/>
      <c r="Z3152" s="948"/>
      <c r="CC3152" s="949"/>
    </row>
    <row r="3153" spans="6:81" s="947" customFormat="1">
      <c r="F3153" s="948"/>
      <c r="G3153" s="948"/>
      <c r="H3153" s="948"/>
      <c r="I3153" s="948"/>
      <c r="N3153" s="948"/>
      <c r="O3153" s="948"/>
      <c r="P3153" s="948"/>
      <c r="Q3153" s="948"/>
      <c r="R3153" s="948"/>
      <c r="S3153" s="948"/>
      <c r="T3153" s="948"/>
      <c r="U3153" s="948"/>
      <c r="V3153" s="948"/>
      <c r="W3153" s="948"/>
      <c r="X3153" s="948"/>
      <c r="Y3153" s="948"/>
      <c r="Z3153" s="948"/>
      <c r="CC3153" s="949"/>
    </row>
    <row r="3154" spans="6:81" s="947" customFormat="1">
      <c r="F3154" s="948"/>
      <c r="G3154" s="948"/>
      <c r="H3154" s="948"/>
      <c r="I3154" s="948"/>
      <c r="N3154" s="948"/>
      <c r="O3154" s="948"/>
      <c r="P3154" s="948"/>
      <c r="Q3154" s="948"/>
      <c r="R3154" s="948"/>
      <c r="S3154" s="948"/>
      <c r="T3154" s="948"/>
      <c r="U3154" s="948"/>
      <c r="V3154" s="948"/>
      <c r="W3154" s="948"/>
      <c r="X3154" s="948"/>
      <c r="Y3154" s="948"/>
      <c r="Z3154" s="948"/>
      <c r="CC3154" s="949"/>
    </row>
    <row r="3155" spans="6:81" s="947" customFormat="1">
      <c r="F3155" s="948"/>
      <c r="G3155" s="948"/>
      <c r="H3155" s="948"/>
      <c r="I3155" s="948"/>
      <c r="N3155" s="948"/>
      <c r="O3155" s="948"/>
      <c r="P3155" s="948"/>
      <c r="Q3155" s="948"/>
      <c r="R3155" s="948"/>
      <c r="S3155" s="948"/>
      <c r="T3155" s="948"/>
      <c r="U3155" s="948"/>
      <c r="V3155" s="948"/>
      <c r="W3155" s="948"/>
      <c r="X3155" s="948"/>
      <c r="Y3155" s="948"/>
      <c r="Z3155" s="948"/>
      <c r="CC3155" s="949"/>
    </row>
    <row r="3156" spans="6:81" s="947" customFormat="1">
      <c r="F3156" s="948"/>
      <c r="G3156" s="948"/>
      <c r="H3156" s="948"/>
      <c r="I3156" s="948"/>
      <c r="N3156" s="948"/>
      <c r="O3156" s="948"/>
      <c r="P3156" s="948"/>
      <c r="Q3156" s="948"/>
      <c r="R3156" s="948"/>
      <c r="S3156" s="948"/>
      <c r="T3156" s="948"/>
      <c r="U3156" s="948"/>
      <c r="V3156" s="948"/>
      <c r="W3156" s="948"/>
      <c r="X3156" s="948"/>
      <c r="Y3156" s="948"/>
      <c r="Z3156" s="948"/>
      <c r="CC3156" s="949"/>
    </row>
    <row r="3157" spans="6:81" s="947" customFormat="1">
      <c r="F3157" s="948"/>
      <c r="G3157" s="948"/>
      <c r="H3157" s="948"/>
      <c r="I3157" s="948"/>
      <c r="N3157" s="948"/>
      <c r="O3157" s="948"/>
      <c r="P3157" s="948"/>
      <c r="Q3157" s="948"/>
      <c r="R3157" s="948"/>
      <c r="S3157" s="948"/>
      <c r="T3157" s="948"/>
      <c r="U3157" s="948"/>
      <c r="V3157" s="948"/>
      <c r="W3157" s="948"/>
      <c r="X3157" s="948"/>
      <c r="Y3157" s="948"/>
      <c r="Z3157" s="948"/>
      <c r="CC3157" s="949"/>
    </row>
    <row r="3158" spans="6:81" s="947" customFormat="1">
      <c r="F3158" s="948"/>
      <c r="G3158" s="948"/>
      <c r="H3158" s="948"/>
      <c r="I3158" s="948"/>
      <c r="N3158" s="948"/>
      <c r="O3158" s="948"/>
      <c r="P3158" s="948"/>
      <c r="Q3158" s="948"/>
      <c r="R3158" s="948"/>
      <c r="S3158" s="948"/>
      <c r="T3158" s="948"/>
      <c r="U3158" s="948"/>
      <c r="V3158" s="948"/>
      <c r="W3158" s="948"/>
      <c r="X3158" s="948"/>
      <c r="Y3158" s="948"/>
      <c r="Z3158" s="948"/>
      <c r="CC3158" s="949"/>
    </row>
    <row r="3159" spans="6:81" s="947" customFormat="1">
      <c r="F3159" s="948"/>
      <c r="G3159" s="948"/>
      <c r="H3159" s="948"/>
      <c r="I3159" s="948"/>
      <c r="N3159" s="948"/>
      <c r="O3159" s="948"/>
      <c r="P3159" s="948"/>
      <c r="Q3159" s="948"/>
      <c r="R3159" s="948"/>
      <c r="S3159" s="948"/>
      <c r="T3159" s="948"/>
      <c r="U3159" s="948"/>
      <c r="V3159" s="948"/>
      <c r="W3159" s="948"/>
      <c r="X3159" s="948"/>
      <c r="Y3159" s="948"/>
      <c r="Z3159" s="948"/>
      <c r="CC3159" s="949"/>
    </row>
    <row r="3160" spans="6:81" s="947" customFormat="1">
      <c r="F3160" s="948"/>
      <c r="G3160" s="948"/>
      <c r="H3160" s="948"/>
      <c r="I3160" s="948"/>
      <c r="N3160" s="948"/>
      <c r="O3160" s="948"/>
      <c r="P3160" s="948"/>
      <c r="Q3160" s="948"/>
      <c r="R3160" s="948"/>
      <c r="S3160" s="948"/>
      <c r="T3160" s="948"/>
      <c r="U3160" s="948"/>
      <c r="V3160" s="948"/>
      <c r="W3160" s="948"/>
      <c r="X3160" s="948"/>
      <c r="Y3160" s="948"/>
      <c r="Z3160" s="948"/>
      <c r="CC3160" s="949"/>
    </row>
    <row r="3161" spans="6:81" s="947" customFormat="1">
      <c r="F3161" s="948"/>
      <c r="G3161" s="948"/>
      <c r="H3161" s="948"/>
      <c r="I3161" s="948"/>
      <c r="N3161" s="948"/>
      <c r="O3161" s="948"/>
      <c r="P3161" s="948"/>
      <c r="Q3161" s="948"/>
      <c r="R3161" s="948"/>
      <c r="S3161" s="948"/>
      <c r="T3161" s="948"/>
      <c r="U3161" s="948"/>
      <c r="V3161" s="948"/>
      <c r="W3161" s="948"/>
      <c r="X3161" s="948"/>
      <c r="Y3161" s="948"/>
      <c r="Z3161" s="948"/>
      <c r="CC3161" s="949"/>
    </row>
    <row r="3162" spans="6:81" s="947" customFormat="1">
      <c r="F3162" s="948"/>
      <c r="G3162" s="948"/>
      <c r="H3162" s="948"/>
      <c r="I3162" s="948"/>
      <c r="N3162" s="948"/>
      <c r="O3162" s="948"/>
      <c r="P3162" s="948"/>
      <c r="Q3162" s="948"/>
      <c r="R3162" s="948"/>
      <c r="S3162" s="948"/>
      <c r="T3162" s="948"/>
      <c r="U3162" s="948"/>
      <c r="V3162" s="948"/>
      <c r="W3162" s="948"/>
      <c r="X3162" s="948"/>
      <c r="Y3162" s="948"/>
      <c r="Z3162" s="948"/>
      <c r="CC3162" s="949"/>
    </row>
    <row r="3163" spans="6:81" s="947" customFormat="1">
      <c r="F3163" s="948"/>
      <c r="G3163" s="948"/>
      <c r="H3163" s="948"/>
      <c r="I3163" s="948"/>
      <c r="N3163" s="948"/>
      <c r="O3163" s="948"/>
      <c r="P3163" s="948"/>
      <c r="Q3163" s="948"/>
      <c r="R3163" s="948"/>
      <c r="S3163" s="948"/>
      <c r="T3163" s="948"/>
      <c r="U3163" s="948"/>
      <c r="V3163" s="948"/>
      <c r="W3163" s="948"/>
      <c r="X3163" s="948"/>
      <c r="Y3163" s="948"/>
      <c r="Z3163" s="948"/>
      <c r="CC3163" s="949"/>
    </row>
    <row r="3164" spans="6:81" s="947" customFormat="1">
      <c r="F3164" s="948"/>
      <c r="G3164" s="948"/>
      <c r="H3164" s="948"/>
      <c r="I3164" s="948"/>
      <c r="N3164" s="948"/>
      <c r="O3164" s="948"/>
      <c r="P3164" s="948"/>
      <c r="Q3164" s="948"/>
      <c r="R3164" s="948"/>
      <c r="S3164" s="948"/>
      <c r="T3164" s="948"/>
      <c r="U3164" s="948"/>
      <c r="V3164" s="948"/>
      <c r="W3164" s="948"/>
      <c r="X3164" s="948"/>
      <c r="Y3164" s="948"/>
      <c r="Z3164" s="948"/>
      <c r="CC3164" s="949"/>
    </row>
    <row r="3165" spans="6:81" s="947" customFormat="1">
      <c r="F3165" s="948"/>
      <c r="G3165" s="948"/>
      <c r="H3165" s="948"/>
      <c r="I3165" s="948"/>
      <c r="N3165" s="948"/>
      <c r="O3165" s="948"/>
      <c r="P3165" s="948"/>
      <c r="Q3165" s="948"/>
      <c r="R3165" s="948"/>
      <c r="S3165" s="948"/>
      <c r="T3165" s="948"/>
      <c r="U3165" s="948"/>
      <c r="V3165" s="948"/>
      <c r="W3165" s="948"/>
      <c r="X3165" s="948"/>
      <c r="Y3165" s="948"/>
      <c r="Z3165" s="948"/>
      <c r="CC3165" s="949"/>
    </row>
    <row r="3166" spans="6:81" s="947" customFormat="1">
      <c r="F3166" s="948"/>
      <c r="G3166" s="948"/>
      <c r="H3166" s="948"/>
      <c r="I3166" s="948"/>
      <c r="N3166" s="948"/>
      <c r="O3166" s="948"/>
      <c r="P3166" s="948"/>
      <c r="Q3166" s="948"/>
      <c r="R3166" s="948"/>
      <c r="S3166" s="948"/>
      <c r="T3166" s="948"/>
      <c r="U3166" s="948"/>
      <c r="V3166" s="948"/>
      <c r="W3166" s="948"/>
      <c r="X3166" s="948"/>
      <c r="Y3166" s="948"/>
      <c r="Z3166" s="948"/>
      <c r="CC3166" s="949"/>
    </row>
    <row r="3167" spans="6:81" s="947" customFormat="1">
      <c r="F3167" s="948"/>
      <c r="G3167" s="948"/>
      <c r="H3167" s="948"/>
      <c r="I3167" s="948"/>
      <c r="N3167" s="948"/>
      <c r="O3167" s="948"/>
      <c r="P3167" s="948"/>
      <c r="Q3167" s="948"/>
      <c r="R3167" s="948"/>
      <c r="S3167" s="948"/>
      <c r="T3167" s="948"/>
      <c r="U3167" s="948"/>
      <c r="V3167" s="948"/>
      <c r="W3167" s="948"/>
      <c r="X3167" s="948"/>
      <c r="Y3167" s="948"/>
      <c r="Z3167" s="948"/>
      <c r="CC3167" s="949"/>
    </row>
    <row r="3168" spans="6:81" s="947" customFormat="1">
      <c r="F3168" s="948"/>
      <c r="G3168" s="948"/>
      <c r="H3168" s="948"/>
      <c r="I3168" s="948"/>
      <c r="N3168" s="948"/>
      <c r="O3168" s="948"/>
      <c r="P3168" s="948"/>
      <c r="Q3168" s="948"/>
      <c r="R3168" s="948"/>
      <c r="S3168" s="948"/>
      <c r="T3168" s="948"/>
      <c r="U3168" s="948"/>
      <c r="V3168" s="948"/>
      <c r="W3168" s="948"/>
      <c r="X3168" s="948"/>
      <c r="Y3168" s="948"/>
      <c r="Z3168" s="948"/>
      <c r="CC3168" s="949"/>
    </row>
    <row r="3169" spans="6:81" s="947" customFormat="1">
      <c r="F3169" s="948"/>
      <c r="G3169" s="948"/>
      <c r="H3169" s="948"/>
      <c r="I3169" s="948"/>
      <c r="N3169" s="948"/>
      <c r="O3169" s="948"/>
      <c r="P3169" s="948"/>
      <c r="Q3169" s="948"/>
      <c r="R3169" s="948"/>
      <c r="S3169" s="948"/>
      <c r="T3169" s="948"/>
      <c r="U3169" s="948"/>
      <c r="V3169" s="948"/>
      <c r="W3169" s="948"/>
      <c r="X3169" s="948"/>
      <c r="Y3169" s="948"/>
      <c r="Z3169" s="948"/>
      <c r="CC3169" s="949"/>
    </row>
    <row r="3170" spans="6:81" s="947" customFormat="1">
      <c r="F3170" s="948"/>
      <c r="G3170" s="948"/>
      <c r="H3170" s="948"/>
      <c r="I3170" s="948"/>
      <c r="N3170" s="948"/>
      <c r="O3170" s="948"/>
      <c r="P3170" s="948"/>
      <c r="Q3170" s="948"/>
      <c r="R3170" s="948"/>
      <c r="S3170" s="948"/>
      <c r="T3170" s="948"/>
      <c r="U3170" s="948"/>
      <c r="V3170" s="948"/>
      <c r="W3170" s="948"/>
      <c r="X3170" s="948"/>
      <c r="Y3170" s="948"/>
      <c r="Z3170" s="948"/>
      <c r="CC3170" s="949"/>
    </row>
    <row r="3171" spans="6:81" s="947" customFormat="1">
      <c r="F3171" s="948"/>
      <c r="G3171" s="948"/>
      <c r="H3171" s="948"/>
      <c r="I3171" s="948"/>
      <c r="N3171" s="948"/>
      <c r="O3171" s="948"/>
      <c r="P3171" s="948"/>
      <c r="Q3171" s="948"/>
      <c r="R3171" s="948"/>
      <c r="S3171" s="948"/>
      <c r="T3171" s="948"/>
      <c r="U3171" s="948"/>
      <c r="V3171" s="948"/>
      <c r="W3171" s="948"/>
      <c r="X3171" s="948"/>
      <c r="Y3171" s="948"/>
      <c r="Z3171" s="948"/>
      <c r="CC3171" s="949"/>
    </row>
    <row r="3172" spans="6:81" s="947" customFormat="1">
      <c r="F3172" s="948"/>
      <c r="G3172" s="948"/>
      <c r="H3172" s="948"/>
      <c r="I3172" s="948"/>
      <c r="N3172" s="948"/>
      <c r="O3172" s="948"/>
      <c r="P3172" s="948"/>
      <c r="Q3172" s="948"/>
      <c r="R3172" s="948"/>
      <c r="S3172" s="948"/>
      <c r="T3172" s="948"/>
      <c r="U3172" s="948"/>
      <c r="V3172" s="948"/>
      <c r="W3172" s="948"/>
      <c r="X3172" s="948"/>
      <c r="Y3172" s="948"/>
      <c r="Z3172" s="948"/>
      <c r="CC3172" s="949"/>
    </row>
    <row r="3173" spans="6:81" s="947" customFormat="1">
      <c r="F3173" s="948"/>
      <c r="G3173" s="948"/>
      <c r="H3173" s="948"/>
      <c r="I3173" s="948"/>
      <c r="N3173" s="948"/>
      <c r="O3173" s="948"/>
      <c r="P3173" s="948"/>
      <c r="Q3173" s="948"/>
      <c r="R3173" s="948"/>
      <c r="S3173" s="948"/>
      <c r="T3173" s="948"/>
      <c r="U3173" s="948"/>
      <c r="V3173" s="948"/>
      <c r="W3173" s="948"/>
      <c r="X3173" s="948"/>
      <c r="Y3173" s="948"/>
      <c r="Z3173" s="948"/>
      <c r="CC3173" s="949"/>
    </row>
    <row r="3174" spans="6:81" s="947" customFormat="1">
      <c r="F3174" s="948"/>
      <c r="G3174" s="948"/>
      <c r="H3174" s="948"/>
      <c r="I3174" s="948"/>
      <c r="N3174" s="948"/>
      <c r="O3174" s="948"/>
      <c r="P3174" s="948"/>
      <c r="Q3174" s="948"/>
      <c r="R3174" s="948"/>
      <c r="S3174" s="948"/>
      <c r="T3174" s="948"/>
      <c r="U3174" s="948"/>
      <c r="V3174" s="948"/>
      <c r="W3174" s="948"/>
      <c r="X3174" s="948"/>
      <c r="Y3174" s="948"/>
      <c r="Z3174" s="948"/>
      <c r="CC3174" s="949"/>
    </row>
    <row r="3175" spans="6:81" s="947" customFormat="1">
      <c r="F3175" s="948"/>
      <c r="G3175" s="948"/>
      <c r="H3175" s="948"/>
      <c r="I3175" s="948"/>
      <c r="N3175" s="948"/>
      <c r="O3175" s="948"/>
      <c r="P3175" s="948"/>
      <c r="Q3175" s="948"/>
      <c r="R3175" s="948"/>
      <c r="S3175" s="948"/>
      <c r="T3175" s="948"/>
      <c r="U3175" s="948"/>
      <c r="V3175" s="948"/>
      <c r="W3175" s="948"/>
      <c r="X3175" s="948"/>
      <c r="Y3175" s="948"/>
      <c r="Z3175" s="948"/>
      <c r="CC3175" s="949"/>
    </row>
    <row r="3176" spans="6:81" s="947" customFormat="1">
      <c r="F3176" s="948"/>
      <c r="G3176" s="948"/>
      <c r="H3176" s="948"/>
      <c r="I3176" s="948"/>
      <c r="N3176" s="948"/>
      <c r="O3176" s="948"/>
      <c r="P3176" s="948"/>
      <c r="Q3176" s="948"/>
      <c r="R3176" s="948"/>
      <c r="S3176" s="948"/>
      <c r="T3176" s="948"/>
      <c r="U3176" s="948"/>
      <c r="V3176" s="948"/>
      <c r="W3176" s="948"/>
      <c r="X3176" s="948"/>
      <c r="Y3176" s="948"/>
      <c r="Z3176" s="948"/>
      <c r="CC3176" s="949"/>
    </row>
    <row r="3177" spans="6:81" s="947" customFormat="1">
      <c r="F3177" s="948"/>
      <c r="G3177" s="948"/>
      <c r="H3177" s="948"/>
      <c r="I3177" s="948"/>
      <c r="N3177" s="948"/>
      <c r="O3177" s="948"/>
      <c r="P3177" s="948"/>
      <c r="Q3177" s="948"/>
      <c r="R3177" s="948"/>
      <c r="S3177" s="948"/>
      <c r="T3177" s="948"/>
      <c r="U3177" s="948"/>
      <c r="V3177" s="948"/>
      <c r="W3177" s="948"/>
      <c r="X3177" s="948"/>
      <c r="Y3177" s="948"/>
      <c r="Z3177" s="948"/>
      <c r="CC3177" s="949"/>
    </row>
    <row r="3178" spans="6:81" s="947" customFormat="1">
      <c r="F3178" s="948"/>
      <c r="G3178" s="948"/>
      <c r="H3178" s="948"/>
      <c r="I3178" s="948"/>
      <c r="N3178" s="948"/>
      <c r="O3178" s="948"/>
      <c r="P3178" s="948"/>
      <c r="Q3178" s="948"/>
      <c r="R3178" s="948"/>
      <c r="S3178" s="948"/>
      <c r="T3178" s="948"/>
      <c r="U3178" s="948"/>
      <c r="V3178" s="948"/>
      <c r="W3178" s="948"/>
      <c r="X3178" s="948"/>
      <c r="Y3178" s="948"/>
      <c r="Z3178" s="948"/>
      <c r="CC3178" s="949"/>
    </row>
    <row r="3179" spans="6:81" s="947" customFormat="1">
      <c r="F3179" s="948"/>
      <c r="G3179" s="948"/>
      <c r="H3179" s="948"/>
      <c r="I3179" s="948"/>
      <c r="N3179" s="948"/>
      <c r="O3179" s="948"/>
      <c r="P3179" s="948"/>
      <c r="Q3179" s="948"/>
      <c r="R3179" s="948"/>
      <c r="S3179" s="948"/>
      <c r="T3179" s="948"/>
      <c r="U3179" s="948"/>
      <c r="V3179" s="948"/>
      <c r="W3179" s="948"/>
      <c r="X3179" s="948"/>
      <c r="Y3179" s="948"/>
      <c r="Z3179" s="948"/>
      <c r="CC3179" s="949"/>
    </row>
    <row r="3180" spans="6:81" s="947" customFormat="1">
      <c r="F3180" s="948"/>
      <c r="G3180" s="948"/>
      <c r="H3180" s="948"/>
      <c r="I3180" s="948"/>
      <c r="N3180" s="948"/>
      <c r="O3180" s="948"/>
      <c r="P3180" s="948"/>
      <c r="Q3180" s="948"/>
      <c r="R3180" s="948"/>
      <c r="S3180" s="948"/>
      <c r="T3180" s="948"/>
      <c r="U3180" s="948"/>
      <c r="V3180" s="948"/>
      <c r="W3180" s="948"/>
      <c r="X3180" s="948"/>
      <c r="Y3180" s="948"/>
      <c r="Z3180" s="948"/>
      <c r="CC3180" s="949"/>
    </row>
    <row r="3181" spans="6:81" s="947" customFormat="1">
      <c r="F3181" s="948"/>
      <c r="G3181" s="948"/>
      <c r="H3181" s="948"/>
      <c r="I3181" s="948"/>
      <c r="N3181" s="948"/>
      <c r="O3181" s="948"/>
      <c r="P3181" s="948"/>
      <c r="Q3181" s="948"/>
      <c r="R3181" s="948"/>
      <c r="S3181" s="948"/>
      <c r="T3181" s="948"/>
      <c r="U3181" s="948"/>
      <c r="V3181" s="948"/>
      <c r="W3181" s="948"/>
      <c r="X3181" s="948"/>
      <c r="Y3181" s="948"/>
      <c r="Z3181" s="948"/>
      <c r="CC3181" s="949"/>
    </row>
    <row r="3182" spans="6:81" s="947" customFormat="1">
      <c r="F3182" s="948"/>
      <c r="G3182" s="948"/>
      <c r="H3182" s="948"/>
      <c r="I3182" s="948"/>
      <c r="N3182" s="948"/>
      <c r="O3182" s="948"/>
      <c r="P3182" s="948"/>
      <c r="Q3182" s="948"/>
      <c r="R3182" s="948"/>
      <c r="S3182" s="948"/>
      <c r="T3182" s="948"/>
      <c r="U3182" s="948"/>
      <c r="V3182" s="948"/>
      <c r="W3182" s="948"/>
      <c r="X3182" s="948"/>
      <c r="Y3182" s="948"/>
      <c r="Z3182" s="948"/>
      <c r="CC3182" s="949"/>
    </row>
    <row r="3183" spans="6:81" s="947" customFormat="1">
      <c r="F3183" s="948"/>
      <c r="G3183" s="948"/>
      <c r="H3183" s="948"/>
      <c r="I3183" s="948"/>
      <c r="N3183" s="948"/>
      <c r="O3183" s="948"/>
      <c r="P3183" s="948"/>
      <c r="Q3183" s="948"/>
      <c r="R3183" s="948"/>
      <c r="S3183" s="948"/>
      <c r="T3183" s="948"/>
      <c r="U3183" s="948"/>
      <c r="V3183" s="948"/>
      <c r="W3183" s="948"/>
      <c r="X3183" s="948"/>
      <c r="Y3183" s="948"/>
      <c r="Z3183" s="948"/>
      <c r="CC3183" s="949"/>
    </row>
    <row r="3184" spans="6:81" s="947" customFormat="1">
      <c r="F3184" s="948"/>
      <c r="G3184" s="948"/>
      <c r="H3184" s="948"/>
      <c r="I3184" s="948"/>
      <c r="N3184" s="948"/>
      <c r="O3184" s="948"/>
      <c r="P3184" s="948"/>
      <c r="Q3184" s="948"/>
      <c r="R3184" s="948"/>
      <c r="S3184" s="948"/>
      <c r="T3184" s="948"/>
      <c r="U3184" s="948"/>
      <c r="V3184" s="948"/>
      <c r="W3184" s="948"/>
      <c r="X3184" s="948"/>
      <c r="Y3184" s="948"/>
      <c r="Z3184" s="948"/>
      <c r="CC3184" s="949"/>
    </row>
    <row r="3185" spans="6:81" s="947" customFormat="1">
      <c r="F3185" s="948"/>
      <c r="G3185" s="948"/>
      <c r="H3185" s="948"/>
      <c r="I3185" s="948"/>
      <c r="N3185" s="948"/>
      <c r="O3185" s="948"/>
      <c r="P3185" s="948"/>
      <c r="Q3185" s="948"/>
      <c r="R3185" s="948"/>
      <c r="S3185" s="948"/>
      <c r="T3185" s="948"/>
      <c r="U3185" s="948"/>
      <c r="V3185" s="948"/>
      <c r="W3185" s="948"/>
      <c r="X3185" s="948"/>
      <c r="Y3185" s="948"/>
      <c r="Z3185" s="948"/>
      <c r="CC3185" s="949"/>
    </row>
    <row r="3186" spans="6:81" s="947" customFormat="1">
      <c r="F3186" s="948"/>
      <c r="G3186" s="948"/>
      <c r="H3186" s="948"/>
      <c r="I3186" s="948"/>
      <c r="N3186" s="948"/>
      <c r="O3186" s="948"/>
      <c r="P3186" s="948"/>
      <c r="Q3186" s="948"/>
      <c r="R3186" s="948"/>
      <c r="S3186" s="948"/>
      <c r="T3186" s="948"/>
      <c r="U3186" s="948"/>
      <c r="V3186" s="948"/>
      <c r="W3186" s="948"/>
      <c r="X3186" s="948"/>
      <c r="Y3186" s="948"/>
      <c r="Z3186" s="948"/>
      <c r="CC3186" s="949"/>
    </row>
    <row r="3187" spans="6:81" s="947" customFormat="1">
      <c r="F3187" s="948"/>
      <c r="G3187" s="948"/>
      <c r="H3187" s="948"/>
      <c r="I3187" s="948"/>
      <c r="N3187" s="948"/>
      <c r="O3187" s="948"/>
      <c r="P3187" s="948"/>
      <c r="Q3187" s="948"/>
      <c r="R3187" s="948"/>
      <c r="S3187" s="948"/>
      <c r="T3187" s="948"/>
      <c r="U3187" s="948"/>
      <c r="V3187" s="948"/>
      <c r="W3187" s="948"/>
      <c r="X3187" s="948"/>
      <c r="Y3187" s="948"/>
      <c r="Z3187" s="948"/>
      <c r="CC3187" s="949"/>
    </row>
    <row r="3188" spans="6:81" s="947" customFormat="1">
      <c r="F3188" s="948"/>
      <c r="G3188" s="948"/>
      <c r="H3188" s="948"/>
      <c r="I3188" s="948"/>
      <c r="N3188" s="948"/>
      <c r="O3188" s="948"/>
      <c r="P3188" s="948"/>
      <c r="Q3188" s="948"/>
      <c r="R3188" s="948"/>
      <c r="S3188" s="948"/>
      <c r="T3188" s="948"/>
      <c r="U3188" s="948"/>
      <c r="V3188" s="948"/>
      <c r="W3188" s="948"/>
      <c r="X3188" s="948"/>
      <c r="Y3188" s="948"/>
      <c r="Z3188" s="948"/>
      <c r="CC3188" s="949"/>
    </row>
    <row r="3189" spans="6:81" s="947" customFormat="1">
      <c r="F3189" s="948"/>
      <c r="G3189" s="948"/>
      <c r="H3189" s="948"/>
      <c r="I3189" s="948"/>
      <c r="N3189" s="948"/>
      <c r="O3189" s="948"/>
      <c r="P3189" s="948"/>
      <c r="Q3189" s="948"/>
      <c r="R3189" s="948"/>
      <c r="S3189" s="948"/>
      <c r="T3189" s="948"/>
      <c r="U3189" s="948"/>
      <c r="V3189" s="948"/>
      <c r="W3189" s="948"/>
      <c r="X3189" s="948"/>
      <c r="Y3189" s="948"/>
      <c r="Z3189" s="948"/>
      <c r="CC3189" s="949"/>
    </row>
    <row r="3190" spans="6:81" s="947" customFormat="1">
      <c r="F3190" s="948"/>
      <c r="G3190" s="948"/>
      <c r="H3190" s="948"/>
      <c r="I3190" s="948"/>
      <c r="N3190" s="948"/>
      <c r="O3190" s="948"/>
      <c r="P3190" s="948"/>
      <c r="Q3190" s="948"/>
      <c r="R3190" s="948"/>
      <c r="S3190" s="948"/>
      <c r="T3190" s="948"/>
      <c r="U3190" s="948"/>
      <c r="V3190" s="948"/>
      <c r="W3190" s="948"/>
      <c r="X3190" s="948"/>
      <c r="Y3190" s="948"/>
      <c r="Z3190" s="948"/>
      <c r="CC3190" s="949"/>
    </row>
    <row r="3191" spans="6:81" s="947" customFormat="1">
      <c r="F3191" s="948"/>
      <c r="G3191" s="948"/>
      <c r="H3191" s="948"/>
      <c r="I3191" s="948"/>
      <c r="N3191" s="948"/>
      <c r="O3191" s="948"/>
      <c r="P3191" s="948"/>
      <c r="Q3191" s="948"/>
      <c r="R3191" s="948"/>
      <c r="S3191" s="948"/>
      <c r="T3191" s="948"/>
      <c r="U3191" s="948"/>
      <c r="V3191" s="948"/>
      <c r="W3191" s="948"/>
      <c r="X3191" s="948"/>
      <c r="Y3191" s="948"/>
      <c r="Z3191" s="948"/>
      <c r="CC3191" s="949"/>
    </row>
    <row r="3192" spans="6:81" s="947" customFormat="1">
      <c r="F3192" s="948"/>
      <c r="G3192" s="948"/>
      <c r="H3192" s="948"/>
      <c r="I3192" s="948"/>
      <c r="N3192" s="948"/>
      <c r="O3192" s="948"/>
      <c r="P3192" s="948"/>
      <c r="Q3192" s="948"/>
      <c r="R3192" s="948"/>
      <c r="S3192" s="948"/>
      <c r="T3192" s="948"/>
      <c r="U3192" s="948"/>
      <c r="V3192" s="948"/>
      <c r="W3192" s="948"/>
      <c r="X3192" s="948"/>
      <c r="Y3192" s="948"/>
      <c r="Z3192" s="948"/>
      <c r="CC3192" s="949"/>
    </row>
    <row r="3193" spans="6:81" s="947" customFormat="1">
      <c r="F3193" s="948"/>
      <c r="G3193" s="948"/>
      <c r="H3193" s="948"/>
      <c r="I3193" s="948"/>
      <c r="N3193" s="948"/>
      <c r="O3193" s="948"/>
      <c r="P3193" s="948"/>
      <c r="Q3193" s="948"/>
      <c r="R3193" s="948"/>
      <c r="S3193" s="948"/>
      <c r="T3193" s="948"/>
      <c r="U3193" s="948"/>
      <c r="V3193" s="948"/>
      <c r="W3193" s="948"/>
      <c r="X3193" s="948"/>
      <c r="Y3193" s="948"/>
      <c r="Z3193" s="948"/>
      <c r="CC3193" s="949"/>
    </row>
    <row r="3194" spans="6:81" s="947" customFormat="1">
      <c r="F3194" s="948"/>
      <c r="G3194" s="948"/>
      <c r="H3194" s="948"/>
      <c r="I3194" s="948"/>
      <c r="N3194" s="948"/>
      <c r="O3194" s="948"/>
      <c r="P3194" s="948"/>
      <c r="Q3194" s="948"/>
      <c r="R3194" s="948"/>
      <c r="S3194" s="948"/>
      <c r="T3194" s="948"/>
      <c r="U3194" s="948"/>
      <c r="V3194" s="948"/>
      <c r="W3194" s="948"/>
      <c r="X3194" s="948"/>
      <c r="Y3194" s="948"/>
      <c r="Z3194" s="948"/>
      <c r="CC3194" s="949"/>
    </row>
    <row r="3195" spans="6:81" s="947" customFormat="1">
      <c r="F3195" s="948"/>
      <c r="G3195" s="948"/>
      <c r="H3195" s="948"/>
      <c r="I3195" s="948"/>
      <c r="N3195" s="948"/>
      <c r="O3195" s="948"/>
      <c r="P3195" s="948"/>
      <c r="Q3195" s="948"/>
      <c r="R3195" s="948"/>
      <c r="S3195" s="948"/>
      <c r="T3195" s="948"/>
      <c r="U3195" s="948"/>
      <c r="V3195" s="948"/>
      <c r="W3195" s="948"/>
      <c r="X3195" s="948"/>
      <c r="Y3195" s="948"/>
      <c r="Z3195" s="948"/>
      <c r="CC3195" s="949"/>
    </row>
    <row r="3196" spans="6:81" s="947" customFormat="1">
      <c r="F3196" s="948"/>
      <c r="G3196" s="948"/>
      <c r="H3196" s="948"/>
      <c r="I3196" s="948"/>
      <c r="N3196" s="948"/>
      <c r="O3196" s="948"/>
      <c r="P3196" s="948"/>
      <c r="Q3196" s="948"/>
      <c r="R3196" s="948"/>
      <c r="S3196" s="948"/>
      <c r="T3196" s="948"/>
      <c r="U3196" s="948"/>
      <c r="V3196" s="948"/>
      <c r="W3196" s="948"/>
      <c r="X3196" s="948"/>
      <c r="Y3196" s="948"/>
      <c r="Z3196" s="948"/>
      <c r="CC3196" s="949"/>
    </row>
    <row r="3197" spans="6:81" s="947" customFormat="1">
      <c r="F3197" s="948"/>
      <c r="G3197" s="948"/>
      <c r="H3197" s="948"/>
      <c r="I3197" s="948"/>
      <c r="N3197" s="948"/>
      <c r="O3197" s="948"/>
      <c r="P3197" s="948"/>
      <c r="Q3197" s="948"/>
      <c r="R3197" s="948"/>
      <c r="S3197" s="948"/>
      <c r="T3197" s="948"/>
      <c r="U3197" s="948"/>
      <c r="V3197" s="948"/>
      <c r="W3197" s="948"/>
      <c r="X3197" s="948"/>
      <c r="Y3197" s="948"/>
      <c r="Z3197" s="948"/>
      <c r="CC3197" s="949"/>
    </row>
    <row r="3198" spans="6:81" s="947" customFormat="1">
      <c r="F3198" s="948"/>
      <c r="G3198" s="948"/>
      <c r="H3198" s="948"/>
      <c r="I3198" s="948"/>
      <c r="N3198" s="948"/>
      <c r="O3198" s="948"/>
      <c r="P3198" s="948"/>
      <c r="Q3198" s="948"/>
      <c r="R3198" s="948"/>
      <c r="S3198" s="948"/>
      <c r="T3198" s="948"/>
      <c r="U3198" s="948"/>
      <c r="V3198" s="948"/>
      <c r="W3198" s="948"/>
      <c r="X3198" s="948"/>
      <c r="Y3198" s="948"/>
      <c r="Z3198" s="948"/>
      <c r="CC3198" s="949"/>
    </row>
    <row r="3199" spans="6:81" s="947" customFormat="1">
      <c r="F3199" s="948"/>
      <c r="G3199" s="948"/>
      <c r="H3199" s="948"/>
      <c r="I3199" s="948"/>
      <c r="N3199" s="948"/>
      <c r="O3199" s="948"/>
      <c r="P3199" s="948"/>
      <c r="Q3199" s="948"/>
      <c r="R3199" s="948"/>
      <c r="S3199" s="948"/>
      <c r="T3199" s="948"/>
      <c r="U3199" s="948"/>
      <c r="V3199" s="948"/>
      <c r="W3199" s="948"/>
      <c r="X3199" s="948"/>
      <c r="Y3199" s="948"/>
      <c r="Z3199" s="948"/>
      <c r="CC3199" s="949"/>
    </row>
    <row r="3200" spans="6:81" s="947" customFormat="1">
      <c r="F3200" s="948"/>
      <c r="G3200" s="948"/>
      <c r="H3200" s="948"/>
      <c r="I3200" s="948"/>
      <c r="N3200" s="948"/>
      <c r="O3200" s="948"/>
      <c r="P3200" s="948"/>
      <c r="Q3200" s="948"/>
      <c r="R3200" s="948"/>
      <c r="S3200" s="948"/>
      <c r="T3200" s="948"/>
      <c r="U3200" s="948"/>
      <c r="V3200" s="948"/>
      <c r="W3200" s="948"/>
      <c r="X3200" s="948"/>
      <c r="Y3200" s="948"/>
      <c r="Z3200" s="948"/>
      <c r="CC3200" s="949"/>
    </row>
    <row r="3201" spans="6:81" s="947" customFormat="1">
      <c r="F3201" s="948"/>
      <c r="G3201" s="948"/>
      <c r="H3201" s="948"/>
      <c r="I3201" s="948"/>
      <c r="N3201" s="948"/>
      <c r="O3201" s="948"/>
      <c r="P3201" s="948"/>
      <c r="Q3201" s="948"/>
      <c r="R3201" s="948"/>
      <c r="S3201" s="948"/>
      <c r="T3201" s="948"/>
      <c r="U3201" s="948"/>
      <c r="V3201" s="948"/>
      <c r="W3201" s="948"/>
      <c r="X3201" s="948"/>
      <c r="Y3201" s="948"/>
      <c r="Z3201" s="948"/>
      <c r="CC3201" s="949"/>
    </row>
    <row r="3202" spans="6:81" s="947" customFormat="1">
      <c r="F3202" s="948"/>
      <c r="G3202" s="948"/>
      <c r="H3202" s="948"/>
      <c r="I3202" s="948"/>
      <c r="N3202" s="948"/>
      <c r="O3202" s="948"/>
      <c r="P3202" s="948"/>
      <c r="Q3202" s="948"/>
      <c r="R3202" s="948"/>
      <c r="S3202" s="948"/>
      <c r="T3202" s="948"/>
      <c r="U3202" s="948"/>
      <c r="V3202" s="948"/>
      <c r="W3202" s="948"/>
      <c r="X3202" s="948"/>
      <c r="Y3202" s="948"/>
      <c r="Z3202" s="948"/>
      <c r="CC3202" s="949"/>
    </row>
    <row r="3203" spans="6:81" s="947" customFormat="1">
      <c r="F3203" s="948"/>
      <c r="G3203" s="948"/>
      <c r="H3203" s="948"/>
      <c r="I3203" s="948"/>
      <c r="N3203" s="948"/>
      <c r="O3203" s="948"/>
      <c r="P3203" s="948"/>
      <c r="Q3203" s="948"/>
      <c r="R3203" s="948"/>
      <c r="S3203" s="948"/>
      <c r="T3203" s="948"/>
      <c r="U3203" s="948"/>
      <c r="V3203" s="948"/>
      <c r="W3203" s="948"/>
      <c r="X3203" s="948"/>
      <c r="Y3203" s="948"/>
      <c r="Z3203" s="948"/>
      <c r="CC3203" s="949"/>
    </row>
    <row r="3204" spans="6:81" s="947" customFormat="1">
      <c r="F3204" s="948"/>
      <c r="G3204" s="948"/>
      <c r="H3204" s="948"/>
      <c r="I3204" s="948"/>
      <c r="N3204" s="948"/>
      <c r="O3204" s="948"/>
      <c r="P3204" s="948"/>
      <c r="Q3204" s="948"/>
      <c r="R3204" s="948"/>
      <c r="S3204" s="948"/>
      <c r="T3204" s="948"/>
      <c r="U3204" s="948"/>
      <c r="V3204" s="948"/>
      <c r="W3204" s="948"/>
      <c r="X3204" s="948"/>
      <c r="Y3204" s="948"/>
      <c r="Z3204" s="948"/>
      <c r="CC3204" s="949"/>
    </row>
    <row r="3205" spans="6:81" s="947" customFormat="1">
      <c r="F3205" s="948"/>
      <c r="G3205" s="948"/>
      <c r="H3205" s="948"/>
      <c r="I3205" s="948"/>
      <c r="N3205" s="948"/>
      <c r="O3205" s="948"/>
      <c r="P3205" s="948"/>
      <c r="Q3205" s="948"/>
      <c r="R3205" s="948"/>
      <c r="S3205" s="948"/>
      <c r="T3205" s="948"/>
      <c r="U3205" s="948"/>
      <c r="V3205" s="948"/>
      <c r="W3205" s="948"/>
      <c r="X3205" s="948"/>
      <c r="Y3205" s="948"/>
      <c r="Z3205" s="948"/>
      <c r="CC3205" s="949"/>
    </row>
    <row r="3206" spans="6:81" s="947" customFormat="1">
      <c r="F3206" s="948"/>
      <c r="G3206" s="948"/>
      <c r="H3206" s="948"/>
      <c r="I3206" s="948"/>
      <c r="N3206" s="948"/>
      <c r="O3206" s="948"/>
      <c r="P3206" s="948"/>
      <c r="Q3206" s="948"/>
      <c r="R3206" s="948"/>
      <c r="S3206" s="948"/>
      <c r="T3206" s="948"/>
      <c r="U3206" s="948"/>
      <c r="V3206" s="948"/>
      <c r="W3206" s="948"/>
      <c r="X3206" s="948"/>
      <c r="Y3206" s="948"/>
      <c r="Z3206" s="948"/>
      <c r="CC3206" s="949"/>
    </row>
    <row r="3207" spans="6:81" s="947" customFormat="1">
      <c r="F3207" s="948"/>
      <c r="G3207" s="948"/>
      <c r="H3207" s="948"/>
      <c r="I3207" s="948"/>
      <c r="N3207" s="948"/>
      <c r="O3207" s="948"/>
      <c r="P3207" s="948"/>
      <c r="Q3207" s="948"/>
      <c r="R3207" s="948"/>
      <c r="S3207" s="948"/>
      <c r="T3207" s="948"/>
      <c r="U3207" s="948"/>
      <c r="V3207" s="948"/>
      <c r="W3207" s="948"/>
      <c r="X3207" s="948"/>
      <c r="Y3207" s="948"/>
      <c r="Z3207" s="948"/>
      <c r="CC3207" s="949"/>
    </row>
    <row r="3208" spans="6:81" s="947" customFormat="1">
      <c r="F3208" s="948"/>
      <c r="G3208" s="948"/>
      <c r="H3208" s="948"/>
      <c r="I3208" s="948"/>
      <c r="N3208" s="948"/>
      <c r="O3208" s="948"/>
      <c r="P3208" s="948"/>
      <c r="Q3208" s="948"/>
      <c r="R3208" s="948"/>
      <c r="S3208" s="948"/>
      <c r="T3208" s="948"/>
      <c r="U3208" s="948"/>
      <c r="V3208" s="948"/>
      <c r="W3208" s="948"/>
      <c r="X3208" s="948"/>
      <c r="Y3208" s="948"/>
      <c r="Z3208" s="948"/>
      <c r="CC3208" s="949"/>
    </row>
    <row r="3209" spans="6:81" s="947" customFormat="1">
      <c r="F3209" s="948"/>
      <c r="G3209" s="948"/>
      <c r="H3209" s="948"/>
      <c r="I3209" s="948"/>
      <c r="N3209" s="948"/>
      <c r="O3209" s="948"/>
      <c r="P3209" s="948"/>
      <c r="Q3209" s="948"/>
      <c r="R3209" s="948"/>
      <c r="S3209" s="948"/>
      <c r="T3209" s="948"/>
      <c r="U3209" s="948"/>
      <c r="V3209" s="948"/>
      <c r="W3209" s="948"/>
      <c r="X3209" s="948"/>
      <c r="Y3209" s="948"/>
      <c r="Z3209" s="948"/>
      <c r="CC3209" s="949"/>
    </row>
    <row r="3210" spans="6:81" s="947" customFormat="1">
      <c r="F3210" s="948"/>
      <c r="G3210" s="948"/>
      <c r="H3210" s="948"/>
      <c r="I3210" s="948"/>
      <c r="N3210" s="948"/>
      <c r="O3210" s="948"/>
      <c r="P3210" s="948"/>
      <c r="Q3210" s="948"/>
      <c r="R3210" s="948"/>
      <c r="S3210" s="948"/>
      <c r="T3210" s="948"/>
      <c r="U3210" s="948"/>
      <c r="V3210" s="948"/>
      <c r="W3210" s="948"/>
      <c r="X3210" s="948"/>
      <c r="Y3210" s="948"/>
      <c r="Z3210" s="948"/>
      <c r="CC3210" s="949"/>
    </row>
    <row r="3211" spans="6:81" s="947" customFormat="1">
      <c r="F3211" s="948"/>
      <c r="G3211" s="948"/>
      <c r="H3211" s="948"/>
      <c r="I3211" s="948"/>
      <c r="N3211" s="948"/>
      <c r="O3211" s="948"/>
      <c r="P3211" s="948"/>
      <c r="Q3211" s="948"/>
      <c r="R3211" s="948"/>
      <c r="S3211" s="948"/>
      <c r="T3211" s="948"/>
      <c r="U3211" s="948"/>
      <c r="V3211" s="948"/>
      <c r="W3211" s="948"/>
      <c r="X3211" s="948"/>
      <c r="Y3211" s="948"/>
      <c r="Z3211" s="948"/>
      <c r="CC3211" s="949"/>
    </row>
    <row r="3212" spans="6:81" s="947" customFormat="1">
      <c r="F3212" s="948"/>
      <c r="G3212" s="948"/>
      <c r="H3212" s="948"/>
      <c r="I3212" s="948"/>
      <c r="N3212" s="948"/>
      <c r="O3212" s="948"/>
      <c r="P3212" s="948"/>
      <c r="Q3212" s="948"/>
      <c r="R3212" s="948"/>
      <c r="S3212" s="948"/>
      <c r="T3212" s="948"/>
      <c r="U3212" s="948"/>
      <c r="V3212" s="948"/>
      <c r="W3212" s="948"/>
      <c r="X3212" s="948"/>
      <c r="Y3212" s="948"/>
      <c r="Z3212" s="948"/>
      <c r="CC3212" s="949"/>
    </row>
    <row r="3213" spans="6:81" s="947" customFormat="1">
      <c r="F3213" s="948"/>
      <c r="G3213" s="948"/>
      <c r="H3213" s="948"/>
      <c r="I3213" s="948"/>
      <c r="N3213" s="948"/>
      <c r="O3213" s="948"/>
      <c r="P3213" s="948"/>
      <c r="Q3213" s="948"/>
      <c r="R3213" s="948"/>
      <c r="S3213" s="948"/>
      <c r="T3213" s="948"/>
      <c r="U3213" s="948"/>
      <c r="V3213" s="948"/>
      <c r="W3213" s="948"/>
      <c r="X3213" s="948"/>
      <c r="Y3213" s="948"/>
      <c r="Z3213" s="948"/>
      <c r="CC3213" s="949"/>
    </row>
    <row r="3214" spans="6:81" s="947" customFormat="1">
      <c r="F3214" s="948"/>
      <c r="G3214" s="948"/>
      <c r="H3214" s="948"/>
      <c r="I3214" s="948"/>
      <c r="N3214" s="948"/>
      <c r="O3214" s="948"/>
      <c r="P3214" s="948"/>
      <c r="Q3214" s="948"/>
      <c r="R3214" s="948"/>
      <c r="S3214" s="948"/>
      <c r="T3214" s="948"/>
      <c r="U3214" s="948"/>
      <c r="V3214" s="948"/>
      <c r="W3214" s="948"/>
      <c r="X3214" s="948"/>
      <c r="Y3214" s="948"/>
      <c r="Z3214" s="948"/>
      <c r="CC3214" s="949"/>
    </row>
    <row r="3215" spans="6:81" s="947" customFormat="1">
      <c r="F3215" s="948"/>
      <c r="G3215" s="948"/>
      <c r="H3215" s="948"/>
      <c r="I3215" s="948"/>
      <c r="N3215" s="948"/>
      <c r="O3215" s="948"/>
      <c r="P3215" s="948"/>
      <c r="Q3215" s="948"/>
      <c r="R3215" s="948"/>
      <c r="S3215" s="948"/>
      <c r="T3215" s="948"/>
      <c r="U3215" s="948"/>
      <c r="V3215" s="948"/>
      <c r="W3215" s="948"/>
      <c r="X3215" s="948"/>
      <c r="Y3215" s="948"/>
      <c r="Z3215" s="948"/>
      <c r="CC3215" s="949"/>
    </row>
    <row r="3216" spans="6:81" s="947" customFormat="1">
      <c r="F3216" s="948"/>
      <c r="G3216" s="948"/>
      <c r="H3216" s="948"/>
      <c r="I3216" s="948"/>
      <c r="N3216" s="948"/>
      <c r="O3216" s="948"/>
      <c r="P3216" s="948"/>
      <c r="Q3216" s="948"/>
      <c r="R3216" s="948"/>
      <c r="S3216" s="948"/>
      <c r="T3216" s="948"/>
      <c r="U3216" s="948"/>
      <c r="V3216" s="948"/>
      <c r="W3216" s="948"/>
      <c r="X3216" s="948"/>
      <c r="Y3216" s="948"/>
      <c r="Z3216" s="948"/>
      <c r="CC3216" s="949"/>
    </row>
    <row r="3217" spans="6:81" s="947" customFormat="1">
      <c r="F3217" s="948"/>
      <c r="G3217" s="948"/>
      <c r="H3217" s="948"/>
      <c r="I3217" s="948"/>
      <c r="N3217" s="948"/>
      <c r="O3217" s="948"/>
      <c r="P3217" s="948"/>
      <c r="Q3217" s="948"/>
      <c r="R3217" s="948"/>
      <c r="S3217" s="948"/>
      <c r="T3217" s="948"/>
      <c r="U3217" s="948"/>
      <c r="V3217" s="948"/>
      <c r="W3217" s="948"/>
      <c r="X3217" s="948"/>
      <c r="Y3217" s="948"/>
      <c r="Z3217" s="948"/>
      <c r="CC3217" s="949"/>
    </row>
    <row r="3218" spans="6:81" s="947" customFormat="1">
      <c r="F3218" s="948"/>
      <c r="G3218" s="948"/>
      <c r="H3218" s="948"/>
      <c r="I3218" s="948"/>
      <c r="N3218" s="948"/>
      <c r="O3218" s="948"/>
      <c r="P3218" s="948"/>
      <c r="Q3218" s="948"/>
      <c r="R3218" s="948"/>
      <c r="S3218" s="948"/>
      <c r="T3218" s="948"/>
      <c r="U3218" s="948"/>
      <c r="V3218" s="948"/>
      <c r="W3218" s="948"/>
      <c r="X3218" s="948"/>
      <c r="Y3218" s="948"/>
      <c r="Z3218" s="948"/>
      <c r="CC3218" s="949"/>
    </row>
    <row r="3219" spans="6:81" s="947" customFormat="1">
      <c r="F3219" s="948"/>
      <c r="G3219" s="948"/>
      <c r="H3219" s="948"/>
      <c r="I3219" s="948"/>
      <c r="N3219" s="948"/>
      <c r="O3219" s="948"/>
      <c r="P3219" s="948"/>
      <c r="Q3219" s="948"/>
      <c r="R3219" s="948"/>
      <c r="S3219" s="948"/>
      <c r="T3219" s="948"/>
      <c r="U3219" s="948"/>
      <c r="V3219" s="948"/>
      <c r="W3219" s="948"/>
      <c r="X3219" s="948"/>
      <c r="Y3219" s="948"/>
      <c r="Z3219" s="948"/>
      <c r="CC3219" s="949"/>
    </row>
    <row r="3220" spans="6:81" s="947" customFormat="1">
      <c r="F3220" s="948"/>
      <c r="G3220" s="948"/>
      <c r="H3220" s="948"/>
      <c r="I3220" s="948"/>
      <c r="N3220" s="948"/>
      <c r="O3220" s="948"/>
      <c r="P3220" s="948"/>
      <c r="Q3220" s="948"/>
      <c r="R3220" s="948"/>
      <c r="S3220" s="948"/>
      <c r="T3220" s="948"/>
      <c r="U3220" s="948"/>
      <c r="V3220" s="948"/>
      <c r="W3220" s="948"/>
      <c r="X3220" s="948"/>
      <c r="Y3220" s="948"/>
      <c r="Z3220" s="948"/>
      <c r="CC3220" s="949"/>
    </row>
    <row r="3221" spans="6:81" s="947" customFormat="1">
      <c r="F3221" s="948"/>
      <c r="G3221" s="948"/>
      <c r="H3221" s="948"/>
      <c r="I3221" s="948"/>
      <c r="N3221" s="948"/>
      <c r="O3221" s="948"/>
      <c r="P3221" s="948"/>
      <c r="Q3221" s="948"/>
      <c r="R3221" s="948"/>
      <c r="S3221" s="948"/>
      <c r="T3221" s="948"/>
      <c r="U3221" s="948"/>
      <c r="V3221" s="948"/>
      <c r="W3221" s="948"/>
      <c r="X3221" s="948"/>
      <c r="Y3221" s="948"/>
      <c r="Z3221" s="948"/>
      <c r="CC3221" s="949"/>
    </row>
    <row r="3222" spans="6:81" s="947" customFormat="1">
      <c r="F3222" s="948"/>
      <c r="G3222" s="948"/>
      <c r="H3222" s="948"/>
      <c r="I3222" s="948"/>
      <c r="N3222" s="948"/>
      <c r="O3222" s="948"/>
      <c r="P3222" s="948"/>
      <c r="Q3222" s="948"/>
      <c r="R3222" s="948"/>
      <c r="S3222" s="948"/>
      <c r="T3222" s="948"/>
      <c r="U3222" s="948"/>
      <c r="V3222" s="948"/>
      <c r="W3222" s="948"/>
      <c r="X3222" s="948"/>
      <c r="Y3222" s="948"/>
      <c r="Z3222" s="948"/>
      <c r="CC3222" s="949"/>
    </row>
    <row r="3223" spans="6:81" s="947" customFormat="1">
      <c r="F3223" s="948"/>
      <c r="G3223" s="948"/>
      <c r="H3223" s="948"/>
      <c r="I3223" s="948"/>
      <c r="N3223" s="948"/>
      <c r="O3223" s="948"/>
      <c r="P3223" s="948"/>
      <c r="Q3223" s="948"/>
      <c r="R3223" s="948"/>
      <c r="S3223" s="948"/>
      <c r="T3223" s="948"/>
      <c r="U3223" s="948"/>
      <c r="V3223" s="948"/>
      <c r="W3223" s="948"/>
      <c r="X3223" s="948"/>
      <c r="Y3223" s="948"/>
      <c r="Z3223" s="948"/>
      <c r="CC3223" s="949"/>
    </row>
    <row r="3224" spans="6:81" s="947" customFormat="1">
      <c r="F3224" s="948"/>
      <c r="G3224" s="948"/>
      <c r="H3224" s="948"/>
      <c r="I3224" s="948"/>
      <c r="N3224" s="948"/>
      <c r="O3224" s="948"/>
      <c r="P3224" s="948"/>
      <c r="Q3224" s="948"/>
      <c r="R3224" s="948"/>
      <c r="S3224" s="948"/>
      <c r="T3224" s="948"/>
      <c r="U3224" s="948"/>
      <c r="V3224" s="948"/>
      <c r="W3224" s="948"/>
      <c r="X3224" s="948"/>
      <c r="Y3224" s="948"/>
      <c r="Z3224" s="948"/>
      <c r="CC3224" s="949"/>
    </row>
    <row r="3225" spans="6:81" s="947" customFormat="1">
      <c r="F3225" s="948"/>
      <c r="G3225" s="948"/>
      <c r="H3225" s="948"/>
      <c r="I3225" s="948"/>
      <c r="N3225" s="948"/>
      <c r="O3225" s="948"/>
      <c r="P3225" s="948"/>
      <c r="Q3225" s="948"/>
      <c r="R3225" s="948"/>
      <c r="S3225" s="948"/>
      <c r="T3225" s="948"/>
      <c r="U3225" s="948"/>
      <c r="V3225" s="948"/>
      <c r="W3225" s="948"/>
      <c r="X3225" s="948"/>
      <c r="Y3225" s="948"/>
      <c r="Z3225" s="948"/>
      <c r="CC3225" s="949"/>
    </row>
    <row r="3226" spans="6:81" s="947" customFormat="1">
      <c r="F3226" s="948"/>
      <c r="G3226" s="948"/>
      <c r="H3226" s="948"/>
      <c r="I3226" s="948"/>
      <c r="N3226" s="948"/>
      <c r="O3226" s="948"/>
      <c r="P3226" s="948"/>
      <c r="Q3226" s="948"/>
      <c r="R3226" s="948"/>
      <c r="S3226" s="948"/>
      <c r="T3226" s="948"/>
      <c r="U3226" s="948"/>
      <c r="V3226" s="948"/>
      <c r="W3226" s="948"/>
      <c r="X3226" s="948"/>
      <c r="Y3226" s="948"/>
      <c r="Z3226" s="948"/>
      <c r="CC3226" s="949"/>
    </row>
    <row r="3227" spans="6:81" s="947" customFormat="1">
      <c r="F3227" s="948"/>
      <c r="G3227" s="948"/>
      <c r="H3227" s="948"/>
      <c r="I3227" s="948"/>
      <c r="N3227" s="948"/>
      <c r="O3227" s="948"/>
      <c r="P3227" s="948"/>
      <c r="Q3227" s="948"/>
      <c r="R3227" s="948"/>
      <c r="S3227" s="948"/>
      <c r="T3227" s="948"/>
      <c r="U3227" s="948"/>
      <c r="V3227" s="948"/>
      <c r="W3227" s="948"/>
      <c r="X3227" s="948"/>
      <c r="Y3227" s="948"/>
      <c r="Z3227" s="948"/>
      <c r="CC3227" s="949"/>
    </row>
    <row r="3228" spans="6:81" s="947" customFormat="1">
      <c r="F3228" s="948"/>
      <c r="G3228" s="948"/>
      <c r="H3228" s="948"/>
      <c r="I3228" s="948"/>
      <c r="N3228" s="948"/>
      <c r="O3228" s="948"/>
      <c r="P3228" s="948"/>
      <c r="Q3228" s="948"/>
      <c r="R3228" s="948"/>
      <c r="S3228" s="948"/>
      <c r="T3228" s="948"/>
      <c r="U3228" s="948"/>
      <c r="V3228" s="948"/>
      <c r="W3228" s="948"/>
      <c r="X3228" s="948"/>
      <c r="Y3228" s="948"/>
      <c r="Z3228" s="948"/>
      <c r="CC3228" s="949"/>
    </row>
    <row r="3229" spans="6:81" s="947" customFormat="1">
      <c r="F3229" s="948"/>
      <c r="G3229" s="948"/>
      <c r="H3229" s="948"/>
      <c r="I3229" s="948"/>
      <c r="N3229" s="948"/>
      <c r="O3229" s="948"/>
      <c r="P3229" s="948"/>
      <c r="Q3229" s="948"/>
      <c r="R3229" s="948"/>
      <c r="S3229" s="948"/>
      <c r="T3229" s="948"/>
      <c r="U3229" s="948"/>
      <c r="V3229" s="948"/>
      <c r="W3229" s="948"/>
      <c r="X3229" s="948"/>
      <c r="Y3229" s="948"/>
      <c r="Z3229" s="948"/>
      <c r="CC3229" s="949"/>
    </row>
    <row r="3230" spans="6:81" s="947" customFormat="1">
      <c r="F3230" s="948"/>
      <c r="G3230" s="948"/>
      <c r="H3230" s="948"/>
      <c r="I3230" s="948"/>
      <c r="N3230" s="948"/>
      <c r="O3230" s="948"/>
      <c r="P3230" s="948"/>
      <c r="Q3230" s="948"/>
      <c r="R3230" s="948"/>
      <c r="S3230" s="948"/>
      <c r="T3230" s="948"/>
      <c r="U3230" s="948"/>
      <c r="V3230" s="948"/>
      <c r="W3230" s="948"/>
      <c r="X3230" s="948"/>
      <c r="Y3230" s="948"/>
      <c r="Z3230" s="948"/>
      <c r="CC3230" s="949"/>
    </row>
    <row r="3231" spans="6:81" s="947" customFormat="1">
      <c r="F3231" s="948"/>
      <c r="G3231" s="948"/>
      <c r="H3231" s="948"/>
      <c r="I3231" s="948"/>
      <c r="N3231" s="948"/>
      <c r="O3231" s="948"/>
      <c r="P3231" s="948"/>
      <c r="Q3231" s="948"/>
      <c r="R3231" s="948"/>
      <c r="S3231" s="948"/>
      <c r="T3231" s="948"/>
      <c r="U3231" s="948"/>
      <c r="V3231" s="948"/>
      <c r="W3231" s="948"/>
      <c r="X3231" s="948"/>
      <c r="Y3231" s="948"/>
      <c r="Z3231" s="948"/>
      <c r="CC3231" s="949"/>
    </row>
    <row r="3232" spans="6:81" s="947" customFormat="1">
      <c r="F3232" s="948"/>
      <c r="G3232" s="948"/>
      <c r="H3232" s="948"/>
      <c r="I3232" s="948"/>
      <c r="N3232" s="948"/>
      <c r="O3232" s="948"/>
      <c r="P3232" s="948"/>
      <c r="Q3232" s="948"/>
      <c r="R3232" s="948"/>
      <c r="S3232" s="948"/>
      <c r="T3232" s="948"/>
      <c r="U3232" s="948"/>
      <c r="V3232" s="948"/>
      <c r="W3232" s="948"/>
      <c r="X3232" s="948"/>
      <c r="Y3232" s="948"/>
      <c r="Z3232" s="948"/>
      <c r="CC3232" s="949"/>
    </row>
    <row r="3233" spans="6:81" s="947" customFormat="1">
      <c r="F3233" s="948"/>
      <c r="G3233" s="948"/>
      <c r="H3233" s="948"/>
      <c r="I3233" s="948"/>
      <c r="N3233" s="948"/>
      <c r="O3233" s="948"/>
      <c r="P3233" s="948"/>
      <c r="Q3233" s="948"/>
      <c r="R3233" s="948"/>
      <c r="S3233" s="948"/>
      <c r="T3233" s="948"/>
      <c r="U3233" s="948"/>
      <c r="V3233" s="948"/>
      <c r="W3233" s="948"/>
      <c r="X3233" s="948"/>
      <c r="Y3233" s="948"/>
      <c r="Z3233" s="948"/>
      <c r="CC3233" s="949"/>
    </row>
    <row r="3234" spans="6:81" s="947" customFormat="1">
      <c r="F3234" s="948"/>
      <c r="G3234" s="948"/>
      <c r="H3234" s="948"/>
      <c r="I3234" s="948"/>
      <c r="N3234" s="948"/>
      <c r="O3234" s="948"/>
      <c r="P3234" s="948"/>
      <c r="Q3234" s="948"/>
      <c r="R3234" s="948"/>
      <c r="S3234" s="948"/>
      <c r="T3234" s="948"/>
      <c r="U3234" s="948"/>
      <c r="V3234" s="948"/>
      <c r="W3234" s="948"/>
      <c r="X3234" s="948"/>
      <c r="Y3234" s="948"/>
      <c r="Z3234" s="948"/>
      <c r="CC3234" s="949"/>
    </row>
    <row r="3235" spans="6:81" s="947" customFormat="1">
      <c r="F3235" s="948"/>
      <c r="G3235" s="948"/>
      <c r="H3235" s="948"/>
      <c r="I3235" s="948"/>
      <c r="N3235" s="948"/>
      <c r="O3235" s="948"/>
      <c r="P3235" s="948"/>
      <c r="Q3235" s="948"/>
      <c r="R3235" s="948"/>
      <c r="S3235" s="948"/>
      <c r="T3235" s="948"/>
      <c r="U3235" s="948"/>
      <c r="V3235" s="948"/>
      <c r="W3235" s="948"/>
      <c r="X3235" s="948"/>
      <c r="Y3235" s="948"/>
      <c r="Z3235" s="948"/>
      <c r="CC3235" s="949"/>
    </row>
    <row r="3236" spans="6:81" s="947" customFormat="1">
      <c r="F3236" s="948"/>
      <c r="G3236" s="948"/>
      <c r="H3236" s="948"/>
      <c r="I3236" s="948"/>
      <c r="N3236" s="948"/>
      <c r="O3236" s="948"/>
      <c r="P3236" s="948"/>
      <c r="Q3236" s="948"/>
      <c r="R3236" s="948"/>
      <c r="S3236" s="948"/>
      <c r="T3236" s="948"/>
      <c r="U3236" s="948"/>
      <c r="V3236" s="948"/>
      <c r="W3236" s="948"/>
      <c r="X3236" s="948"/>
      <c r="Y3236" s="948"/>
      <c r="Z3236" s="948"/>
      <c r="CC3236" s="949"/>
    </row>
    <row r="3237" spans="6:81" s="947" customFormat="1">
      <c r="F3237" s="948"/>
      <c r="G3237" s="948"/>
      <c r="H3237" s="948"/>
      <c r="I3237" s="948"/>
      <c r="N3237" s="948"/>
      <c r="O3237" s="948"/>
      <c r="P3237" s="948"/>
      <c r="Q3237" s="948"/>
      <c r="R3237" s="948"/>
      <c r="S3237" s="948"/>
      <c r="T3237" s="948"/>
      <c r="U3237" s="948"/>
      <c r="V3237" s="948"/>
      <c r="W3237" s="948"/>
      <c r="X3237" s="948"/>
      <c r="Y3237" s="948"/>
      <c r="Z3237" s="948"/>
      <c r="CC3237" s="949"/>
    </row>
    <row r="3238" spans="6:81" s="947" customFormat="1">
      <c r="F3238" s="948"/>
      <c r="G3238" s="948"/>
      <c r="H3238" s="948"/>
      <c r="I3238" s="948"/>
      <c r="N3238" s="948"/>
      <c r="O3238" s="948"/>
      <c r="P3238" s="948"/>
      <c r="Q3238" s="948"/>
      <c r="R3238" s="948"/>
      <c r="S3238" s="948"/>
      <c r="T3238" s="948"/>
      <c r="U3238" s="948"/>
      <c r="V3238" s="948"/>
      <c r="W3238" s="948"/>
      <c r="X3238" s="948"/>
      <c r="Y3238" s="948"/>
      <c r="Z3238" s="948"/>
      <c r="CC3238" s="949"/>
    </row>
    <row r="3239" spans="6:81" s="947" customFormat="1">
      <c r="F3239" s="948"/>
      <c r="G3239" s="948"/>
      <c r="H3239" s="948"/>
      <c r="I3239" s="948"/>
      <c r="N3239" s="948"/>
      <c r="O3239" s="948"/>
      <c r="P3239" s="948"/>
      <c r="Q3239" s="948"/>
      <c r="R3239" s="948"/>
      <c r="S3239" s="948"/>
      <c r="T3239" s="948"/>
      <c r="U3239" s="948"/>
      <c r="V3239" s="948"/>
      <c r="W3239" s="948"/>
      <c r="X3239" s="948"/>
      <c r="Y3239" s="948"/>
      <c r="Z3239" s="948"/>
      <c r="CC3239" s="949"/>
    </row>
    <row r="3240" spans="6:81" s="947" customFormat="1">
      <c r="F3240" s="948"/>
      <c r="G3240" s="948"/>
      <c r="H3240" s="948"/>
      <c r="I3240" s="948"/>
      <c r="N3240" s="948"/>
      <c r="O3240" s="948"/>
      <c r="P3240" s="948"/>
      <c r="Q3240" s="948"/>
      <c r="R3240" s="948"/>
      <c r="S3240" s="948"/>
      <c r="T3240" s="948"/>
      <c r="U3240" s="948"/>
      <c r="V3240" s="948"/>
      <c r="W3240" s="948"/>
      <c r="X3240" s="948"/>
      <c r="Y3240" s="948"/>
      <c r="Z3240" s="948"/>
      <c r="CC3240" s="949"/>
    </row>
    <row r="3241" spans="6:81" s="947" customFormat="1">
      <c r="F3241" s="948"/>
      <c r="G3241" s="948"/>
      <c r="H3241" s="948"/>
      <c r="I3241" s="948"/>
      <c r="N3241" s="948"/>
      <c r="O3241" s="948"/>
      <c r="P3241" s="948"/>
      <c r="Q3241" s="948"/>
      <c r="R3241" s="948"/>
      <c r="S3241" s="948"/>
      <c r="T3241" s="948"/>
      <c r="U3241" s="948"/>
      <c r="V3241" s="948"/>
      <c r="W3241" s="948"/>
      <c r="X3241" s="948"/>
      <c r="Y3241" s="948"/>
      <c r="Z3241" s="948"/>
      <c r="CC3241" s="949"/>
    </row>
    <row r="3242" spans="6:81" s="947" customFormat="1">
      <c r="F3242" s="948"/>
      <c r="G3242" s="948"/>
      <c r="H3242" s="948"/>
      <c r="I3242" s="948"/>
      <c r="N3242" s="948"/>
      <c r="O3242" s="948"/>
      <c r="P3242" s="948"/>
      <c r="Q3242" s="948"/>
      <c r="R3242" s="948"/>
      <c r="S3242" s="948"/>
      <c r="T3242" s="948"/>
      <c r="U3242" s="948"/>
      <c r="V3242" s="948"/>
      <c r="W3242" s="948"/>
      <c r="X3242" s="948"/>
      <c r="Y3242" s="948"/>
      <c r="Z3242" s="948"/>
      <c r="CC3242" s="949"/>
    </row>
    <row r="3243" spans="6:81" s="947" customFormat="1">
      <c r="F3243" s="948"/>
      <c r="G3243" s="948"/>
      <c r="H3243" s="948"/>
      <c r="I3243" s="948"/>
      <c r="N3243" s="948"/>
      <c r="O3243" s="948"/>
      <c r="P3243" s="948"/>
      <c r="Q3243" s="948"/>
      <c r="R3243" s="948"/>
      <c r="S3243" s="948"/>
      <c r="T3243" s="948"/>
      <c r="U3243" s="948"/>
      <c r="V3243" s="948"/>
      <c r="W3243" s="948"/>
      <c r="X3243" s="948"/>
      <c r="Y3243" s="948"/>
      <c r="Z3243" s="948"/>
      <c r="CC3243" s="949"/>
    </row>
    <row r="3244" spans="6:81" s="947" customFormat="1">
      <c r="F3244" s="948"/>
      <c r="G3244" s="948"/>
      <c r="H3244" s="948"/>
      <c r="I3244" s="948"/>
      <c r="N3244" s="948"/>
      <c r="O3244" s="948"/>
      <c r="P3244" s="948"/>
      <c r="Q3244" s="948"/>
      <c r="R3244" s="948"/>
      <c r="S3244" s="948"/>
      <c r="T3244" s="948"/>
      <c r="U3244" s="948"/>
      <c r="V3244" s="948"/>
      <c r="W3244" s="948"/>
      <c r="X3244" s="948"/>
      <c r="Y3244" s="948"/>
      <c r="Z3244" s="948"/>
      <c r="CC3244" s="949"/>
    </row>
    <row r="3245" spans="6:81" s="947" customFormat="1">
      <c r="F3245" s="948"/>
      <c r="G3245" s="948"/>
      <c r="H3245" s="948"/>
      <c r="I3245" s="948"/>
      <c r="N3245" s="948"/>
      <c r="O3245" s="948"/>
      <c r="P3245" s="948"/>
      <c r="Q3245" s="948"/>
      <c r="R3245" s="948"/>
      <c r="S3245" s="948"/>
      <c r="T3245" s="948"/>
      <c r="U3245" s="948"/>
      <c r="V3245" s="948"/>
      <c r="W3245" s="948"/>
      <c r="X3245" s="948"/>
      <c r="Y3245" s="948"/>
      <c r="Z3245" s="948"/>
      <c r="CC3245" s="949"/>
    </row>
    <row r="3246" spans="6:81" s="947" customFormat="1">
      <c r="F3246" s="948"/>
      <c r="G3246" s="948"/>
      <c r="H3246" s="948"/>
      <c r="I3246" s="948"/>
      <c r="N3246" s="948"/>
      <c r="O3246" s="948"/>
      <c r="P3246" s="948"/>
      <c r="Q3246" s="948"/>
      <c r="R3246" s="948"/>
      <c r="S3246" s="948"/>
      <c r="T3246" s="948"/>
      <c r="U3246" s="948"/>
      <c r="V3246" s="948"/>
      <c r="W3246" s="948"/>
      <c r="X3246" s="948"/>
      <c r="Y3246" s="948"/>
      <c r="Z3246" s="948"/>
      <c r="CC3246" s="949"/>
    </row>
    <row r="3247" spans="6:81" s="947" customFormat="1">
      <c r="F3247" s="948"/>
      <c r="G3247" s="948"/>
      <c r="H3247" s="948"/>
      <c r="I3247" s="948"/>
      <c r="N3247" s="948"/>
      <c r="O3247" s="948"/>
      <c r="P3247" s="948"/>
      <c r="Q3247" s="948"/>
      <c r="R3247" s="948"/>
      <c r="S3247" s="948"/>
      <c r="T3247" s="948"/>
      <c r="U3247" s="948"/>
      <c r="V3247" s="948"/>
      <c r="W3247" s="948"/>
      <c r="X3247" s="948"/>
      <c r="Y3247" s="948"/>
      <c r="Z3247" s="948"/>
      <c r="CC3247" s="949"/>
    </row>
    <row r="3248" spans="6:81" s="947" customFormat="1">
      <c r="F3248" s="948"/>
      <c r="G3248" s="948"/>
      <c r="H3248" s="948"/>
      <c r="I3248" s="948"/>
      <c r="N3248" s="948"/>
      <c r="O3248" s="948"/>
      <c r="P3248" s="948"/>
      <c r="Q3248" s="948"/>
      <c r="R3248" s="948"/>
      <c r="S3248" s="948"/>
      <c r="T3248" s="948"/>
      <c r="U3248" s="948"/>
      <c r="V3248" s="948"/>
      <c r="W3248" s="948"/>
      <c r="X3248" s="948"/>
      <c r="Y3248" s="948"/>
      <c r="Z3248" s="948"/>
      <c r="CC3248" s="949"/>
    </row>
    <row r="3249" spans="6:81" s="947" customFormat="1">
      <c r="F3249" s="948"/>
      <c r="G3249" s="948"/>
      <c r="H3249" s="948"/>
      <c r="I3249" s="948"/>
      <c r="N3249" s="948"/>
      <c r="O3249" s="948"/>
      <c r="P3249" s="948"/>
      <c r="Q3249" s="948"/>
      <c r="R3249" s="948"/>
      <c r="S3249" s="948"/>
      <c r="T3249" s="948"/>
      <c r="U3249" s="948"/>
      <c r="V3249" s="948"/>
      <c r="W3249" s="948"/>
      <c r="X3249" s="948"/>
      <c r="Y3249" s="948"/>
      <c r="Z3249" s="948"/>
      <c r="CC3249" s="949"/>
    </row>
    <row r="3250" spans="6:81" s="947" customFormat="1">
      <c r="F3250" s="948"/>
      <c r="G3250" s="948"/>
      <c r="H3250" s="948"/>
      <c r="I3250" s="948"/>
      <c r="N3250" s="948"/>
      <c r="O3250" s="948"/>
      <c r="P3250" s="948"/>
      <c r="Q3250" s="948"/>
      <c r="R3250" s="948"/>
      <c r="S3250" s="948"/>
      <c r="T3250" s="948"/>
      <c r="U3250" s="948"/>
      <c r="V3250" s="948"/>
      <c r="W3250" s="948"/>
      <c r="X3250" s="948"/>
      <c r="Y3250" s="948"/>
      <c r="Z3250" s="948"/>
      <c r="CC3250" s="949"/>
    </row>
    <row r="3251" spans="6:81" s="947" customFormat="1">
      <c r="F3251" s="948"/>
      <c r="G3251" s="948"/>
      <c r="H3251" s="948"/>
      <c r="I3251" s="948"/>
      <c r="N3251" s="948"/>
      <c r="O3251" s="948"/>
      <c r="P3251" s="948"/>
      <c r="Q3251" s="948"/>
      <c r="R3251" s="948"/>
      <c r="S3251" s="948"/>
      <c r="T3251" s="948"/>
      <c r="U3251" s="948"/>
      <c r="V3251" s="948"/>
      <c r="W3251" s="948"/>
      <c r="X3251" s="948"/>
      <c r="Y3251" s="948"/>
      <c r="Z3251" s="948"/>
      <c r="CC3251" s="949"/>
    </row>
    <row r="3252" spans="6:81" s="947" customFormat="1">
      <c r="F3252" s="948"/>
      <c r="G3252" s="948"/>
      <c r="H3252" s="948"/>
      <c r="I3252" s="948"/>
      <c r="N3252" s="948"/>
      <c r="O3252" s="948"/>
      <c r="P3252" s="948"/>
      <c r="Q3252" s="948"/>
      <c r="R3252" s="948"/>
      <c r="S3252" s="948"/>
      <c r="T3252" s="948"/>
      <c r="U3252" s="948"/>
      <c r="V3252" s="948"/>
      <c r="W3252" s="948"/>
      <c r="X3252" s="948"/>
      <c r="Y3252" s="948"/>
      <c r="Z3252" s="948"/>
      <c r="CC3252" s="949"/>
    </row>
    <row r="3253" spans="6:81" s="947" customFormat="1">
      <c r="F3253" s="948"/>
      <c r="G3253" s="948"/>
      <c r="H3253" s="948"/>
      <c r="I3253" s="948"/>
      <c r="N3253" s="948"/>
      <c r="O3253" s="948"/>
      <c r="P3253" s="948"/>
      <c r="Q3253" s="948"/>
      <c r="R3253" s="948"/>
      <c r="S3253" s="948"/>
      <c r="T3253" s="948"/>
      <c r="U3253" s="948"/>
      <c r="V3253" s="948"/>
      <c r="W3253" s="948"/>
      <c r="X3253" s="948"/>
      <c r="Y3253" s="948"/>
      <c r="Z3253" s="948"/>
      <c r="CC3253" s="949"/>
    </row>
    <row r="3254" spans="6:81" s="947" customFormat="1">
      <c r="F3254" s="948"/>
      <c r="G3254" s="948"/>
      <c r="H3254" s="948"/>
      <c r="I3254" s="948"/>
      <c r="N3254" s="948"/>
      <c r="O3254" s="948"/>
      <c r="P3254" s="948"/>
      <c r="Q3254" s="948"/>
      <c r="R3254" s="948"/>
      <c r="S3254" s="948"/>
      <c r="T3254" s="948"/>
      <c r="U3254" s="948"/>
      <c r="V3254" s="948"/>
      <c r="W3254" s="948"/>
      <c r="X3254" s="948"/>
      <c r="Y3254" s="948"/>
      <c r="Z3254" s="948"/>
      <c r="CC3254" s="949"/>
    </row>
    <row r="3255" spans="6:81" s="947" customFormat="1">
      <c r="F3255" s="948"/>
      <c r="G3255" s="948"/>
      <c r="H3255" s="948"/>
      <c r="I3255" s="948"/>
      <c r="N3255" s="948"/>
      <c r="O3255" s="948"/>
      <c r="P3255" s="948"/>
      <c r="Q3255" s="948"/>
      <c r="R3255" s="948"/>
      <c r="S3255" s="948"/>
      <c r="T3255" s="948"/>
      <c r="U3255" s="948"/>
      <c r="V3255" s="948"/>
      <c r="W3255" s="948"/>
      <c r="X3255" s="948"/>
      <c r="Y3255" s="948"/>
      <c r="Z3255" s="948"/>
      <c r="CC3255" s="949"/>
    </row>
    <row r="3256" spans="6:81" s="947" customFormat="1">
      <c r="F3256" s="948"/>
      <c r="G3256" s="948"/>
      <c r="H3256" s="948"/>
      <c r="I3256" s="948"/>
      <c r="N3256" s="948"/>
      <c r="O3256" s="948"/>
      <c r="P3256" s="948"/>
      <c r="Q3256" s="948"/>
      <c r="R3256" s="948"/>
      <c r="S3256" s="948"/>
      <c r="T3256" s="948"/>
      <c r="U3256" s="948"/>
      <c r="V3256" s="948"/>
      <c r="W3256" s="948"/>
      <c r="X3256" s="948"/>
      <c r="Y3256" s="948"/>
      <c r="Z3256" s="948"/>
      <c r="CC3256" s="949"/>
    </row>
    <row r="3257" spans="6:81" s="947" customFormat="1">
      <c r="F3257" s="948"/>
      <c r="G3257" s="948"/>
      <c r="H3257" s="948"/>
      <c r="I3257" s="948"/>
      <c r="N3257" s="948"/>
      <c r="O3257" s="948"/>
      <c r="P3257" s="948"/>
      <c r="Q3257" s="948"/>
      <c r="R3257" s="948"/>
      <c r="S3257" s="948"/>
      <c r="T3257" s="948"/>
      <c r="U3257" s="948"/>
      <c r="V3257" s="948"/>
      <c r="W3257" s="948"/>
      <c r="X3257" s="948"/>
      <c r="Y3257" s="948"/>
      <c r="Z3257" s="948"/>
      <c r="CC3257" s="949"/>
    </row>
    <row r="3258" spans="6:81" s="947" customFormat="1">
      <c r="F3258" s="948"/>
      <c r="G3258" s="948"/>
      <c r="H3258" s="948"/>
      <c r="I3258" s="948"/>
      <c r="N3258" s="948"/>
      <c r="O3258" s="948"/>
      <c r="P3258" s="948"/>
      <c r="Q3258" s="948"/>
      <c r="R3258" s="948"/>
      <c r="S3258" s="948"/>
      <c r="T3258" s="948"/>
      <c r="U3258" s="948"/>
      <c r="V3258" s="948"/>
      <c r="W3258" s="948"/>
      <c r="X3258" s="948"/>
      <c r="Y3258" s="948"/>
      <c r="Z3258" s="948"/>
      <c r="CC3258" s="949"/>
    </row>
    <row r="3259" spans="6:81" s="947" customFormat="1">
      <c r="F3259" s="948"/>
      <c r="G3259" s="948"/>
      <c r="H3259" s="948"/>
      <c r="I3259" s="948"/>
      <c r="N3259" s="948"/>
      <c r="O3259" s="948"/>
      <c r="P3259" s="948"/>
      <c r="Q3259" s="948"/>
      <c r="R3259" s="948"/>
      <c r="S3259" s="948"/>
      <c r="T3259" s="948"/>
      <c r="U3259" s="948"/>
      <c r="V3259" s="948"/>
      <c r="W3259" s="948"/>
      <c r="X3259" s="948"/>
      <c r="Y3259" s="948"/>
      <c r="Z3259" s="948"/>
      <c r="CC3259" s="949"/>
    </row>
    <row r="3260" spans="6:81" s="947" customFormat="1">
      <c r="F3260" s="948"/>
      <c r="G3260" s="948"/>
      <c r="H3260" s="948"/>
      <c r="I3260" s="948"/>
      <c r="N3260" s="948"/>
      <c r="O3260" s="948"/>
      <c r="P3260" s="948"/>
      <c r="Q3260" s="948"/>
      <c r="R3260" s="948"/>
      <c r="S3260" s="948"/>
      <c r="T3260" s="948"/>
      <c r="U3260" s="948"/>
      <c r="V3260" s="948"/>
      <c r="W3260" s="948"/>
      <c r="X3260" s="948"/>
      <c r="Y3260" s="948"/>
      <c r="Z3260" s="948"/>
      <c r="CC3260" s="949"/>
    </row>
    <row r="3261" spans="6:81" s="947" customFormat="1">
      <c r="F3261" s="948"/>
      <c r="G3261" s="948"/>
      <c r="H3261" s="948"/>
      <c r="I3261" s="948"/>
      <c r="N3261" s="948"/>
      <c r="O3261" s="948"/>
      <c r="P3261" s="948"/>
      <c r="Q3261" s="948"/>
      <c r="R3261" s="948"/>
      <c r="S3261" s="948"/>
      <c r="T3261" s="948"/>
      <c r="U3261" s="948"/>
      <c r="V3261" s="948"/>
      <c r="W3261" s="948"/>
      <c r="X3261" s="948"/>
      <c r="Y3261" s="948"/>
      <c r="Z3261" s="948"/>
      <c r="CC3261" s="949"/>
    </row>
    <row r="3262" spans="6:81" s="947" customFormat="1">
      <c r="F3262" s="948"/>
      <c r="G3262" s="948"/>
      <c r="H3262" s="948"/>
      <c r="I3262" s="948"/>
      <c r="N3262" s="948"/>
      <c r="O3262" s="948"/>
      <c r="P3262" s="948"/>
      <c r="Q3262" s="948"/>
      <c r="R3262" s="948"/>
      <c r="S3262" s="948"/>
      <c r="T3262" s="948"/>
      <c r="U3262" s="948"/>
      <c r="V3262" s="948"/>
      <c r="W3262" s="948"/>
      <c r="X3262" s="948"/>
      <c r="Y3262" s="948"/>
      <c r="Z3262" s="948"/>
      <c r="CC3262" s="949"/>
    </row>
    <row r="3263" spans="6:81" s="947" customFormat="1">
      <c r="F3263" s="948"/>
      <c r="G3263" s="948"/>
      <c r="H3263" s="948"/>
      <c r="I3263" s="948"/>
      <c r="N3263" s="948"/>
      <c r="O3263" s="948"/>
      <c r="P3263" s="948"/>
      <c r="Q3263" s="948"/>
      <c r="R3263" s="948"/>
      <c r="S3263" s="948"/>
      <c r="T3263" s="948"/>
      <c r="U3263" s="948"/>
      <c r="V3263" s="948"/>
      <c r="W3263" s="948"/>
      <c r="X3263" s="948"/>
      <c r="Y3263" s="948"/>
      <c r="Z3263" s="948"/>
      <c r="CC3263" s="949"/>
    </row>
    <row r="3264" spans="6:81" s="947" customFormat="1">
      <c r="F3264" s="948"/>
      <c r="G3264" s="948"/>
      <c r="H3264" s="948"/>
      <c r="I3264" s="948"/>
      <c r="N3264" s="948"/>
      <c r="O3264" s="948"/>
      <c r="P3264" s="948"/>
      <c r="Q3264" s="948"/>
      <c r="R3264" s="948"/>
      <c r="S3264" s="948"/>
      <c r="T3264" s="948"/>
      <c r="U3264" s="948"/>
      <c r="V3264" s="948"/>
      <c r="W3264" s="948"/>
      <c r="X3264" s="948"/>
      <c r="Y3264" s="948"/>
      <c r="Z3264" s="948"/>
      <c r="CC3264" s="949"/>
    </row>
    <row r="3265" spans="6:81" s="947" customFormat="1">
      <c r="F3265" s="948"/>
      <c r="G3265" s="948"/>
      <c r="H3265" s="948"/>
      <c r="I3265" s="948"/>
      <c r="N3265" s="948"/>
      <c r="O3265" s="948"/>
      <c r="P3265" s="948"/>
      <c r="Q3265" s="948"/>
      <c r="R3265" s="948"/>
      <c r="S3265" s="948"/>
      <c r="T3265" s="948"/>
      <c r="U3265" s="948"/>
      <c r="V3265" s="948"/>
      <c r="W3265" s="948"/>
      <c r="X3265" s="948"/>
      <c r="Y3265" s="948"/>
      <c r="Z3265" s="948"/>
      <c r="CC3265" s="949"/>
    </row>
    <row r="3266" spans="6:81" s="947" customFormat="1">
      <c r="F3266" s="948"/>
      <c r="G3266" s="948"/>
      <c r="H3266" s="948"/>
      <c r="I3266" s="948"/>
      <c r="N3266" s="948"/>
      <c r="O3266" s="948"/>
      <c r="P3266" s="948"/>
      <c r="Q3266" s="948"/>
      <c r="R3266" s="948"/>
      <c r="S3266" s="948"/>
      <c r="T3266" s="948"/>
      <c r="U3266" s="948"/>
      <c r="V3266" s="948"/>
      <c r="W3266" s="948"/>
      <c r="X3266" s="948"/>
      <c r="Y3266" s="948"/>
      <c r="Z3266" s="948"/>
      <c r="CC3266" s="949"/>
    </row>
    <row r="3267" spans="6:81" s="947" customFormat="1">
      <c r="F3267" s="948"/>
      <c r="G3267" s="948"/>
      <c r="H3267" s="948"/>
      <c r="I3267" s="948"/>
      <c r="N3267" s="948"/>
      <c r="O3267" s="948"/>
      <c r="P3267" s="948"/>
      <c r="Q3267" s="948"/>
      <c r="R3267" s="948"/>
      <c r="S3267" s="948"/>
      <c r="T3267" s="948"/>
      <c r="U3267" s="948"/>
      <c r="V3267" s="948"/>
      <c r="W3267" s="948"/>
      <c r="X3267" s="948"/>
      <c r="Y3267" s="948"/>
      <c r="Z3267" s="948"/>
      <c r="CC3267" s="949"/>
    </row>
    <row r="3268" spans="6:81" s="947" customFormat="1">
      <c r="F3268" s="948"/>
      <c r="G3268" s="948"/>
      <c r="H3268" s="948"/>
      <c r="I3268" s="948"/>
      <c r="N3268" s="948"/>
      <c r="O3268" s="948"/>
      <c r="P3268" s="948"/>
      <c r="Q3268" s="948"/>
      <c r="R3268" s="948"/>
      <c r="S3268" s="948"/>
      <c r="T3268" s="948"/>
      <c r="U3268" s="948"/>
      <c r="V3268" s="948"/>
      <c r="W3268" s="948"/>
      <c r="X3268" s="948"/>
      <c r="Y3268" s="948"/>
      <c r="Z3268" s="948"/>
      <c r="CC3268" s="949"/>
    </row>
    <row r="3269" spans="6:81" s="947" customFormat="1">
      <c r="F3269" s="948"/>
      <c r="G3269" s="948"/>
      <c r="H3269" s="948"/>
      <c r="I3269" s="948"/>
      <c r="N3269" s="948"/>
      <c r="O3269" s="948"/>
      <c r="P3269" s="948"/>
      <c r="Q3269" s="948"/>
      <c r="R3269" s="948"/>
      <c r="S3269" s="948"/>
      <c r="T3269" s="948"/>
      <c r="U3269" s="948"/>
      <c r="V3269" s="948"/>
      <c r="W3269" s="948"/>
      <c r="X3269" s="948"/>
      <c r="Y3269" s="948"/>
      <c r="Z3269" s="948"/>
      <c r="CC3269" s="949"/>
    </row>
    <row r="3270" spans="6:81" s="947" customFormat="1">
      <c r="F3270" s="948"/>
      <c r="G3270" s="948"/>
      <c r="H3270" s="948"/>
      <c r="I3270" s="948"/>
      <c r="N3270" s="948"/>
      <c r="O3270" s="948"/>
      <c r="P3270" s="948"/>
      <c r="Q3270" s="948"/>
      <c r="R3270" s="948"/>
      <c r="S3270" s="948"/>
      <c r="T3270" s="948"/>
      <c r="U3270" s="948"/>
      <c r="V3270" s="948"/>
      <c r="W3270" s="948"/>
      <c r="X3270" s="948"/>
      <c r="Y3270" s="948"/>
      <c r="Z3270" s="948"/>
      <c r="CC3270" s="949"/>
    </row>
    <row r="3271" spans="6:81" s="947" customFormat="1">
      <c r="F3271" s="948"/>
      <c r="G3271" s="948"/>
      <c r="H3271" s="948"/>
      <c r="I3271" s="948"/>
      <c r="N3271" s="948"/>
      <c r="O3271" s="948"/>
      <c r="P3271" s="948"/>
      <c r="Q3271" s="948"/>
      <c r="R3271" s="948"/>
      <c r="S3271" s="948"/>
      <c r="T3271" s="948"/>
      <c r="U3271" s="948"/>
      <c r="V3271" s="948"/>
      <c r="W3271" s="948"/>
      <c r="X3271" s="948"/>
      <c r="Y3271" s="948"/>
      <c r="Z3271" s="948"/>
      <c r="CC3271" s="949"/>
    </row>
    <row r="3272" spans="6:81" s="947" customFormat="1">
      <c r="F3272" s="948"/>
      <c r="G3272" s="948"/>
      <c r="H3272" s="948"/>
      <c r="I3272" s="948"/>
      <c r="N3272" s="948"/>
      <c r="O3272" s="948"/>
      <c r="P3272" s="948"/>
      <c r="Q3272" s="948"/>
      <c r="R3272" s="948"/>
      <c r="S3272" s="948"/>
      <c r="T3272" s="948"/>
      <c r="U3272" s="948"/>
      <c r="V3272" s="948"/>
      <c r="W3272" s="948"/>
      <c r="X3272" s="948"/>
      <c r="Y3272" s="948"/>
      <c r="Z3272" s="948"/>
      <c r="CC3272" s="949"/>
    </row>
    <row r="3273" spans="6:81" s="947" customFormat="1">
      <c r="F3273" s="948"/>
      <c r="G3273" s="948"/>
      <c r="H3273" s="948"/>
      <c r="I3273" s="948"/>
      <c r="N3273" s="948"/>
      <c r="O3273" s="948"/>
      <c r="P3273" s="948"/>
      <c r="Q3273" s="948"/>
      <c r="R3273" s="948"/>
      <c r="S3273" s="948"/>
      <c r="T3273" s="948"/>
      <c r="U3273" s="948"/>
      <c r="V3273" s="948"/>
      <c r="W3273" s="948"/>
      <c r="X3273" s="948"/>
      <c r="Y3273" s="948"/>
      <c r="Z3273" s="948"/>
      <c r="CC3273" s="949"/>
    </row>
    <row r="3274" spans="6:81" s="947" customFormat="1">
      <c r="F3274" s="948"/>
      <c r="G3274" s="948"/>
      <c r="H3274" s="948"/>
      <c r="I3274" s="948"/>
      <c r="N3274" s="948"/>
      <c r="O3274" s="948"/>
      <c r="P3274" s="948"/>
      <c r="Q3274" s="948"/>
      <c r="R3274" s="948"/>
      <c r="S3274" s="948"/>
      <c r="T3274" s="948"/>
      <c r="U3274" s="948"/>
      <c r="V3274" s="948"/>
      <c r="W3274" s="948"/>
      <c r="X3274" s="948"/>
      <c r="Y3274" s="948"/>
      <c r="Z3274" s="948"/>
      <c r="CC3274" s="949"/>
    </row>
    <row r="3275" spans="6:81" s="947" customFormat="1">
      <c r="F3275" s="948"/>
      <c r="G3275" s="948"/>
      <c r="H3275" s="948"/>
      <c r="I3275" s="948"/>
      <c r="N3275" s="948"/>
      <c r="O3275" s="948"/>
      <c r="P3275" s="948"/>
      <c r="Q3275" s="948"/>
      <c r="R3275" s="948"/>
      <c r="S3275" s="948"/>
      <c r="T3275" s="948"/>
      <c r="U3275" s="948"/>
      <c r="V3275" s="948"/>
      <c r="W3275" s="948"/>
      <c r="X3275" s="948"/>
      <c r="Y3275" s="948"/>
      <c r="Z3275" s="948"/>
      <c r="CC3275" s="949"/>
    </row>
    <row r="3276" spans="6:81" s="947" customFormat="1">
      <c r="F3276" s="948"/>
      <c r="G3276" s="948"/>
      <c r="H3276" s="948"/>
      <c r="I3276" s="948"/>
      <c r="N3276" s="948"/>
      <c r="O3276" s="948"/>
      <c r="P3276" s="948"/>
      <c r="Q3276" s="948"/>
      <c r="R3276" s="948"/>
      <c r="S3276" s="948"/>
      <c r="T3276" s="948"/>
      <c r="U3276" s="948"/>
      <c r="V3276" s="948"/>
      <c r="W3276" s="948"/>
      <c r="X3276" s="948"/>
      <c r="Y3276" s="948"/>
      <c r="Z3276" s="948"/>
      <c r="CC3276" s="949"/>
    </row>
    <row r="3277" spans="6:81" s="947" customFormat="1">
      <c r="F3277" s="948"/>
      <c r="G3277" s="948"/>
      <c r="H3277" s="948"/>
      <c r="I3277" s="948"/>
      <c r="N3277" s="948"/>
      <c r="O3277" s="948"/>
      <c r="P3277" s="948"/>
      <c r="Q3277" s="948"/>
      <c r="R3277" s="948"/>
      <c r="S3277" s="948"/>
      <c r="T3277" s="948"/>
      <c r="U3277" s="948"/>
      <c r="V3277" s="948"/>
      <c r="W3277" s="948"/>
      <c r="X3277" s="948"/>
      <c r="Y3277" s="948"/>
      <c r="Z3277" s="948"/>
      <c r="CC3277" s="949"/>
    </row>
    <row r="3278" spans="6:81" s="947" customFormat="1">
      <c r="F3278" s="948"/>
      <c r="G3278" s="948"/>
      <c r="H3278" s="948"/>
      <c r="I3278" s="948"/>
      <c r="N3278" s="948"/>
      <c r="O3278" s="948"/>
      <c r="P3278" s="948"/>
      <c r="Q3278" s="948"/>
      <c r="R3278" s="948"/>
      <c r="S3278" s="948"/>
      <c r="T3278" s="948"/>
      <c r="U3278" s="948"/>
      <c r="V3278" s="948"/>
      <c r="W3278" s="948"/>
      <c r="X3278" s="948"/>
      <c r="Y3278" s="948"/>
      <c r="Z3278" s="948"/>
      <c r="CC3278" s="949"/>
    </row>
    <row r="3279" spans="6:81" s="947" customFormat="1">
      <c r="F3279" s="948"/>
      <c r="G3279" s="948"/>
      <c r="H3279" s="948"/>
      <c r="I3279" s="948"/>
      <c r="N3279" s="948"/>
      <c r="O3279" s="948"/>
      <c r="P3279" s="948"/>
      <c r="Q3279" s="948"/>
      <c r="R3279" s="948"/>
      <c r="S3279" s="948"/>
      <c r="T3279" s="948"/>
      <c r="U3279" s="948"/>
      <c r="V3279" s="948"/>
      <c r="W3279" s="948"/>
      <c r="X3279" s="948"/>
      <c r="Y3279" s="948"/>
      <c r="Z3279" s="948"/>
      <c r="CC3279" s="949"/>
    </row>
    <row r="3280" spans="6:81" s="947" customFormat="1">
      <c r="F3280" s="948"/>
      <c r="G3280" s="948"/>
      <c r="H3280" s="948"/>
      <c r="I3280" s="948"/>
      <c r="N3280" s="948"/>
      <c r="O3280" s="948"/>
      <c r="P3280" s="948"/>
      <c r="Q3280" s="948"/>
      <c r="R3280" s="948"/>
      <c r="S3280" s="948"/>
      <c r="T3280" s="948"/>
      <c r="U3280" s="948"/>
      <c r="V3280" s="948"/>
      <c r="W3280" s="948"/>
      <c r="X3280" s="948"/>
      <c r="Y3280" s="948"/>
      <c r="Z3280" s="948"/>
      <c r="CC3280" s="949"/>
    </row>
    <row r="3281" spans="6:81" s="947" customFormat="1">
      <c r="F3281" s="948"/>
      <c r="G3281" s="948"/>
      <c r="H3281" s="948"/>
      <c r="I3281" s="948"/>
      <c r="N3281" s="948"/>
      <c r="O3281" s="948"/>
      <c r="P3281" s="948"/>
      <c r="Q3281" s="948"/>
      <c r="R3281" s="948"/>
      <c r="S3281" s="948"/>
      <c r="T3281" s="948"/>
      <c r="U3281" s="948"/>
      <c r="V3281" s="948"/>
      <c r="W3281" s="948"/>
      <c r="X3281" s="948"/>
      <c r="Y3281" s="948"/>
      <c r="Z3281" s="948"/>
      <c r="CC3281" s="949"/>
    </row>
    <row r="3282" spans="6:81" s="947" customFormat="1">
      <c r="F3282" s="948"/>
      <c r="G3282" s="948"/>
      <c r="H3282" s="948"/>
      <c r="I3282" s="948"/>
      <c r="N3282" s="948"/>
      <c r="O3282" s="948"/>
      <c r="P3282" s="948"/>
      <c r="Q3282" s="948"/>
      <c r="R3282" s="948"/>
      <c r="S3282" s="948"/>
      <c r="T3282" s="948"/>
      <c r="U3282" s="948"/>
      <c r="V3282" s="948"/>
      <c r="W3282" s="948"/>
      <c r="X3282" s="948"/>
      <c r="Y3282" s="948"/>
      <c r="Z3282" s="948"/>
      <c r="CC3282" s="949"/>
    </row>
    <row r="3283" spans="6:81" s="947" customFormat="1">
      <c r="F3283" s="948"/>
      <c r="G3283" s="948"/>
      <c r="H3283" s="948"/>
      <c r="I3283" s="948"/>
      <c r="N3283" s="948"/>
      <c r="O3283" s="948"/>
      <c r="P3283" s="948"/>
      <c r="Q3283" s="948"/>
      <c r="R3283" s="948"/>
      <c r="S3283" s="948"/>
      <c r="T3283" s="948"/>
      <c r="U3283" s="948"/>
      <c r="V3283" s="948"/>
      <c r="W3283" s="948"/>
      <c r="X3283" s="948"/>
      <c r="Y3283" s="948"/>
      <c r="Z3283" s="948"/>
      <c r="CC3283" s="949"/>
    </row>
    <row r="3284" spans="6:81" s="947" customFormat="1">
      <c r="F3284" s="948"/>
      <c r="G3284" s="948"/>
      <c r="H3284" s="948"/>
      <c r="I3284" s="948"/>
      <c r="N3284" s="948"/>
      <c r="O3284" s="948"/>
      <c r="P3284" s="948"/>
      <c r="Q3284" s="948"/>
      <c r="R3284" s="948"/>
      <c r="S3284" s="948"/>
      <c r="T3284" s="948"/>
      <c r="U3284" s="948"/>
      <c r="V3284" s="948"/>
      <c r="W3284" s="948"/>
      <c r="X3284" s="948"/>
      <c r="Y3284" s="948"/>
      <c r="Z3284" s="948"/>
      <c r="CC3284" s="949"/>
    </row>
    <row r="3285" spans="6:81" s="947" customFormat="1">
      <c r="F3285" s="948"/>
      <c r="G3285" s="948"/>
      <c r="H3285" s="948"/>
      <c r="I3285" s="948"/>
      <c r="N3285" s="948"/>
      <c r="O3285" s="948"/>
      <c r="P3285" s="948"/>
      <c r="Q3285" s="948"/>
      <c r="R3285" s="948"/>
      <c r="S3285" s="948"/>
      <c r="T3285" s="948"/>
      <c r="U3285" s="948"/>
      <c r="V3285" s="948"/>
      <c r="W3285" s="948"/>
      <c r="X3285" s="948"/>
      <c r="Y3285" s="948"/>
      <c r="Z3285" s="948"/>
      <c r="CC3285" s="949"/>
    </row>
    <row r="3286" spans="6:81" s="947" customFormat="1">
      <c r="F3286" s="948"/>
      <c r="G3286" s="948"/>
      <c r="H3286" s="948"/>
      <c r="I3286" s="948"/>
      <c r="N3286" s="948"/>
      <c r="O3286" s="948"/>
      <c r="P3286" s="948"/>
      <c r="Q3286" s="948"/>
      <c r="R3286" s="948"/>
      <c r="S3286" s="948"/>
      <c r="T3286" s="948"/>
      <c r="U3286" s="948"/>
      <c r="V3286" s="948"/>
      <c r="W3286" s="948"/>
      <c r="X3286" s="948"/>
      <c r="Y3286" s="948"/>
      <c r="Z3286" s="948"/>
      <c r="CC3286" s="949"/>
    </row>
    <row r="3287" spans="6:81" s="947" customFormat="1">
      <c r="F3287" s="948"/>
      <c r="G3287" s="948"/>
      <c r="H3287" s="948"/>
      <c r="I3287" s="948"/>
      <c r="N3287" s="948"/>
      <c r="O3287" s="948"/>
      <c r="P3287" s="948"/>
      <c r="Q3287" s="948"/>
      <c r="R3287" s="948"/>
      <c r="S3287" s="948"/>
      <c r="T3287" s="948"/>
      <c r="U3287" s="948"/>
      <c r="V3287" s="948"/>
      <c r="W3287" s="948"/>
      <c r="X3287" s="948"/>
      <c r="Y3287" s="948"/>
      <c r="Z3287" s="948"/>
      <c r="CC3287" s="949"/>
    </row>
    <row r="3288" spans="6:81" s="947" customFormat="1">
      <c r="F3288" s="948"/>
      <c r="G3288" s="948"/>
      <c r="H3288" s="948"/>
      <c r="I3288" s="948"/>
      <c r="N3288" s="948"/>
      <c r="O3288" s="948"/>
      <c r="P3288" s="948"/>
      <c r="Q3288" s="948"/>
      <c r="R3288" s="948"/>
      <c r="S3288" s="948"/>
      <c r="T3288" s="948"/>
      <c r="U3288" s="948"/>
      <c r="V3288" s="948"/>
      <c r="W3288" s="948"/>
      <c r="X3288" s="948"/>
      <c r="Y3288" s="948"/>
      <c r="Z3288" s="948"/>
      <c r="CC3288" s="949"/>
    </row>
    <row r="3289" spans="6:81" s="947" customFormat="1">
      <c r="F3289" s="948"/>
      <c r="G3289" s="948"/>
      <c r="H3289" s="948"/>
      <c r="I3289" s="948"/>
      <c r="N3289" s="948"/>
      <c r="O3289" s="948"/>
      <c r="P3289" s="948"/>
      <c r="Q3289" s="948"/>
      <c r="R3289" s="948"/>
      <c r="S3289" s="948"/>
      <c r="T3289" s="948"/>
      <c r="U3289" s="948"/>
      <c r="V3289" s="948"/>
      <c r="W3289" s="948"/>
      <c r="X3289" s="948"/>
      <c r="Y3289" s="948"/>
      <c r="Z3289" s="948"/>
      <c r="CC3289" s="949"/>
    </row>
    <row r="3290" spans="6:81" s="947" customFormat="1">
      <c r="F3290" s="948"/>
      <c r="G3290" s="948"/>
      <c r="H3290" s="948"/>
      <c r="I3290" s="948"/>
      <c r="N3290" s="948"/>
      <c r="O3290" s="948"/>
      <c r="P3290" s="948"/>
      <c r="Q3290" s="948"/>
      <c r="R3290" s="948"/>
      <c r="S3290" s="948"/>
      <c r="T3290" s="948"/>
      <c r="U3290" s="948"/>
      <c r="V3290" s="948"/>
      <c r="W3290" s="948"/>
      <c r="X3290" s="948"/>
      <c r="Y3290" s="948"/>
      <c r="Z3290" s="948"/>
      <c r="CC3290" s="949"/>
    </row>
    <row r="3291" spans="6:81" s="947" customFormat="1">
      <c r="F3291" s="948"/>
      <c r="G3291" s="948"/>
      <c r="H3291" s="948"/>
      <c r="I3291" s="948"/>
      <c r="N3291" s="948"/>
      <c r="O3291" s="948"/>
      <c r="P3291" s="948"/>
      <c r="Q3291" s="948"/>
      <c r="R3291" s="948"/>
      <c r="S3291" s="948"/>
      <c r="T3291" s="948"/>
      <c r="U3291" s="948"/>
      <c r="V3291" s="948"/>
      <c r="W3291" s="948"/>
      <c r="X3291" s="948"/>
      <c r="Y3291" s="948"/>
      <c r="Z3291" s="948"/>
      <c r="CC3291" s="949"/>
    </row>
    <row r="3292" spans="6:81" s="947" customFormat="1">
      <c r="F3292" s="948"/>
      <c r="G3292" s="948"/>
      <c r="H3292" s="948"/>
      <c r="I3292" s="948"/>
      <c r="N3292" s="948"/>
      <c r="O3292" s="948"/>
      <c r="P3292" s="948"/>
      <c r="Q3292" s="948"/>
      <c r="R3292" s="948"/>
      <c r="S3292" s="948"/>
      <c r="T3292" s="948"/>
      <c r="U3292" s="948"/>
      <c r="V3292" s="948"/>
      <c r="W3292" s="948"/>
      <c r="X3292" s="948"/>
      <c r="Y3292" s="948"/>
      <c r="Z3292" s="948"/>
      <c r="CC3292" s="949"/>
    </row>
    <row r="3293" spans="6:81" s="947" customFormat="1">
      <c r="F3293" s="948"/>
      <c r="G3293" s="948"/>
      <c r="H3293" s="948"/>
      <c r="I3293" s="948"/>
      <c r="N3293" s="948"/>
      <c r="O3293" s="948"/>
      <c r="P3293" s="948"/>
      <c r="Q3293" s="948"/>
      <c r="R3293" s="948"/>
      <c r="S3293" s="948"/>
      <c r="T3293" s="948"/>
      <c r="U3293" s="948"/>
      <c r="V3293" s="948"/>
      <c r="W3293" s="948"/>
      <c r="X3293" s="948"/>
      <c r="Y3293" s="948"/>
      <c r="Z3293" s="948"/>
      <c r="CC3293" s="949"/>
    </row>
    <row r="3294" spans="6:81" s="947" customFormat="1">
      <c r="F3294" s="948"/>
      <c r="G3294" s="948"/>
      <c r="H3294" s="948"/>
      <c r="I3294" s="948"/>
      <c r="N3294" s="948"/>
      <c r="O3294" s="948"/>
      <c r="P3294" s="948"/>
      <c r="Q3294" s="948"/>
      <c r="R3294" s="948"/>
      <c r="S3294" s="948"/>
      <c r="T3294" s="948"/>
      <c r="U3294" s="948"/>
      <c r="V3294" s="948"/>
      <c r="W3294" s="948"/>
      <c r="X3294" s="948"/>
      <c r="Y3294" s="948"/>
      <c r="Z3294" s="948"/>
      <c r="CC3294" s="949"/>
    </row>
    <row r="3295" spans="6:81" s="947" customFormat="1">
      <c r="F3295" s="948"/>
      <c r="G3295" s="948"/>
      <c r="H3295" s="948"/>
      <c r="I3295" s="948"/>
      <c r="N3295" s="948"/>
      <c r="O3295" s="948"/>
      <c r="P3295" s="948"/>
      <c r="Q3295" s="948"/>
      <c r="R3295" s="948"/>
      <c r="S3295" s="948"/>
      <c r="T3295" s="948"/>
      <c r="U3295" s="948"/>
      <c r="V3295" s="948"/>
      <c r="W3295" s="948"/>
      <c r="X3295" s="948"/>
      <c r="Y3295" s="948"/>
      <c r="Z3295" s="948"/>
      <c r="CC3295" s="949"/>
    </row>
    <row r="3296" spans="6:81" s="947" customFormat="1">
      <c r="F3296" s="948"/>
      <c r="G3296" s="948"/>
      <c r="H3296" s="948"/>
      <c r="I3296" s="948"/>
      <c r="N3296" s="948"/>
      <c r="O3296" s="948"/>
      <c r="P3296" s="948"/>
      <c r="Q3296" s="948"/>
      <c r="R3296" s="948"/>
      <c r="S3296" s="948"/>
      <c r="T3296" s="948"/>
      <c r="U3296" s="948"/>
      <c r="V3296" s="948"/>
      <c r="W3296" s="948"/>
      <c r="X3296" s="948"/>
      <c r="Y3296" s="948"/>
      <c r="Z3296" s="948"/>
      <c r="CC3296" s="949"/>
    </row>
    <row r="3297" spans="6:81" s="947" customFormat="1">
      <c r="F3297" s="948"/>
      <c r="G3297" s="948"/>
      <c r="H3297" s="948"/>
      <c r="I3297" s="948"/>
      <c r="N3297" s="948"/>
      <c r="O3297" s="948"/>
      <c r="P3297" s="948"/>
      <c r="Q3297" s="948"/>
      <c r="R3297" s="948"/>
      <c r="S3297" s="948"/>
      <c r="T3297" s="948"/>
      <c r="U3297" s="948"/>
      <c r="V3297" s="948"/>
      <c r="W3297" s="948"/>
      <c r="X3297" s="948"/>
      <c r="Y3297" s="948"/>
      <c r="Z3297" s="948"/>
      <c r="CC3297" s="949"/>
    </row>
    <row r="3298" spans="6:81" s="947" customFormat="1">
      <c r="F3298" s="948"/>
      <c r="G3298" s="948"/>
      <c r="H3298" s="948"/>
      <c r="I3298" s="948"/>
      <c r="N3298" s="948"/>
      <c r="O3298" s="948"/>
      <c r="P3298" s="948"/>
      <c r="Q3298" s="948"/>
      <c r="R3298" s="948"/>
      <c r="S3298" s="948"/>
      <c r="T3298" s="948"/>
      <c r="U3298" s="948"/>
      <c r="V3298" s="948"/>
      <c r="W3298" s="948"/>
      <c r="X3298" s="948"/>
      <c r="Y3298" s="948"/>
      <c r="Z3298" s="948"/>
      <c r="CC3298" s="949"/>
    </row>
    <row r="3299" spans="6:81" s="947" customFormat="1">
      <c r="F3299" s="948"/>
      <c r="G3299" s="948"/>
      <c r="H3299" s="948"/>
      <c r="I3299" s="948"/>
      <c r="N3299" s="948"/>
      <c r="O3299" s="948"/>
      <c r="P3299" s="948"/>
      <c r="Q3299" s="948"/>
      <c r="R3299" s="948"/>
      <c r="S3299" s="948"/>
      <c r="T3299" s="948"/>
      <c r="U3299" s="948"/>
      <c r="V3299" s="948"/>
      <c r="W3299" s="948"/>
      <c r="X3299" s="948"/>
      <c r="Y3299" s="948"/>
      <c r="Z3299" s="948"/>
      <c r="CC3299" s="949"/>
    </row>
    <row r="3300" spans="6:81" s="947" customFormat="1">
      <c r="F3300" s="948"/>
      <c r="G3300" s="948"/>
      <c r="H3300" s="948"/>
      <c r="I3300" s="948"/>
      <c r="N3300" s="948"/>
      <c r="O3300" s="948"/>
      <c r="P3300" s="948"/>
      <c r="Q3300" s="948"/>
      <c r="R3300" s="948"/>
      <c r="S3300" s="948"/>
      <c r="T3300" s="948"/>
      <c r="U3300" s="948"/>
      <c r="V3300" s="948"/>
      <c r="W3300" s="948"/>
      <c r="X3300" s="948"/>
      <c r="Y3300" s="948"/>
      <c r="Z3300" s="948"/>
      <c r="CC3300" s="949"/>
    </row>
    <row r="3301" spans="6:81" s="947" customFormat="1">
      <c r="F3301" s="948"/>
      <c r="G3301" s="948"/>
      <c r="H3301" s="948"/>
      <c r="I3301" s="948"/>
      <c r="N3301" s="948"/>
      <c r="O3301" s="948"/>
      <c r="P3301" s="948"/>
      <c r="Q3301" s="948"/>
      <c r="R3301" s="948"/>
      <c r="S3301" s="948"/>
      <c r="T3301" s="948"/>
      <c r="U3301" s="948"/>
      <c r="V3301" s="948"/>
      <c r="W3301" s="948"/>
      <c r="X3301" s="948"/>
      <c r="Y3301" s="948"/>
      <c r="Z3301" s="948"/>
      <c r="CC3301" s="949"/>
    </row>
    <row r="3302" spans="6:81" s="947" customFormat="1">
      <c r="F3302" s="948"/>
      <c r="G3302" s="948"/>
      <c r="H3302" s="948"/>
      <c r="I3302" s="948"/>
      <c r="N3302" s="948"/>
      <c r="O3302" s="948"/>
      <c r="P3302" s="948"/>
      <c r="Q3302" s="948"/>
      <c r="R3302" s="948"/>
      <c r="S3302" s="948"/>
      <c r="T3302" s="948"/>
      <c r="U3302" s="948"/>
      <c r="V3302" s="948"/>
      <c r="W3302" s="948"/>
      <c r="X3302" s="948"/>
      <c r="Y3302" s="948"/>
      <c r="Z3302" s="948"/>
      <c r="CC3302" s="949"/>
    </row>
    <row r="3303" spans="6:81" s="947" customFormat="1">
      <c r="F3303" s="948"/>
      <c r="G3303" s="948"/>
      <c r="H3303" s="948"/>
      <c r="I3303" s="948"/>
      <c r="N3303" s="948"/>
      <c r="O3303" s="948"/>
      <c r="P3303" s="948"/>
      <c r="Q3303" s="948"/>
      <c r="R3303" s="948"/>
      <c r="S3303" s="948"/>
      <c r="T3303" s="948"/>
      <c r="U3303" s="948"/>
      <c r="V3303" s="948"/>
      <c r="W3303" s="948"/>
      <c r="X3303" s="948"/>
      <c r="Y3303" s="948"/>
      <c r="Z3303" s="948"/>
      <c r="CC3303" s="949"/>
    </row>
    <row r="3304" spans="6:81" s="947" customFormat="1">
      <c r="F3304" s="948"/>
      <c r="G3304" s="948"/>
      <c r="H3304" s="948"/>
      <c r="I3304" s="948"/>
      <c r="N3304" s="948"/>
      <c r="O3304" s="948"/>
      <c r="P3304" s="948"/>
      <c r="Q3304" s="948"/>
      <c r="R3304" s="948"/>
      <c r="S3304" s="948"/>
      <c r="T3304" s="948"/>
      <c r="U3304" s="948"/>
      <c r="V3304" s="948"/>
      <c r="W3304" s="948"/>
      <c r="X3304" s="948"/>
      <c r="Y3304" s="948"/>
      <c r="Z3304" s="948"/>
      <c r="CC3304" s="949"/>
    </row>
    <row r="3305" spans="6:81" s="947" customFormat="1">
      <c r="F3305" s="948"/>
      <c r="G3305" s="948"/>
      <c r="H3305" s="948"/>
      <c r="I3305" s="948"/>
      <c r="N3305" s="948"/>
      <c r="O3305" s="948"/>
      <c r="P3305" s="948"/>
      <c r="Q3305" s="948"/>
      <c r="R3305" s="948"/>
      <c r="S3305" s="948"/>
      <c r="T3305" s="948"/>
      <c r="U3305" s="948"/>
      <c r="V3305" s="948"/>
      <c r="W3305" s="948"/>
      <c r="X3305" s="948"/>
      <c r="Y3305" s="948"/>
      <c r="Z3305" s="948"/>
      <c r="CC3305" s="949"/>
    </row>
    <row r="3306" spans="6:81" s="947" customFormat="1">
      <c r="F3306" s="948"/>
      <c r="G3306" s="948"/>
      <c r="H3306" s="948"/>
      <c r="I3306" s="948"/>
      <c r="N3306" s="948"/>
      <c r="O3306" s="948"/>
      <c r="P3306" s="948"/>
      <c r="Q3306" s="948"/>
      <c r="R3306" s="948"/>
      <c r="S3306" s="948"/>
      <c r="T3306" s="948"/>
      <c r="U3306" s="948"/>
      <c r="V3306" s="948"/>
      <c r="W3306" s="948"/>
      <c r="X3306" s="948"/>
      <c r="Y3306" s="948"/>
      <c r="Z3306" s="948"/>
      <c r="CC3306" s="949"/>
    </row>
    <row r="3307" spans="6:81" s="947" customFormat="1">
      <c r="F3307" s="948"/>
      <c r="G3307" s="948"/>
      <c r="H3307" s="948"/>
      <c r="I3307" s="948"/>
      <c r="N3307" s="948"/>
      <c r="O3307" s="948"/>
      <c r="P3307" s="948"/>
      <c r="Q3307" s="948"/>
      <c r="R3307" s="948"/>
      <c r="S3307" s="948"/>
      <c r="T3307" s="948"/>
      <c r="U3307" s="948"/>
      <c r="V3307" s="948"/>
      <c r="W3307" s="948"/>
      <c r="X3307" s="948"/>
      <c r="Y3307" s="948"/>
      <c r="Z3307" s="948"/>
      <c r="CC3307" s="949"/>
    </row>
    <row r="3308" spans="6:81" s="947" customFormat="1">
      <c r="F3308" s="948"/>
      <c r="G3308" s="948"/>
      <c r="H3308" s="948"/>
      <c r="I3308" s="948"/>
      <c r="N3308" s="948"/>
      <c r="O3308" s="948"/>
      <c r="P3308" s="948"/>
      <c r="Q3308" s="948"/>
      <c r="R3308" s="948"/>
      <c r="S3308" s="948"/>
      <c r="T3308" s="948"/>
      <c r="U3308" s="948"/>
      <c r="V3308" s="948"/>
      <c r="W3308" s="948"/>
      <c r="X3308" s="948"/>
      <c r="Y3308" s="948"/>
      <c r="Z3308" s="948"/>
      <c r="CC3308" s="949"/>
    </row>
    <row r="3309" spans="6:81" s="947" customFormat="1">
      <c r="F3309" s="948"/>
      <c r="G3309" s="948"/>
      <c r="H3309" s="948"/>
      <c r="I3309" s="948"/>
      <c r="N3309" s="948"/>
      <c r="O3309" s="948"/>
      <c r="P3309" s="948"/>
      <c r="Q3309" s="948"/>
      <c r="R3309" s="948"/>
      <c r="S3309" s="948"/>
      <c r="T3309" s="948"/>
      <c r="U3309" s="948"/>
      <c r="V3309" s="948"/>
      <c r="W3309" s="948"/>
      <c r="X3309" s="948"/>
      <c r="Y3309" s="948"/>
      <c r="Z3309" s="948"/>
      <c r="CC3309" s="949"/>
    </row>
    <row r="3310" spans="6:81" s="947" customFormat="1">
      <c r="F3310" s="948"/>
      <c r="G3310" s="948"/>
      <c r="H3310" s="948"/>
      <c r="I3310" s="948"/>
      <c r="N3310" s="948"/>
      <c r="O3310" s="948"/>
      <c r="P3310" s="948"/>
      <c r="Q3310" s="948"/>
      <c r="R3310" s="948"/>
      <c r="S3310" s="948"/>
      <c r="T3310" s="948"/>
      <c r="U3310" s="948"/>
      <c r="V3310" s="948"/>
      <c r="W3310" s="948"/>
      <c r="X3310" s="948"/>
      <c r="Y3310" s="948"/>
      <c r="Z3310" s="948"/>
      <c r="CC3310" s="949"/>
    </row>
    <row r="3311" spans="6:81" s="947" customFormat="1">
      <c r="F3311" s="948"/>
      <c r="G3311" s="948"/>
      <c r="H3311" s="948"/>
      <c r="I3311" s="948"/>
      <c r="N3311" s="948"/>
      <c r="O3311" s="948"/>
      <c r="P3311" s="948"/>
      <c r="Q3311" s="948"/>
      <c r="R3311" s="948"/>
      <c r="S3311" s="948"/>
      <c r="T3311" s="948"/>
      <c r="U3311" s="948"/>
      <c r="V3311" s="948"/>
      <c r="W3311" s="948"/>
      <c r="X3311" s="948"/>
      <c r="Y3311" s="948"/>
      <c r="Z3311" s="948"/>
      <c r="CC3311" s="949"/>
    </row>
    <row r="3312" spans="6:81" s="947" customFormat="1">
      <c r="F3312" s="948"/>
      <c r="G3312" s="948"/>
      <c r="H3312" s="948"/>
      <c r="I3312" s="948"/>
      <c r="N3312" s="948"/>
      <c r="O3312" s="948"/>
      <c r="P3312" s="948"/>
      <c r="Q3312" s="948"/>
      <c r="R3312" s="948"/>
      <c r="S3312" s="948"/>
      <c r="T3312" s="948"/>
      <c r="U3312" s="948"/>
      <c r="V3312" s="948"/>
      <c r="W3312" s="948"/>
      <c r="X3312" s="948"/>
      <c r="Y3312" s="948"/>
      <c r="Z3312" s="948"/>
      <c r="CC3312" s="949"/>
    </row>
    <row r="3313" spans="6:81" s="947" customFormat="1">
      <c r="F3313" s="948"/>
      <c r="G3313" s="948"/>
      <c r="H3313" s="948"/>
      <c r="I3313" s="948"/>
      <c r="N3313" s="948"/>
      <c r="O3313" s="948"/>
      <c r="P3313" s="948"/>
      <c r="Q3313" s="948"/>
      <c r="R3313" s="948"/>
      <c r="S3313" s="948"/>
      <c r="T3313" s="948"/>
      <c r="U3313" s="948"/>
      <c r="V3313" s="948"/>
      <c r="W3313" s="948"/>
      <c r="X3313" s="948"/>
      <c r="Y3313" s="948"/>
      <c r="Z3313" s="948"/>
      <c r="CC3313" s="949"/>
    </row>
    <row r="3314" spans="6:81" s="947" customFormat="1">
      <c r="F3314" s="948"/>
      <c r="G3314" s="948"/>
      <c r="H3314" s="948"/>
      <c r="I3314" s="948"/>
      <c r="N3314" s="948"/>
      <c r="O3314" s="948"/>
      <c r="P3314" s="948"/>
      <c r="Q3314" s="948"/>
      <c r="R3314" s="948"/>
      <c r="S3314" s="948"/>
      <c r="T3314" s="948"/>
      <c r="U3314" s="948"/>
      <c r="V3314" s="948"/>
      <c r="W3314" s="948"/>
      <c r="X3314" s="948"/>
      <c r="Y3314" s="948"/>
      <c r="Z3314" s="948"/>
      <c r="CC3314" s="949"/>
    </row>
    <row r="3315" spans="6:81" s="947" customFormat="1">
      <c r="F3315" s="948"/>
      <c r="G3315" s="948"/>
      <c r="H3315" s="948"/>
      <c r="I3315" s="948"/>
      <c r="N3315" s="948"/>
      <c r="O3315" s="948"/>
      <c r="P3315" s="948"/>
      <c r="Q3315" s="948"/>
      <c r="R3315" s="948"/>
      <c r="S3315" s="948"/>
      <c r="T3315" s="948"/>
      <c r="U3315" s="948"/>
      <c r="V3315" s="948"/>
      <c r="W3315" s="948"/>
      <c r="X3315" s="948"/>
      <c r="Y3315" s="948"/>
      <c r="Z3315" s="948"/>
      <c r="CC3315" s="949"/>
    </row>
    <row r="3316" spans="6:81" s="947" customFormat="1">
      <c r="F3316" s="948"/>
      <c r="G3316" s="948"/>
      <c r="H3316" s="948"/>
      <c r="I3316" s="948"/>
      <c r="N3316" s="948"/>
      <c r="O3316" s="948"/>
      <c r="P3316" s="948"/>
      <c r="Q3316" s="948"/>
      <c r="R3316" s="948"/>
      <c r="S3316" s="948"/>
      <c r="T3316" s="948"/>
      <c r="U3316" s="948"/>
      <c r="V3316" s="948"/>
      <c r="W3316" s="948"/>
      <c r="X3316" s="948"/>
      <c r="Y3316" s="948"/>
      <c r="Z3316" s="948"/>
      <c r="CC3316" s="949"/>
    </row>
    <row r="3317" spans="6:81" s="947" customFormat="1">
      <c r="F3317" s="948"/>
      <c r="G3317" s="948"/>
      <c r="H3317" s="948"/>
      <c r="I3317" s="948"/>
      <c r="N3317" s="948"/>
      <c r="O3317" s="948"/>
      <c r="P3317" s="948"/>
      <c r="Q3317" s="948"/>
      <c r="R3317" s="948"/>
      <c r="S3317" s="948"/>
      <c r="T3317" s="948"/>
      <c r="U3317" s="948"/>
      <c r="V3317" s="948"/>
      <c r="W3317" s="948"/>
      <c r="X3317" s="948"/>
      <c r="Y3317" s="948"/>
      <c r="Z3317" s="948"/>
      <c r="CC3317" s="949"/>
    </row>
    <row r="3318" spans="6:81" s="947" customFormat="1">
      <c r="F3318" s="948"/>
      <c r="G3318" s="948"/>
      <c r="H3318" s="948"/>
      <c r="I3318" s="948"/>
      <c r="N3318" s="948"/>
      <c r="O3318" s="948"/>
      <c r="P3318" s="948"/>
      <c r="Q3318" s="948"/>
      <c r="R3318" s="948"/>
      <c r="S3318" s="948"/>
      <c r="T3318" s="948"/>
      <c r="U3318" s="948"/>
      <c r="V3318" s="948"/>
      <c r="W3318" s="948"/>
      <c r="X3318" s="948"/>
      <c r="Y3318" s="948"/>
      <c r="Z3318" s="948"/>
      <c r="CC3318" s="949"/>
    </row>
    <row r="3319" spans="6:81" s="947" customFormat="1">
      <c r="F3319" s="948"/>
      <c r="G3319" s="948"/>
      <c r="H3319" s="948"/>
      <c r="I3319" s="948"/>
      <c r="N3319" s="948"/>
      <c r="O3319" s="948"/>
      <c r="P3319" s="948"/>
      <c r="Q3319" s="948"/>
      <c r="R3319" s="948"/>
      <c r="S3319" s="948"/>
      <c r="T3319" s="948"/>
      <c r="U3319" s="948"/>
      <c r="V3319" s="948"/>
      <c r="W3319" s="948"/>
      <c r="X3319" s="948"/>
      <c r="Y3319" s="948"/>
      <c r="Z3319" s="948"/>
      <c r="CC3319" s="949"/>
    </row>
    <row r="3320" spans="6:81" s="947" customFormat="1">
      <c r="F3320" s="948"/>
      <c r="G3320" s="948"/>
      <c r="H3320" s="948"/>
      <c r="I3320" s="948"/>
      <c r="N3320" s="948"/>
      <c r="O3320" s="948"/>
      <c r="P3320" s="948"/>
      <c r="Q3320" s="948"/>
      <c r="R3320" s="948"/>
      <c r="S3320" s="948"/>
      <c r="T3320" s="948"/>
      <c r="U3320" s="948"/>
      <c r="V3320" s="948"/>
      <c r="W3320" s="948"/>
      <c r="X3320" s="948"/>
      <c r="Y3320" s="948"/>
      <c r="Z3320" s="948"/>
      <c r="CC3320" s="949"/>
    </row>
    <row r="3321" spans="6:81" s="947" customFormat="1">
      <c r="F3321" s="948"/>
      <c r="G3321" s="948"/>
      <c r="H3321" s="948"/>
      <c r="I3321" s="948"/>
      <c r="N3321" s="948"/>
      <c r="O3321" s="948"/>
      <c r="P3321" s="948"/>
      <c r="Q3321" s="948"/>
      <c r="R3321" s="948"/>
      <c r="S3321" s="948"/>
      <c r="T3321" s="948"/>
      <c r="U3321" s="948"/>
      <c r="V3321" s="948"/>
      <c r="W3321" s="948"/>
      <c r="X3321" s="948"/>
      <c r="Y3321" s="948"/>
      <c r="Z3321" s="948"/>
      <c r="CC3321" s="949"/>
    </row>
    <row r="3322" spans="6:81" s="947" customFormat="1">
      <c r="F3322" s="948"/>
      <c r="G3322" s="948"/>
      <c r="H3322" s="948"/>
      <c r="I3322" s="948"/>
      <c r="N3322" s="948"/>
      <c r="O3322" s="948"/>
      <c r="P3322" s="948"/>
      <c r="Q3322" s="948"/>
      <c r="R3322" s="948"/>
      <c r="S3322" s="948"/>
      <c r="T3322" s="948"/>
      <c r="U3322" s="948"/>
      <c r="V3322" s="948"/>
      <c r="W3322" s="948"/>
      <c r="X3322" s="948"/>
      <c r="Y3322" s="948"/>
      <c r="Z3322" s="948"/>
      <c r="CC3322" s="949"/>
    </row>
    <row r="3323" spans="6:81" s="947" customFormat="1">
      <c r="F3323" s="948"/>
      <c r="G3323" s="948"/>
      <c r="H3323" s="948"/>
      <c r="I3323" s="948"/>
      <c r="N3323" s="948"/>
      <c r="O3323" s="948"/>
      <c r="P3323" s="948"/>
      <c r="Q3323" s="948"/>
      <c r="R3323" s="948"/>
      <c r="S3323" s="948"/>
      <c r="T3323" s="948"/>
      <c r="U3323" s="948"/>
      <c r="V3323" s="948"/>
      <c r="W3323" s="948"/>
      <c r="X3323" s="948"/>
      <c r="Y3323" s="948"/>
      <c r="Z3323" s="948"/>
      <c r="CC3323" s="949"/>
    </row>
    <row r="3324" spans="6:81" s="947" customFormat="1">
      <c r="F3324" s="948"/>
      <c r="G3324" s="948"/>
      <c r="H3324" s="948"/>
      <c r="I3324" s="948"/>
      <c r="N3324" s="948"/>
      <c r="O3324" s="948"/>
      <c r="P3324" s="948"/>
      <c r="Q3324" s="948"/>
      <c r="R3324" s="948"/>
      <c r="S3324" s="948"/>
      <c r="T3324" s="948"/>
      <c r="U3324" s="948"/>
      <c r="V3324" s="948"/>
      <c r="W3324" s="948"/>
      <c r="X3324" s="948"/>
      <c r="Y3324" s="948"/>
      <c r="Z3324" s="948"/>
      <c r="CC3324" s="949"/>
    </row>
    <row r="3325" spans="6:81" s="947" customFormat="1">
      <c r="F3325" s="948"/>
      <c r="G3325" s="948"/>
      <c r="H3325" s="948"/>
      <c r="I3325" s="948"/>
      <c r="N3325" s="948"/>
      <c r="O3325" s="948"/>
      <c r="P3325" s="948"/>
      <c r="Q3325" s="948"/>
      <c r="R3325" s="948"/>
      <c r="S3325" s="948"/>
      <c r="T3325" s="948"/>
      <c r="U3325" s="948"/>
      <c r="V3325" s="948"/>
      <c r="W3325" s="948"/>
      <c r="X3325" s="948"/>
      <c r="Y3325" s="948"/>
      <c r="Z3325" s="948"/>
      <c r="CC3325" s="949"/>
    </row>
    <row r="3326" spans="6:81" s="947" customFormat="1">
      <c r="F3326" s="948"/>
      <c r="G3326" s="948"/>
      <c r="H3326" s="948"/>
      <c r="I3326" s="948"/>
      <c r="N3326" s="948"/>
      <c r="O3326" s="948"/>
      <c r="P3326" s="948"/>
      <c r="Q3326" s="948"/>
      <c r="R3326" s="948"/>
      <c r="S3326" s="948"/>
      <c r="T3326" s="948"/>
      <c r="U3326" s="948"/>
      <c r="V3326" s="948"/>
      <c r="W3326" s="948"/>
      <c r="X3326" s="948"/>
      <c r="Y3326" s="948"/>
      <c r="Z3326" s="948"/>
      <c r="CC3326" s="949"/>
    </row>
    <row r="3327" spans="6:81" s="947" customFormat="1">
      <c r="F3327" s="948"/>
      <c r="G3327" s="948"/>
      <c r="H3327" s="948"/>
      <c r="I3327" s="948"/>
      <c r="N3327" s="948"/>
      <c r="O3327" s="948"/>
      <c r="P3327" s="948"/>
      <c r="Q3327" s="948"/>
      <c r="R3327" s="948"/>
      <c r="S3327" s="948"/>
      <c r="T3327" s="948"/>
      <c r="U3327" s="948"/>
      <c r="V3327" s="948"/>
      <c r="W3327" s="948"/>
      <c r="X3327" s="948"/>
      <c r="Y3327" s="948"/>
      <c r="Z3327" s="948"/>
      <c r="CC3327" s="949"/>
    </row>
    <row r="3328" spans="6:81" s="947" customFormat="1">
      <c r="F3328" s="948"/>
      <c r="G3328" s="948"/>
      <c r="H3328" s="948"/>
      <c r="I3328" s="948"/>
      <c r="N3328" s="948"/>
      <c r="O3328" s="948"/>
      <c r="P3328" s="948"/>
      <c r="Q3328" s="948"/>
      <c r="R3328" s="948"/>
      <c r="S3328" s="948"/>
      <c r="T3328" s="948"/>
      <c r="U3328" s="948"/>
      <c r="V3328" s="948"/>
      <c r="W3328" s="948"/>
      <c r="X3328" s="948"/>
      <c r="Y3328" s="948"/>
      <c r="Z3328" s="948"/>
      <c r="CC3328" s="949"/>
    </row>
    <row r="3329" spans="6:81" s="947" customFormat="1">
      <c r="F3329" s="948"/>
      <c r="G3329" s="948"/>
      <c r="H3329" s="948"/>
      <c r="I3329" s="948"/>
      <c r="N3329" s="948"/>
      <c r="O3329" s="948"/>
      <c r="P3329" s="948"/>
      <c r="Q3329" s="948"/>
      <c r="R3329" s="948"/>
      <c r="S3329" s="948"/>
      <c r="T3329" s="948"/>
      <c r="U3329" s="948"/>
      <c r="V3329" s="948"/>
      <c r="W3329" s="948"/>
      <c r="X3329" s="948"/>
      <c r="Y3329" s="948"/>
      <c r="Z3329" s="948"/>
      <c r="CC3329" s="949"/>
    </row>
    <row r="3330" spans="6:81" s="947" customFormat="1">
      <c r="F3330" s="948"/>
      <c r="G3330" s="948"/>
      <c r="H3330" s="948"/>
      <c r="I3330" s="948"/>
      <c r="N3330" s="948"/>
      <c r="O3330" s="948"/>
      <c r="P3330" s="948"/>
      <c r="Q3330" s="948"/>
      <c r="R3330" s="948"/>
      <c r="S3330" s="948"/>
      <c r="T3330" s="948"/>
      <c r="U3330" s="948"/>
      <c r="V3330" s="948"/>
      <c r="W3330" s="948"/>
      <c r="X3330" s="948"/>
      <c r="Y3330" s="948"/>
      <c r="Z3330" s="948"/>
      <c r="CC3330" s="949"/>
    </row>
    <row r="3331" spans="6:81" s="947" customFormat="1">
      <c r="F3331" s="948"/>
      <c r="G3331" s="948"/>
      <c r="H3331" s="948"/>
      <c r="I3331" s="948"/>
      <c r="N3331" s="948"/>
      <c r="O3331" s="948"/>
      <c r="P3331" s="948"/>
      <c r="Q3331" s="948"/>
      <c r="R3331" s="948"/>
      <c r="S3331" s="948"/>
      <c r="T3331" s="948"/>
      <c r="U3331" s="948"/>
      <c r="V3331" s="948"/>
      <c r="W3331" s="948"/>
      <c r="X3331" s="948"/>
      <c r="Y3331" s="948"/>
      <c r="Z3331" s="948"/>
      <c r="CC3331" s="949"/>
    </row>
    <row r="3332" spans="6:81" s="947" customFormat="1">
      <c r="F3332" s="948"/>
      <c r="G3332" s="948"/>
      <c r="H3332" s="948"/>
      <c r="I3332" s="948"/>
      <c r="N3332" s="948"/>
      <c r="O3332" s="948"/>
      <c r="P3332" s="948"/>
      <c r="Q3332" s="948"/>
      <c r="R3332" s="948"/>
      <c r="S3332" s="948"/>
      <c r="T3332" s="948"/>
      <c r="U3332" s="948"/>
      <c r="V3332" s="948"/>
      <c r="W3332" s="948"/>
      <c r="X3332" s="948"/>
      <c r="Y3332" s="948"/>
      <c r="Z3332" s="948"/>
      <c r="CC3332" s="949"/>
    </row>
    <row r="3333" spans="6:81" s="947" customFormat="1">
      <c r="F3333" s="948"/>
      <c r="G3333" s="948"/>
      <c r="H3333" s="948"/>
      <c r="I3333" s="948"/>
      <c r="N3333" s="948"/>
      <c r="O3333" s="948"/>
      <c r="P3333" s="948"/>
      <c r="Q3333" s="948"/>
      <c r="R3333" s="948"/>
      <c r="S3333" s="948"/>
      <c r="T3333" s="948"/>
      <c r="U3333" s="948"/>
      <c r="V3333" s="948"/>
      <c r="W3333" s="948"/>
      <c r="X3333" s="948"/>
      <c r="Y3333" s="948"/>
      <c r="Z3333" s="948"/>
      <c r="CC3333" s="949"/>
    </row>
    <row r="3334" spans="6:81" s="947" customFormat="1">
      <c r="F3334" s="948"/>
      <c r="G3334" s="948"/>
      <c r="H3334" s="948"/>
      <c r="I3334" s="948"/>
      <c r="N3334" s="948"/>
      <c r="O3334" s="948"/>
      <c r="P3334" s="948"/>
      <c r="Q3334" s="948"/>
      <c r="R3334" s="948"/>
      <c r="S3334" s="948"/>
      <c r="T3334" s="948"/>
      <c r="U3334" s="948"/>
      <c r="V3334" s="948"/>
      <c r="W3334" s="948"/>
      <c r="X3334" s="948"/>
      <c r="Y3334" s="948"/>
      <c r="Z3334" s="948"/>
      <c r="CC3334" s="949"/>
    </row>
    <row r="3335" spans="6:81" s="947" customFormat="1">
      <c r="F3335" s="948"/>
      <c r="G3335" s="948"/>
      <c r="H3335" s="948"/>
      <c r="I3335" s="948"/>
      <c r="N3335" s="948"/>
      <c r="O3335" s="948"/>
      <c r="P3335" s="948"/>
      <c r="Q3335" s="948"/>
      <c r="R3335" s="948"/>
      <c r="S3335" s="948"/>
      <c r="T3335" s="948"/>
      <c r="U3335" s="948"/>
      <c r="V3335" s="948"/>
      <c r="W3335" s="948"/>
      <c r="X3335" s="948"/>
      <c r="Y3335" s="948"/>
      <c r="Z3335" s="948"/>
      <c r="CC3335" s="949"/>
    </row>
    <row r="3336" spans="6:81" s="947" customFormat="1">
      <c r="F3336" s="948"/>
      <c r="G3336" s="948"/>
      <c r="H3336" s="948"/>
      <c r="I3336" s="948"/>
      <c r="N3336" s="948"/>
      <c r="O3336" s="948"/>
      <c r="P3336" s="948"/>
      <c r="Q3336" s="948"/>
      <c r="R3336" s="948"/>
      <c r="S3336" s="948"/>
      <c r="T3336" s="948"/>
      <c r="U3336" s="948"/>
      <c r="V3336" s="948"/>
      <c r="W3336" s="948"/>
      <c r="X3336" s="948"/>
      <c r="Y3336" s="948"/>
      <c r="Z3336" s="948"/>
      <c r="CC3336" s="949"/>
    </row>
    <row r="3337" spans="6:81" s="947" customFormat="1">
      <c r="F3337" s="948"/>
      <c r="G3337" s="948"/>
      <c r="H3337" s="948"/>
      <c r="I3337" s="948"/>
      <c r="N3337" s="948"/>
      <c r="O3337" s="948"/>
      <c r="P3337" s="948"/>
      <c r="Q3337" s="948"/>
      <c r="R3337" s="948"/>
      <c r="S3337" s="948"/>
      <c r="T3337" s="948"/>
      <c r="U3337" s="948"/>
      <c r="V3337" s="948"/>
      <c r="W3337" s="948"/>
      <c r="X3337" s="948"/>
      <c r="Y3337" s="948"/>
      <c r="Z3337" s="948"/>
      <c r="CC3337" s="949"/>
    </row>
    <row r="3338" spans="6:81" s="947" customFormat="1">
      <c r="F3338" s="948"/>
      <c r="G3338" s="948"/>
      <c r="H3338" s="948"/>
      <c r="I3338" s="948"/>
      <c r="N3338" s="948"/>
      <c r="O3338" s="948"/>
      <c r="P3338" s="948"/>
      <c r="Q3338" s="948"/>
      <c r="R3338" s="948"/>
      <c r="S3338" s="948"/>
      <c r="T3338" s="948"/>
      <c r="U3338" s="948"/>
      <c r="V3338" s="948"/>
      <c r="W3338" s="948"/>
      <c r="X3338" s="948"/>
      <c r="Y3338" s="948"/>
      <c r="Z3338" s="948"/>
      <c r="CC3338" s="949"/>
    </row>
    <row r="3339" spans="6:81" s="947" customFormat="1">
      <c r="F3339" s="948"/>
      <c r="G3339" s="948"/>
      <c r="H3339" s="948"/>
      <c r="I3339" s="948"/>
      <c r="N3339" s="948"/>
      <c r="O3339" s="948"/>
      <c r="P3339" s="948"/>
      <c r="Q3339" s="948"/>
      <c r="R3339" s="948"/>
      <c r="S3339" s="948"/>
      <c r="T3339" s="948"/>
      <c r="U3339" s="948"/>
      <c r="V3339" s="948"/>
      <c r="W3339" s="948"/>
      <c r="X3339" s="948"/>
      <c r="Y3339" s="948"/>
      <c r="Z3339" s="948"/>
      <c r="CC3339" s="949"/>
    </row>
    <row r="3340" spans="6:81" s="947" customFormat="1">
      <c r="F3340" s="948"/>
      <c r="G3340" s="948"/>
      <c r="H3340" s="948"/>
      <c r="I3340" s="948"/>
      <c r="N3340" s="948"/>
      <c r="O3340" s="948"/>
      <c r="P3340" s="948"/>
      <c r="Q3340" s="948"/>
      <c r="R3340" s="948"/>
      <c r="S3340" s="948"/>
      <c r="T3340" s="948"/>
      <c r="U3340" s="948"/>
      <c r="V3340" s="948"/>
      <c r="W3340" s="948"/>
      <c r="X3340" s="948"/>
      <c r="Y3340" s="948"/>
      <c r="Z3340" s="948"/>
      <c r="CC3340" s="949"/>
    </row>
    <row r="3341" spans="6:81" s="947" customFormat="1">
      <c r="F3341" s="948"/>
      <c r="G3341" s="948"/>
      <c r="H3341" s="948"/>
      <c r="I3341" s="948"/>
      <c r="N3341" s="948"/>
      <c r="O3341" s="948"/>
      <c r="P3341" s="948"/>
      <c r="Q3341" s="948"/>
      <c r="R3341" s="948"/>
      <c r="S3341" s="948"/>
      <c r="T3341" s="948"/>
      <c r="U3341" s="948"/>
      <c r="V3341" s="948"/>
      <c r="W3341" s="948"/>
      <c r="X3341" s="948"/>
      <c r="Y3341" s="948"/>
      <c r="Z3341" s="948"/>
      <c r="CC3341" s="949"/>
    </row>
    <row r="3342" spans="6:81" s="947" customFormat="1">
      <c r="F3342" s="948"/>
      <c r="G3342" s="948"/>
      <c r="H3342" s="948"/>
      <c r="I3342" s="948"/>
      <c r="N3342" s="948"/>
      <c r="O3342" s="948"/>
      <c r="P3342" s="948"/>
      <c r="Q3342" s="948"/>
      <c r="R3342" s="948"/>
      <c r="S3342" s="948"/>
      <c r="T3342" s="948"/>
      <c r="U3342" s="948"/>
      <c r="V3342" s="948"/>
      <c r="W3342" s="948"/>
      <c r="X3342" s="948"/>
      <c r="Y3342" s="948"/>
      <c r="Z3342" s="948"/>
      <c r="CC3342" s="949"/>
    </row>
    <row r="3343" spans="6:81" s="947" customFormat="1">
      <c r="F3343" s="948"/>
      <c r="G3343" s="948"/>
      <c r="H3343" s="948"/>
      <c r="I3343" s="948"/>
      <c r="N3343" s="948"/>
      <c r="O3343" s="948"/>
      <c r="P3343" s="948"/>
      <c r="Q3343" s="948"/>
      <c r="R3343" s="948"/>
      <c r="S3343" s="948"/>
      <c r="T3343" s="948"/>
      <c r="U3343" s="948"/>
      <c r="V3343" s="948"/>
      <c r="W3343" s="948"/>
      <c r="X3343" s="948"/>
      <c r="Y3343" s="948"/>
      <c r="Z3343" s="948"/>
      <c r="CC3343" s="949"/>
    </row>
    <row r="3344" spans="6:81" s="947" customFormat="1">
      <c r="F3344" s="948"/>
      <c r="G3344" s="948"/>
      <c r="H3344" s="948"/>
      <c r="I3344" s="948"/>
      <c r="N3344" s="948"/>
      <c r="O3344" s="948"/>
      <c r="P3344" s="948"/>
      <c r="Q3344" s="948"/>
      <c r="R3344" s="948"/>
      <c r="S3344" s="948"/>
      <c r="T3344" s="948"/>
      <c r="U3344" s="948"/>
      <c r="V3344" s="948"/>
      <c r="W3344" s="948"/>
      <c r="X3344" s="948"/>
      <c r="Y3344" s="948"/>
      <c r="Z3344" s="948"/>
      <c r="CC3344" s="949"/>
    </row>
    <row r="3345" spans="6:81" s="947" customFormat="1">
      <c r="F3345" s="948"/>
      <c r="G3345" s="948"/>
      <c r="H3345" s="948"/>
      <c r="I3345" s="948"/>
      <c r="N3345" s="948"/>
      <c r="O3345" s="948"/>
      <c r="P3345" s="948"/>
      <c r="Q3345" s="948"/>
      <c r="R3345" s="948"/>
      <c r="S3345" s="948"/>
      <c r="T3345" s="948"/>
      <c r="U3345" s="948"/>
      <c r="V3345" s="948"/>
      <c r="W3345" s="948"/>
      <c r="X3345" s="948"/>
      <c r="Y3345" s="948"/>
      <c r="Z3345" s="948"/>
      <c r="CC3345" s="949"/>
    </row>
    <row r="3346" spans="6:81" s="947" customFormat="1">
      <c r="F3346" s="948"/>
      <c r="G3346" s="948"/>
      <c r="H3346" s="948"/>
      <c r="I3346" s="948"/>
      <c r="N3346" s="948"/>
      <c r="O3346" s="948"/>
      <c r="P3346" s="948"/>
      <c r="Q3346" s="948"/>
      <c r="R3346" s="948"/>
      <c r="S3346" s="948"/>
      <c r="T3346" s="948"/>
      <c r="U3346" s="948"/>
      <c r="V3346" s="948"/>
      <c r="W3346" s="948"/>
      <c r="X3346" s="948"/>
      <c r="Y3346" s="948"/>
      <c r="Z3346" s="948"/>
      <c r="CC3346" s="949"/>
    </row>
    <row r="3347" spans="6:81" s="947" customFormat="1">
      <c r="F3347" s="948"/>
      <c r="G3347" s="948"/>
      <c r="H3347" s="948"/>
      <c r="I3347" s="948"/>
      <c r="N3347" s="948"/>
      <c r="O3347" s="948"/>
      <c r="P3347" s="948"/>
      <c r="Q3347" s="948"/>
      <c r="R3347" s="948"/>
      <c r="S3347" s="948"/>
      <c r="T3347" s="948"/>
      <c r="U3347" s="948"/>
      <c r="V3347" s="948"/>
      <c r="W3347" s="948"/>
      <c r="X3347" s="948"/>
      <c r="Y3347" s="948"/>
      <c r="Z3347" s="948"/>
      <c r="CC3347" s="949"/>
    </row>
    <row r="3348" spans="6:81" s="947" customFormat="1">
      <c r="F3348" s="948"/>
      <c r="G3348" s="948"/>
      <c r="H3348" s="948"/>
      <c r="I3348" s="948"/>
      <c r="N3348" s="948"/>
      <c r="O3348" s="948"/>
      <c r="P3348" s="948"/>
      <c r="Q3348" s="948"/>
      <c r="R3348" s="948"/>
      <c r="S3348" s="948"/>
      <c r="T3348" s="948"/>
      <c r="U3348" s="948"/>
      <c r="V3348" s="948"/>
      <c r="W3348" s="948"/>
      <c r="X3348" s="948"/>
      <c r="Y3348" s="948"/>
      <c r="Z3348" s="948"/>
      <c r="CC3348" s="949"/>
    </row>
    <row r="3349" spans="6:81" s="947" customFormat="1">
      <c r="F3349" s="948"/>
      <c r="G3349" s="948"/>
      <c r="H3349" s="948"/>
      <c r="I3349" s="948"/>
      <c r="N3349" s="948"/>
      <c r="O3349" s="948"/>
      <c r="P3349" s="948"/>
      <c r="Q3349" s="948"/>
      <c r="R3349" s="948"/>
      <c r="S3349" s="948"/>
      <c r="T3349" s="948"/>
      <c r="U3349" s="948"/>
      <c r="V3349" s="948"/>
      <c r="W3349" s="948"/>
      <c r="X3349" s="948"/>
      <c r="Y3349" s="948"/>
      <c r="Z3349" s="948"/>
      <c r="CC3349" s="949"/>
    </row>
    <row r="3350" spans="6:81" s="947" customFormat="1">
      <c r="F3350" s="948"/>
      <c r="G3350" s="948"/>
      <c r="H3350" s="948"/>
      <c r="I3350" s="948"/>
      <c r="N3350" s="948"/>
      <c r="O3350" s="948"/>
      <c r="P3350" s="948"/>
      <c r="Q3350" s="948"/>
      <c r="R3350" s="948"/>
      <c r="S3350" s="948"/>
      <c r="T3350" s="948"/>
      <c r="U3350" s="948"/>
      <c r="V3350" s="948"/>
      <c r="W3350" s="948"/>
      <c r="X3350" s="948"/>
      <c r="Y3350" s="948"/>
      <c r="Z3350" s="948"/>
      <c r="CC3350" s="949"/>
    </row>
    <row r="3351" spans="6:81" s="947" customFormat="1">
      <c r="F3351" s="948"/>
      <c r="G3351" s="948"/>
      <c r="H3351" s="948"/>
      <c r="I3351" s="948"/>
      <c r="N3351" s="948"/>
      <c r="O3351" s="948"/>
      <c r="P3351" s="948"/>
      <c r="Q3351" s="948"/>
      <c r="R3351" s="948"/>
      <c r="S3351" s="948"/>
      <c r="T3351" s="948"/>
      <c r="U3351" s="948"/>
      <c r="V3351" s="948"/>
      <c r="W3351" s="948"/>
      <c r="X3351" s="948"/>
      <c r="Y3351" s="948"/>
      <c r="Z3351" s="948"/>
      <c r="CC3351" s="949"/>
    </row>
    <row r="3352" spans="6:81" s="947" customFormat="1">
      <c r="F3352" s="948"/>
      <c r="G3352" s="948"/>
      <c r="H3352" s="948"/>
      <c r="I3352" s="948"/>
      <c r="N3352" s="948"/>
      <c r="O3352" s="948"/>
      <c r="P3352" s="948"/>
      <c r="Q3352" s="948"/>
      <c r="R3352" s="948"/>
      <c r="S3352" s="948"/>
      <c r="T3352" s="948"/>
      <c r="U3352" s="948"/>
      <c r="V3352" s="948"/>
      <c r="W3352" s="948"/>
      <c r="X3352" s="948"/>
      <c r="Y3352" s="948"/>
      <c r="Z3352" s="948"/>
      <c r="CC3352" s="949"/>
    </row>
    <row r="3353" spans="6:81" s="947" customFormat="1">
      <c r="F3353" s="948"/>
      <c r="G3353" s="948"/>
      <c r="H3353" s="948"/>
      <c r="I3353" s="948"/>
      <c r="N3353" s="948"/>
      <c r="O3353" s="948"/>
      <c r="P3353" s="948"/>
      <c r="Q3353" s="948"/>
      <c r="R3353" s="948"/>
      <c r="S3353" s="948"/>
      <c r="T3353" s="948"/>
      <c r="U3353" s="948"/>
      <c r="V3353" s="948"/>
      <c r="W3353" s="948"/>
      <c r="X3353" s="948"/>
      <c r="Y3353" s="948"/>
      <c r="Z3353" s="948"/>
      <c r="CC3353" s="949"/>
    </row>
    <row r="3354" spans="6:81" s="947" customFormat="1">
      <c r="F3354" s="948"/>
      <c r="G3354" s="948"/>
      <c r="H3354" s="948"/>
      <c r="I3354" s="948"/>
      <c r="N3354" s="948"/>
      <c r="O3354" s="948"/>
      <c r="P3354" s="948"/>
      <c r="Q3354" s="948"/>
      <c r="R3354" s="948"/>
      <c r="S3354" s="948"/>
      <c r="T3354" s="948"/>
      <c r="U3354" s="948"/>
      <c r="V3354" s="948"/>
      <c r="W3354" s="948"/>
      <c r="X3354" s="948"/>
      <c r="Y3354" s="948"/>
      <c r="Z3354" s="948"/>
      <c r="CC3354" s="949"/>
    </row>
    <row r="3355" spans="6:81" s="947" customFormat="1">
      <c r="F3355" s="948"/>
      <c r="G3355" s="948"/>
      <c r="H3355" s="948"/>
      <c r="I3355" s="948"/>
      <c r="N3355" s="948"/>
      <c r="O3355" s="948"/>
      <c r="P3355" s="948"/>
      <c r="Q3355" s="948"/>
      <c r="R3355" s="948"/>
      <c r="S3355" s="948"/>
      <c r="T3355" s="948"/>
      <c r="U3355" s="948"/>
      <c r="V3355" s="948"/>
      <c r="W3355" s="948"/>
      <c r="X3355" s="948"/>
      <c r="Y3355" s="948"/>
      <c r="Z3355" s="948"/>
      <c r="CC3355" s="949"/>
    </row>
    <row r="3356" spans="6:81" s="947" customFormat="1">
      <c r="F3356" s="948"/>
      <c r="G3356" s="948"/>
      <c r="H3356" s="948"/>
      <c r="I3356" s="948"/>
      <c r="N3356" s="948"/>
      <c r="O3356" s="948"/>
      <c r="P3356" s="948"/>
      <c r="Q3356" s="948"/>
      <c r="R3356" s="948"/>
      <c r="S3356" s="948"/>
      <c r="T3356" s="948"/>
      <c r="U3356" s="948"/>
      <c r="V3356" s="948"/>
      <c r="W3356" s="948"/>
      <c r="X3356" s="948"/>
      <c r="Y3356" s="948"/>
      <c r="Z3356" s="948"/>
      <c r="CC3356" s="949"/>
    </row>
    <row r="3357" spans="6:81" s="947" customFormat="1">
      <c r="F3357" s="948"/>
      <c r="G3357" s="948"/>
      <c r="H3357" s="948"/>
      <c r="I3357" s="948"/>
      <c r="N3357" s="948"/>
      <c r="O3357" s="948"/>
      <c r="P3357" s="948"/>
      <c r="Q3357" s="948"/>
      <c r="R3357" s="948"/>
      <c r="S3357" s="948"/>
      <c r="T3357" s="948"/>
      <c r="U3357" s="948"/>
      <c r="V3357" s="948"/>
      <c r="W3357" s="948"/>
      <c r="X3357" s="948"/>
      <c r="Y3357" s="948"/>
      <c r="Z3357" s="948"/>
      <c r="CC3357" s="949"/>
    </row>
    <row r="3358" spans="6:81" s="947" customFormat="1">
      <c r="F3358" s="948"/>
      <c r="G3358" s="948"/>
      <c r="H3358" s="948"/>
      <c r="I3358" s="948"/>
      <c r="N3358" s="948"/>
      <c r="O3358" s="948"/>
      <c r="P3358" s="948"/>
      <c r="Q3358" s="948"/>
      <c r="R3358" s="948"/>
      <c r="S3358" s="948"/>
      <c r="T3358" s="948"/>
      <c r="U3358" s="948"/>
      <c r="V3358" s="948"/>
      <c r="W3358" s="948"/>
      <c r="X3358" s="948"/>
      <c r="Y3358" s="948"/>
      <c r="Z3358" s="948"/>
      <c r="CC3358" s="949"/>
    </row>
    <row r="3359" spans="6:81" s="947" customFormat="1">
      <c r="F3359" s="948"/>
      <c r="G3359" s="948"/>
      <c r="H3359" s="948"/>
      <c r="I3359" s="948"/>
      <c r="N3359" s="948"/>
      <c r="O3359" s="948"/>
      <c r="P3359" s="948"/>
      <c r="Q3359" s="948"/>
      <c r="R3359" s="948"/>
      <c r="S3359" s="948"/>
      <c r="T3359" s="948"/>
      <c r="U3359" s="948"/>
      <c r="V3359" s="948"/>
      <c r="W3359" s="948"/>
      <c r="X3359" s="948"/>
      <c r="Y3359" s="948"/>
      <c r="Z3359" s="948"/>
      <c r="CC3359" s="949"/>
    </row>
    <row r="3360" spans="6:81" s="947" customFormat="1">
      <c r="F3360" s="948"/>
      <c r="G3360" s="948"/>
      <c r="H3360" s="948"/>
      <c r="I3360" s="948"/>
      <c r="N3360" s="948"/>
      <c r="O3360" s="948"/>
      <c r="P3360" s="948"/>
      <c r="Q3360" s="948"/>
      <c r="R3360" s="948"/>
      <c r="S3360" s="948"/>
      <c r="T3360" s="948"/>
      <c r="U3360" s="948"/>
      <c r="V3360" s="948"/>
      <c r="W3360" s="948"/>
      <c r="X3360" s="948"/>
      <c r="Y3360" s="948"/>
      <c r="Z3360" s="948"/>
      <c r="CC3360" s="949"/>
    </row>
    <row r="3361" spans="6:81" s="947" customFormat="1">
      <c r="F3361" s="948"/>
      <c r="G3361" s="948"/>
      <c r="H3361" s="948"/>
      <c r="I3361" s="948"/>
      <c r="N3361" s="948"/>
      <c r="O3361" s="948"/>
      <c r="P3361" s="948"/>
      <c r="Q3361" s="948"/>
      <c r="R3361" s="948"/>
      <c r="S3361" s="948"/>
      <c r="T3361" s="948"/>
      <c r="U3361" s="948"/>
      <c r="V3361" s="948"/>
      <c r="W3361" s="948"/>
      <c r="X3361" s="948"/>
      <c r="Y3361" s="948"/>
      <c r="Z3361" s="948"/>
      <c r="CC3361" s="949"/>
    </row>
    <row r="3362" spans="6:81" s="947" customFormat="1">
      <c r="F3362" s="948"/>
      <c r="G3362" s="948"/>
      <c r="H3362" s="948"/>
      <c r="I3362" s="948"/>
      <c r="N3362" s="948"/>
      <c r="O3362" s="948"/>
      <c r="P3362" s="948"/>
      <c r="Q3362" s="948"/>
      <c r="R3362" s="948"/>
      <c r="S3362" s="948"/>
      <c r="T3362" s="948"/>
      <c r="U3362" s="948"/>
      <c r="V3362" s="948"/>
      <c r="W3362" s="948"/>
      <c r="X3362" s="948"/>
      <c r="Y3362" s="948"/>
      <c r="Z3362" s="948"/>
      <c r="CC3362" s="949"/>
    </row>
    <row r="3363" spans="6:81" s="947" customFormat="1">
      <c r="F3363" s="948"/>
      <c r="G3363" s="948"/>
      <c r="H3363" s="948"/>
      <c r="I3363" s="948"/>
      <c r="N3363" s="948"/>
      <c r="O3363" s="948"/>
      <c r="P3363" s="948"/>
      <c r="Q3363" s="948"/>
      <c r="R3363" s="948"/>
      <c r="S3363" s="948"/>
      <c r="T3363" s="948"/>
      <c r="U3363" s="948"/>
      <c r="V3363" s="948"/>
      <c r="W3363" s="948"/>
      <c r="X3363" s="948"/>
      <c r="Y3363" s="948"/>
      <c r="Z3363" s="948"/>
      <c r="CC3363" s="949"/>
    </row>
    <row r="3364" spans="6:81" s="947" customFormat="1">
      <c r="F3364" s="948"/>
      <c r="G3364" s="948"/>
      <c r="H3364" s="948"/>
      <c r="I3364" s="948"/>
      <c r="N3364" s="948"/>
      <c r="O3364" s="948"/>
      <c r="P3364" s="948"/>
      <c r="Q3364" s="948"/>
      <c r="R3364" s="948"/>
      <c r="S3364" s="948"/>
      <c r="T3364" s="948"/>
      <c r="U3364" s="948"/>
      <c r="V3364" s="948"/>
      <c r="W3364" s="948"/>
      <c r="X3364" s="948"/>
      <c r="Y3364" s="948"/>
      <c r="Z3364" s="948"/>
      <c r="CC3364" s="949"/>
    </row>
    <row r="3365" spans="6:81" s="947" customFormat="1">
      <c r="F3365" s="948"/>
      <c r="G3365" s="948"/>
      <c r="H3365" s="948"/>
      <c r="I3365" s="948"/>
      <c r="N3365" s="948"/>
      <c r="O3365" s="948"/>
      <c r="P3365" s="948"/>
      <c r="Q3365" s="948"/>
      <c r="R3365" s="948"/>
      <c r="S3365" s="948"/>
      <c r="T3365" s="948"/>
      <c r="U3365" s="948"/>
      <c r="V3365" s="948"/>
      <c r="W3365" s="948"/>
      <c r="X3365" s="948"/>
      <c r="Y3365" s="948"/>
      <c r="Z3365" s="948"/>
      <c r="CC3365" s="949"/>
    </row>
    <row r="3366" spans="6:81" s="947" customFormat="1">
      <c r="F3366" s="948"/>
      <c r="G3366" s="948"/>
      <c r="H3366" s="948"/>
      <c r="I3366" s="948"/>
      <c r="N3366" s="948"/>
      <c r="O3366" s="948"/>
      <c r="P3366" s="948"/>
      <c r="Q3366" s="948"/>
      <c r="R3366" s="948"/>
      <c r="S3366" s="948"/>
      <c r="T3366" s="948"/>
      <c r="U3366" s="948"/>
      <c r="V3366" s="948"/>
      <c r="W3366" s="948"/>
      <c r="X3366" s="948"/>
      <c r="Y3366" s="948"/>
      <c r="Z3366" s="948"/>
      <c r="CC3366" s="949"/>
    </row>
    <row r="3367" spans="6:81" s="947" customFormat="1">
      <c r="F3367" s="948"/>
      <c r="G3367" s="948"/>
      <c r="H3367" s="948"/>
      <c r="I3367" s="948"/>
      <c r="N3367" s="948"/>
      <c r="O3367" s="948"/>
      <c r="P3367" s="948"/>
      <c r="Q3367" s="948"/>
      <c r="R3367" s="948"/>
      <c r="S3367" s="948"/>
      <c r="T3367" s="948"/>
      <c r="U3367" s="948"/>
      <c r="V3367" s="948"/>
      <c r="W3367" s="948"/>
      <c r="X3367" s="948"/>
      <c r="Y3367" s="948"/>
      <c r="Z3367" s="948"/>
      <c r="CC3367" s="949"/>
    </row>
    <row r="3368" spans="6:81" s="947" customFormat="1">
      <c r="F3368" s="948"/>
      <c r="G3368" s="948"/>
      <c r="H3368" s="948"/>
      <c r="I3368" s="948"/>
      <c r="N3368" s="948"/>
      <c r="O3368" s="948"/>
      <c r="P3368" s="948"/>
      <c r="Q3368" s="948"/>
      <c r="R3368" s="948"/>
      <c r="S3368" s="948"/>
      <c r="T3368" s="948"/>
      <c r="U3368" s="948"/>
      <c r="V3368" s="948"/>
      <c r="W3368" s="948"/>
      <c r="X3368" s="948"/>
      <c r="Y3368" s="948"/>
      <c r="Z3368" s="948"/>
      <c r="CC3368" s="949"/>
    </row>
    <row r="3369" spans="6:81" s="947" customFormat="1">
      <c r="F3369" s="948"/>
      <c r="G3369" s="948"/>
      <c r="H3369" s="948"/>
      <c r="I3369" s="948"/>
      <c r="N3369" s="948"/>
      <c r="O3369" s="948"/>
      <c r="P3369" s="948"/>
      <c r="Q3369" s="948"/>
      <c r="R3369" s="948"/>
      <c r="S3369" s="948"/>
      <c r="T3369" s="948"/>
      <c r="U3369" s="948"/>
      <c r="V3369" s="948"/>
      <c r="W3369" s="948"/>
      <c r="X3369" s="948"/>
      <c r="Y3369" s="948"/>
      <c r="Z3369" s="948"/>
      <c r="CC3369" s="949"/>
    </row>
    <row r="3370" spans="6:81" s="947" customFormat="1">
      <c r="F3370" s="948"/>
      <c r="G3370" s="948"/>
      <c r="H3370" s="948"/>
      <c r="I3370" s="948"/>
      <c r="N3370" s="948"/>
      <c r="O3370" s="948"/>
      <c r="P3370" s="948"/>
      <c r="Q3370" s="948"/>
      <c r="R3370" s="948"/>
      <c r="S3370" s="948"/>
      <c r="T3370" s="948"/>
      <c r="U3370" s="948"/>
      <c r="V3370" s="948"/>
      <c r="W3370" s="948"/>
      <c r="X3370" s="948"/>
      <c r="Y3370" s="948"/>
      <c r="Z3370" s="948"/>
      <c r="CC3370" s="949"/>
    </row>
    <row r="3371" spans="6:81" s="947" customFormat="1">
      <c r="F3371" s="948"/>
      <c r="G3371" s="948"/>
      <c r="H3371" s="948"/>
      <c r="I3371" s="948"/>
      <c r="N3371" s="948"/>
      <c r="O3371" s="948"/>
      <c r="P3371" s="948"/>
      <c r="Q3371" s="948"/>
      <c r="R3371" s="948"/>
      <c r="S3371" s="948"/>
      <c r="T3371" s="948"/>
      <c r="U3371" s="948"/>
      <c r="V3371" s="948"/>
      <c r="W3371" s="948"/>
      <c r="X3371" s="948"/>
      <c r="Y3371" s="948"/>
      <c r="Z3371" s="948"/>
      <c r="CC3371" s="949"/>
    </row>
    <row r="3372" spans="6:81" s="947" customFormat="1">
      <c r="F3372" s="948"/>
      <c r="G3372" s="948"/>
      <c r="H3372" s="948"/>
      <c r="I3372" s="948"/>
      <c r="N3372" s="948"/>
      <c r="O3372" s="948"/>
      <c r="P3372" s="948"/>
      <c r="Q3372" s="948"/>
      <c r="R3372" s="948"/>
      <c r="S3372" s="948"/>
      <c r="T3372" s="948"/>
      <c r="U3372" s="948"/>
      <c r="V3372" s="948"/>
      <c r="W3372" s="948"/>
      <c r="X3372" s="948"/>
      <c r="Y3372" s="948"/>
      <c r="Z3372" s="948"/>
      <c r="CC3372" s="949"/>
    </row>
    <row r="3373" spans="6:81" s="947" customFormat="1">
      <c r="F3373" s="948"/>
      <c r="G3373" s="948"/>
      <c r="H3373" s="948"/>
      <c r="I3373" s="948"/>
      <c r="N3373" s="948"/>
      <c r="O3373" s="948"/>
      <c r="P3373" s="948"/>
      <c r="Q3373" s="948"/>
      <c r="R3373" s="948"/>
      <c r="S3373" s="948"/>
      <c r="T3373" s="948"/>
      <c r="U3373" s="948"/>
      <c r="V3373" s="948"/>
      <c r="W3373" s="948"/>
      <c r="X3373" s="948"/>
      <c r="Y3373" s="948"/>
      <c r="Z3373" s="948"/>
      <c r="CC3373" s="949"/>
    </row>
    <row r="3374" spans="6:81" s="947" customFormat="1">
      <c r="F3374" s="948"/>
      <c r="G3374" s="948"/>
      <c r="H3374" s="948"/>
      <c r="I3374" s="948"/>
      <c r="N3374" s="948"/>
      <c r="O3374" s="948"/>
      <c r="P3374" s="948"/>
      <c r="Q3374" s="948"/>
      <c r="R3374" s="948"/>
      <c r="S3374" s="948"/>
      <c r="T3374" s="948"/>
      <c r="U3374" s="948"/>
      <c r="V3374" s="948"/>
      <c r="W3374" s="948"/>
      <c r="X3374" s="948"/>
      <c r="Y3374" s="948"/>
      <c r="Z3374" s="948"/>
      <c r="CC3374" s="949"/>
    </row>
    <row r="3375" spans="6:81" s="947" customFormat="1">
      <c r="F3375" s="948"/>
      <c r="G3375" s="948"/>
      <c r="H3375" s="948"/>
      <c r="I3375" s="948"/>
      <c r="N3375" s="948"/>
      <c r="O3375" s="948"/>
      <c r="P3375" s="948"/>
      <c r="Q3375" s="948"/>
      <c r="R3375" s="948"/>
      <c r="S3375" s="948"/>
      <c r="T3375" s="948"/>
      <c r="U3375" s="948"/>
      <c r="V3375" s="948"/>
      <c r="W3375" s="948"/>
      <c r="X3375" s="948"/>
      <c r="Y3375" s="948"/>
      <c r="Z3375" s="948"/>
      <c r="CC3375" s="949"/>
    </row>
    <row r="3376" spans="6:81" s="947" customFormat="1">
      <c r="F3376" s="948"/>
      <c r="G3376" s="948"/>
      <c r="H3376" s="948"/>
      <c r="I3376" s="948"/>
      <c r="N3376" s="948"/>
      <c r="O3376" s="948"/>
      <c r="P3376" s="948"/>
      <c r="Q3376" s="948"/>
      <c r="R3376" s="948"/>
      <c r="S3376" s="948"/>
      <c r="T3376" s="948"/>
      <c r="U3376" s="948"/>
      <c r="V3376" s="948"/>
      <c r="W3376" s="948"/>
      <c r="X3376" s="948"/>
      <c r="Y3376" s="948"/>
      <c r="Z3376" s="948"/>
      <c r="CC3376" s="949"/>
    </row>
    <row r="3377" spans="6:81" s="947" customFormat="1">
      <c r="F3377" s="948"/>
      <c r="G3377" s="948"/>
      <c r="H3377" s="948"/>
      <c r="I3377" s="948"/>
      <c r="N3377" s="948"/>
      <c r="O3377" s="948"/>
      <c r="P3377" s="948"/>
      <c r="Q3377" s="948"/>
      <c r="R3377" s="948"/>
      <c r="S3377" s="948"/>
      <c r="T3377" s="948"/>
      <c r="U3377" s="948"/>
      <c r="V3377" s="948"/>
      <c r="W3377" s="948"/>
      <c r="X3377" s="948"/>
      <c r="Y3377" s="948"/>
      <c r="Z3377" s="948"/>
      <c r="CC3377" s="949"/>
    </row>
    <row r="3378" spans="6:81" s="947" customFormat="1">
      <c r="F3378" s="948"/>
      <c r="G3378" s="948"/>
      <c r="H3378" s="948"/>
      <c r="I3378" s="948"/>
      <c r="N3378" s="948"/>
      <c r="O3378" s="948"/>
      <c r="P3378" s="948"/>
      <c r="Q3378" s="948"/>
      <c r="R3378" s="948"/>
      <c r="S3378" s="948"/>
      <c r="T3378" s="948"/>
      <c r="U3378" s="948"/>
      <c r="V3378" s="948"/>
      <c r="W3378" s="948"/>
      <c r="X3378" s="948"/>
      <c r="Y3378" s="948"/>
      <c r="Z3378" s="948"/>
      <c r="CC3378" s="949"/>
    </row>
    <row r="3379" spans="6:81" s="947" customFormat="1">
      <c r="F3379" s="948"/>
      <c r="G3379" s="948"/>
      <c r="H3379" s="948"/>
      <c r="I3379" s="948"/>
      <c r="N3379" s="948"/>
      <c r="O3379" s="948"/>
      <c r="P3379" s="948"/>
      <c r="Q3379" s="948"/>
      <c r="R3379" s="948"/>
      <c r="S3379" s="948"/>
      <c r="T3379" s="948"/>
      <c r="U3379" s="948"/>
      <c r="V3379" s="948"/>
      <c r="W3379" s="948"/>
      <c r="X3379" s="948"/>
      <c r="Y3379" s="948"/>
      <c r="Z3379" s="948"/>
      <c r="CC3379" s="949"/>
    </row>
    <row r="3380" spans="6:81" s="947" customFormat="1">
      <c r="F3380" s="948"/>
      <c r="G3380" s="948"/>
      <c r="H3380" s="948"/>
      <c r="I3380" s="948"/>
      <c r="N3380" s="948"/>
      <c r="O3380" s="948"/>
      <c r="P3380" s="948"/>
      <c r="Q3380" s="948"/>
      <c r="R3380" s="948"/>
      <c r="S3380" s="948"/>
      <c r="T3380" s="948"/>
      <c r="U3380" s="948"/>
      <c r="V3380" s="948"/>
      <c r="W3380" s="948"/>
      <c r="X3380" s="948"/>
      <c r="Y3380" s="948"/>
      <c r="Z3380" s="948"/>
      <c r="CC3380" s="949"/>
    </row>
    <row r="3381" spans="6:81" s="947" customFormat="1">
      <c r="F3381" s="948"/>
      <c r="G3381" s="948"/>
      <c r="H3381" s="948"/>
      <c r="I3381" s="948"/>
      <c r="N3381" s="948"/>
      <c r="O3381" s="948"/>
      <c r="P3381" s="948"/>
      <c r="Q3381" s="948"/>
      <c r="R3381" s="948"/>
      <c r="S3381" s="948"/>
      <c r="T3381" s="948"/>
      <c r="U3381" s="948"/>
      <c r="V3381" s="948"/>
      <c r="W3381" s="948"/>
      <c r="X3381" s="948"/>
      <c r="Y3381" s="948"/>
      <c r="Z3381" s="948"/>
      <c r="CC3381" s="949"/>
    </row>
    <row r="3382" spans="6:81" s="947" customFormat="1">
      <c r="F3382" s="948"/>
      <c r="G3382" s="948"/>
      <c r="H3382" s="948"/>
      <c r="I3382" s="948"/>
      <c r="N3382" s="948"/>
      <c r="O3382" s="948"/>
      <c r="P3382" s="948"/>
      <c r="Q3382" s="948"/>
      <c r="R3382" s="948"/>
      <c r="S3382" s="948"/>
      <c r="T3382" s="948"/>
      <c r="U3382" s="948"/>
      <c r="V3382" s="948"/>
      <c r="W3382" s="948"/>
      <c r="X3382" s="948"/>
      <c r="Y3382" s="948"/>
      <c r="Z3382" s="948"/>
      <c r="CC3382" s="949"/>
    </row>
    <row r="3383" spans="6:81" s="947" customFormat="1">
      <c r="F3383" s="948"/>
      <c r="G3383" s="948"/>
      <c r="H3383" s="948"/>
      <c r="I3383" s="948"/>
      <c r="N3383" s="948"/>
      <c r="O3383" s="948"/>
      <c r="P3383" s="948"/>
      <c r="Q3383" s="948"/>
      <c r="R3383" s="948"/>
      <c r="S3383" s="948"/>
      <c r="T3383" s="948"/>
      <c r="U3383" s="948"/>
      <c r="V3383" s="948"/>
      <c r="W3383" s="948"/>
      <c r="X3383" s="948"/>
      <c r="Y3383" s="948"/>
      <c r="Z3383" s="948"/>
      <c r="CC3383" s="949"/>
    </row>
    <row r="3384" spans="6:81" s="947" customFormat="1">
      <c r="F3384" s="948"/>
      <c r="G3384" s="948"/>
      <c r="H3384" s="948"/>
      <c r="I3384" s="948"/>
      <c r="N3384" s="948"/>
      <c r="O3384" s="948"/>
      <c r="P3384" s="948"/>
      <c r="Q3384" s="948"/>
      <c r="R3384" s="948"/>
      <c r="S3384" s="948"/>
      <c r="T3384" s="948"/>
      <c r="U3384" s="948"/>
      <c r="V3384" s="948"/>
      <c r="W3384" s="948"/>
      <c r="X3384" s="948"/>
      <c r="Y3384" s="948"/>
      <c r="Z3384" s="948"/>
      <c r="CC3384" s="949"/>
    </row>
    <row r="3385" spans="6:81" s="947" customFormat="1">
      <c r="F3385" s="948"/>
      <c r="G3385" s="948"/>
      <c r="H3385" s="948"/>
      <c r="I3385" s="948"/>
      <c r="N3385" s="948"/>
      <c r="O3385" s="948"/>
      <c r="P3385" s="948"/>
      <c r="Q3385" s="948"/>
      <c r="R3385" s="948"/>
      <c r="S3385" s="948"/>
      <c r="T3385" s="948"/>
      <c r="U3385" s="948"/>
      <c r="V3385" s="948"/>
      <c r="W3385" s="948"/>
      <c r="X3385" s="948"/>
      <c r="Y3385" s="948"/>
      <c r="Z3385" s="948"/>
      <c r="CC3385" s="949"/>
    </row>
    <row r="3386" spans="6:81" s="947" customFormat="1">
      <c r="F3386" s="948"/>
      <c r="G3386" s="948"/>
      <c r="H3386" s="948"/>
      <c r="I3386" s="948"/>
      <c r="N3386" s="948"/>
      <c r="O3386" s="948"/>
      <c r="P3386" s="948"/>
      <c r="Q3386" s="948"/>
      <c r="R3386" s="948"/>
      <c r="S3386" s="948"/>
      <c r="T3386" s="948"/>
      <c r="U3386" s="948"/>
      <c r="V3386" s="948"/>
      <c r="W3386" s="948"/>
      <c r="X3386" s="948"/>
      <c r="Y3386" s="948"/>
      <c r="Z3386" s="948"/>
      <c r="CC3386" s="949"/>
    </row>
    <row r="3387" spans="6:81" s="947" customFormat="1">
      <c r="F3387" s="948"/>
      <c r="G3387" s="948"/>
      <c r="H3387" s="948"/>
      <c r="I3387" s="948"/>
      <c r="N3387" s="948"/>
      <c r="O3387" s="948"/>
      <c r="P3387" s="948"/>
      <c r="Q3387" s="948"/>
      <c r="R3387" s="948"/>
      <c r="S3387" s="948"/>
      <c r="T3387" s="948"/>
      <c r="U3387" s="948"/>
      <c r="V3387" s="948"/>
      <c r="W3387" s="948"/>
      <c r="X3387" s="948"/>
      <c r="Y3387" s="948"/>
      <c r="Z3387" s="948"/>
      <c r="CC3387" s="949"/>
    </row>
    <row r="3388" spans="6:81" s="947" customFormat="1">
      <c r="F3388" s="948"/>
      <c r="G3388" s="948"/>
      <c r="H3388" s="948"/>
      <c r="I3388" s="948"/>
      <c r="N3388" s="948"/>
      <c r="O3388" s="948"/>
      <c r="P3388" s="948"/>
      <c r="Q3388" s="948"/>
      <c r="R3388" s="948"/>
      <c r="S3388" s="948"/>
      <c r="T3388" s="948"/>
      <c r="U3388" s="948"/>
      <c r="V3388" s="948"/>
      <c r="W3388" s="948"/>
      <c r="X3388" s="948"/>
      <c r="Y3388" s="948"/>
      <c r="Z3388" s="948"/>
      <c r="CC3388" s="949"/>
    </row>
    <row r="3389" spans="6:81" s="947" customFormat="1">
      <c r="F3389" s="948"/>
      <c r="G3389" s="948"/>
      <c r="H3389" s="948"/>
      <c r="I3389" s="948"/>
      <c r="N3389" s="948"/>
      <c r="O3389" s="948"/>
      <c r="P3389" s="948"/>
      <c r="Q3389" s="948"/>
      <c r="R3389" s="948"/>
      <c r="S3389" s="948"/>
      <c r="T3389" s="948"/>
      <c r="U3389" s="948"/>
      <c r="V3389" s="948"/>
      <c r="W3389" s="948"/>
      <c r="X3389" s="948"/>
      <c r="Y3389" s="948"/>
      <c r="Z3389" s="948"/>
      <c r="CC3389" s="949"/>
    </row>
    <row r="3390" spans="6:81" s="947" customFormat="1">
      <c r="F3390" s="948"/>
      <c r="G3390" s="948"/>
      <c r="H3390" s="948"/>
      <c r="I3390" s="948"/>
      <c r="N3390" s="948"/>
      <c r="O3390" s="948"/>
      <c r="P3390" s="948"/>
      <c r="Q3390" s="948"/>
      <c r="R3390" s="948"/>
      <c r="S3390" s="948"/>
      <c r="T3390" s="948"/>
      <c r="U3390" s="948"/>
      <c r="V3390" s="948"/>
      <c r="W3390" s="948"/>
      <c r="X3390" s="948"/>
      <c r="Y3390" s="948"/>
      <c r="Z3390" s="948"/>
      <c r="CC3390" s="949"/>
    </row>
    <row r="3391" spans="6:81" s="947" customFormat="1">
      <c r="F3391" s="948"/>
      <c r="G3391" s="948"/>
      <c r="H3391" s="948"/>
      <c r="I3391" s="948"/>
      <c r="N3391" s="948"/>
      <c r="O3391" s="948"/>
      <c r="P3391" s="948"/>
      <c r="Q3391" s="948"/>
      <c r="R3391" s="948"/>
      <c r="S3391" s="948"/>
      <c r="T3391" s="948"/>
      <c r="U3391" s="948"/>
      <c r="V3391" s="948"/>
      <c r="W3391" s="948"/>
      <c r="X3391" s="948"/>
      <c r="Y3391" s="948"/>
      <c r="Z3391" s="948"/>
      <c r="CC3391" s="949"/>
    </row>
    <row r="3392" spans="6:81" s="947" customFormat="1">
      <c r="F3392" s="948"/>
      <c r="G3392" s="948"/>
      <c r="H3392" s="948"/>
      <c r="I3392" s="948"/>
      <c r="N3392" s="948"/>
      <c r="O3392" s="948"/>
      <c r="P3392" s="948"/>
      <c r="Q3392" s="948"/>
      <c r="R3392" s="948"/>
      <c r="S3392" s="948"/>
      <c r="T3392" s="948"/>
      <c r="U3392" s="948"/>
      <c r="V3392" s="948"/>
      <c r="W3392" s="948"/>
      <c r="X3392" s="948"/>
      <c r="Y3392" s="948"/>
      <c r="Z3392" s="948"/>
      <c r="CC3392" s="949"/>
    </row>
    <row r="3393" spans="6:81" s="947" customFormat="1">
      <c r="F3393" s="948"/>
      <c r="G3393" s="948"/>
      <c r="H3393" s="948"/>
      <c r="I3393" s="948"/>
      <c r="N3393" s="948"/>
      <c r="O3393" s="948"/>
      <c r="P3393" s="948"/>
      <c r="Q3393" s="948"/>
      <c r="R3393" s="948"/>
      <c r="S3393" s="948"/>
      <c r="T3393" s="948"/>
      <c r="U3393" s="948"/>
      <c r="V3393" s="948"/>
      <c r="W3393" s="948"/>
      <c r="X3393" s="948"/>
      <c r="Y3393" s="948"/>
      <c r="Z3393" s="948"/>
      <c r="CC3393" s="949"/>
    </row>
    <row r="3394" spans="6:81" s="947" customFormat="1">
      <c r="F3394" s="948"/>
      <c r="G3394" s="948"/>
      <c r="H3394" s="948"/>
      <c r="I3394" s="948"/>
      <c r="N3394" s="948"/>
      <c r="O3394" s="948"/>
      <c r="P3394" s="948"/>
      <c r="Q3394" s="948"/>
      <c r="R3394" s="948"/>
      <c r="S3394" s="948"/>
      <c r="T3394" s="948"/>
      <c r="U3394" s="948"/>
      <c r="V3394" s="948"/>
      <c r="W3394" s="948"/>
      <c r="X3394" s="948"/>
      <c r="Y3394" s="948"/>
      <c r="Z3394" s="948"/>
      <c r="CC3394" s="949"/>
    </row>
    <row r="3395" spans="6:81" s="947" customFormat="1">
      <c r="F3395" s="948"/>
      <c r="G3395" s="948"/>
      <c r="H3395" s="948"/>
      <c r="I3395" s="948"/>
      <c r="N3395" s="948"/>
      <c r="O3395" s="948"/>
      <c r="P3395" s="948"/>
      <c r="Q3395" s="948"/>
      <c r="R3395" s="948"/>
      <c r="S3395" s="948"/>
      <c r="T3395" s="948"/>
      <c r="U3395" s="948"/>
      <c r="V3395" s="948"/>
      <c r="W3395" s="948"/>
      <c r="X3395" s="948"/>
      <c r="Y3395" s="948"/>
      <c r="Z3395" s="948"/>
      <c r="CC3395" s="949"/>
    </row>
    <row r="3396" spans="6:81" s="947" customFormat="1">
      <c r="F3396" s="948"/>
      <c r="G3396" s="948"/>
      <c r="H3396" s="948"/>
      <c r="I3396" s="948"/>
      <c r="N3396" s="948"/>
      <c r="O3396" s="948"/>
      <c r="P3396" s="948"/>
      <c r="Q3396" s="948"/>
      <c r="R3396" s="948"/>
      <c r="S3396" s="948"/>
      <c r="T3396" s="948"/>
      <c r="U3396" s="948"/>
      <c r="V3396" s="948"/>
      <c r="W3396" s="948"/>
      <c r="X3396" s="948"/>
      <c r="Y3396" s="948"/>
      <c r="Z3396" s="948"/>
      <c r="CC3396" s="949"/>
    </row>
    <row r="3397" spans="6:81" s="947" customFormat="1">
      <c r="F3397" s="948"/>
      <c r="G3397" s="948"/>
      <c r="H3397" s="948"/>
      <c r="I3397" s="948"/>
      <c r="N3397" s="948"/>
      <c r="O3397" s="948"/>
      <c r="P3397" s="948"/>
      <c r="Q3397" s="948"/>
      <c r="R3397" s="948"/>
      <c r="S3397" s="948"/>
      <c r="T3397" s="948"/>
      <c r="U3397" s="948"/>
      <c r="V3397" s="948"/>
      <c r="W3397" s="948"/>
      <c r="X3397" s="948"/>
      <c r="Y3397" s="948"/>
      <c r="Z3397" s="948"/>
      <c r="CC3397" s="949"/>
    </row>
    <row r="3398" spans="6:81" s="947" customFormat="1">
      <c r="F3398" s="948"/>
      <c r="G3398" s="948"/>
      <c r="H3398" s="948"/>
      <c r="I3398" s="948"/>
      <c r="N3398" s="948"/>
      <c r="O3398" s="948"/>
      <c r="P3398" s="948"/>
      <c r="Q3398" s="948"/>
      <c r="R3398" s="948"/>
      <c r="S3398" s="948"/>
      <c r="T3398" s="948"/>
      <c r="U3398" s="948"/>
      <c r="V3398" s="948"/>
      <c r="W3398" s="948"/>
      <c r="X3398" s="948"/>
      <c r="Y3398" s="948"/>
      <c r="Z3398" s="948"/>
      <c r="CC3398" s="949"/>
    </row>
    <row r="3399" spans="6:81" s="947" customFormat="1">
      <c r="F3399" s="948"/>
      <c r="G3399" s="948"/>
      <c r="H3399" s="948"/>
      <c r="I3399" s="948"/>
      <c r="N3399" s="948"/>
      <c r="O3399" s="948"/>
      <c r="P3399" s="948"/>
      <c r="Q3399" s="948"/>
      <c r="R3399" s="948"/>
      <c r="S3399" s="948"/>
      <c r="T3399" s="948"/>
      <c r="U3399" s="948"/>
      <c r="V3399" s="948"/>
      <c r="W3399" s="948"/>
      <c r="X3399" s="948"/>
      <c r="Y3399" s="948"/>
      <c r="Z3399" s="948"/>
      <c r="CC3399" s="949"/>
    </row>
    <row r="3400" spans="6:81" s="947" customFormat="1">
      <c r="F3400" s="948"/>
      <c r="G3400" s="948"/>
      <c r="H3400" s="948"/>
      <c r="I3400" s="948"/>
      <c r="N3400" s="948"/>
      <c r="O3400" s="948"/>
      <c r="P3400" s="948"/>
      <c r="Q3400" s="948"/>
      <c r="R3400" s="948"/>
      <c r="S3400" s="948"/>
      <c r="T3400" s="948"/>
      <c r="U3400" s="948"/>
      <c r="V3400" s="948"/>
      <c r="W3400" s="948"/>
      <c r="X3400" s="948"/>
      <c r="Y3400" s="948"/>
      <c r="Z3400" s="948"/>
      <c r="CC3400" s="949"/>
    </row>
    <row r="3401" spans="6:81" s="947" customFormat="1">
      <c r="F3401" s="948"/>
      <c r="G3401" s="948"/>
      <c r="H3401" s="948"/>
      <c r="I3401" s="948"/>
      <c r="N3401" s="948"/>
      <c r="O3401" s="948"/>
      <c r="P3401" s="948"/>
      <c r="Q3401" s="948"/>
      <c r="R3401" s="948"/>
      <c r="S3401" s="948"/>
      <c r="T3401" s="948"/>
      <c r="U3401" s="948"/>
      <c r="V3401" s="948"/>
      <c r="W3401" s="948"/>
      <c r="X3401" s="948"/>
      <c r="Y3401" s="948"/>
      <c r="Z3401" s="948"/>
      <c r="CC3401" s="949"/>
    </row>
    <row r="3402" spans="6:81" s="947" customFormat="1">
      <c r="F3402" s="948"/>
      <c r="G3402" s="948"/>
      <c r="H3402" s="948"/>
      <c r="I3402" s="948"/>
      <c r="N3402" s="948"/>
      <c r="O3402" s="948"/>
      <c r="P3402" s="948"/>
      <c r="Q3402" s="948"/>
      <c r="R3402" s="948"/>
      <c r="S3402" s="948"/>
      <c r="T3402" s="948"/>
      <c r="U3402" s="948"/>
      <c r="V3402" s="948"/>
      <c r="W3402" s="948"/>
      <c r="X3402" s="948"/>
      <c r="Y3402" s="948"/>
      <c r="Z3402" s="948"/>
      <c r="CC3402" s="949"/>
    </row>
    <row r="3403" spans="6:81" s="947" customFormat="1">
      <c r="F3403" s="948"/>
      <c r="G3403" s="948"/>
      <c r="H3403" s="948"/>
      <c r="I3403" s="948"/>
      <c r="N3403" s="948"/>
      <c r="O3403" s="948"/>
      <c r="P3403" s="948"/>
      <c r="Q3403" s="948"/>
      <c r="R3403" s="948"/>
      <c r="S3403" s="948"/>
      <c r="T3403" s="948"/>
      <c r="U3403" s="948"/>
      <c r="V3403" s="948"/>
      <c r="W3403" s="948"/>
      <c r="X3403" s="948"/>
      <c r="Y3403" s="948"/>
      <c r="Z3403" s="948"/>
      <c r="CC3403" s="949"/>
    </row>
    <row r="3404" spans="6:81" s="947" customFormat="1">
      <c r="F3404" s="948"/>
      <c r="G3404" s="948"/>
      <c r="H3404" s="948"/>
      <c r="I3404" s="948"/>
      <c r="N3404" s="948"/>
      <c r="O3404" s="948"/>
      <c r="P3404" s="948"/>
      <c r="Q3404" s="948"/>
      <c r="R3404" s="948"/>
      <c r="S3404" s="948"/>
      <c r="T3404" s="948"/>
      <c r="U3404" s="948"/>
      <c r="V3404" s="948"/>
      <c r="W3404" s="948"/>
      <c r="X3404" s="948"/>
      <c r="Y3404" s="948"/>
      <c r="Z3404" s="948"/>
      <c r="CC3404" s="949"/>
    </row>
    <row r="3405" spans="6:81" s="947" customFormat="1">
      <c r="F3405" s="948"/>
      <c r="G3405" s="948"/>
      <c r="H3405" s="948"/>
      <c r="I3405" s="948"/>
      <c r="N3405" s="948"/>
      <c r="O3405" s="948"/>
      <c r="P3405" s="948"/>
      <c r="Q3405" s="948"/>
      <c r="R3405" s="948"/>
      <c r="S3405" s="948"/>
      <c r="T3405" s="948"/>
      <c r="U3405" s="948"/>
      <c r="V3405" s="948"/>
      <c r="W3405" s="948"/>
      <c r="X3405" s="948"/>
      <c r="Y3405" s="948"/>
      <c r="Z3405" s="948"/>
      <c r="CC3405" s="949"/>
    </row>
    <row r="3406" spans="6:81" s="947" customFormat="1">
      <c r="F3406" s="948"/>
      <c r="G3406" s="948"/>
      <c r="H3406" s="948"/>
      <c r="I3406" s="948"/>
      <c r="N3406" s="948"/>
      <c r="O3406" s="948"/>
      <c r="P3406" s="948"/>
      <c r="Q3406" s="948"/>
      <c r="R3406" s="948"/>
      <c r="S3406" s="948"/>
      <c r="T3406" s="948"/>
      <c r="U3406" s="948"/>
      <c r="V3406" s="948"/>
      <c r="W3406" s="948"/>
      <c r="X3406" s="948"/>
      <c r="Y3406" s="948"/>
      <c r="Z3406" s="948"/>
      <c r="CC3406" s="949"/>
    </row>
    <row r="3407" spans="6:81" s="947" customFormat="1">
      <c r="F3407" s="948"/>
      <c r="G3407" s="948"/>
      <c r="H3407" s="948"/>
      <c r="I3407" s="948"/>
      <c r="N3407" s="948"/>
      <c r="O3407" s="948"/>
      <c r="P3407" s="948"/>
      <c r="Q3407" s="948"/>
      <c r="R3407" s="948"/>
      <c r="S3407" s="948"/>
      <c r="T3407" s="948"/>
      <c r="U3407" s="948"/>
      <c r="V3407" s="948"/>
      <c r="W3407" s="948"/>
      <c r="X3407" s="948"/>
      <c r="Y3407" s="948"/>
      <c r="Z3407" s="948"/>
      <c r="CC3407" s="949"/>
    </row>
    <row r="3408" spans="6:81" s="947" customFormat="1">
      <c r="F3408" s="948"/>
      <c r="G3408" s="948"/>
      <c r="H3408" s="948"/>
      <c r="I3408" s="948"/>
      <c r="N3408" s="948"/>
      <c r="O3408" s="948"/>
      <c r="P3408" s="948"/>
      <c r="Q3408" s="948"/>
      <c r="R3408" s="948"/>
      <c r="S3408" s="948"/>
      <c r="T3408" s="948"/>
      <c r="U3408" s="948"/>
      <c r="V3408" s="948"/>
      <c r="W3408" s="948"/>
      <c r="X3408" s="948"/>
      <c r="Y3408" s="948"/>
      <c r="Z3408" s="948"/>
      <c r="CC3408" s="949"/>
    </row>
    <row r="3409" spans="6:81" s="947" customFormat="1">
      <c r="F3409" s="948"/>
      <c r="G3409" s="948"/>
      <c r="H3409" s="948"/>
      <c r="I3409" s="948"/>
      <c r="N3409" s="948"/>
      <c r="O3409" s="948"/>
      <c r="P3409" s="948"/>
      <c r="Q3409" s="948"/>
      <c r="R3409" s="948"/>
      <c r="S3409" s="948"/>
      <c r="T3409" s="948"/>
      <c r="U3409" s="948"/>
      <c r="V3409" s="948"/>
      <c r="W3409" s="948"/>
      <c r="X3409" s="948"/>
      <c r="Y3409" s="948"/>
      <c r="Z3409" s="948"/>
      <c r="CC3409" s="949"/>
    </row>
    <row r="3410" spans="6:81" s="947" customFormat="1">
      <c r="F3410" s="948"/>
      <c r="G3410" s="948"/>
      <c r="H3410" s="948"/>
      <c r="I3410" s="948"/>
      <c r="N3410" s="948"/>
      <c r="O3410" s="948"/>
      <c r="P3410" s="948"/>
      <c r="Q3410" s="948"/>
      <c r="R3410" s="948"/>
      <c r="S3410" s="948"/>
      <c r="T3410" s="948"/>
      <c r="U3410" s="948"/>
      <c r="V3410" s="948"/>
      <c r="W3410" s="948"/>
      <c r="X3410" s="948"/>
      <c r="Y3410" s="948"/>
      <c r="Z3410" s="948"/>
      <c r="CC3410" s="949"/>
    </row>
    <row r="3411" spans="6:81" s="947" customFormat="1">
      <c r="F3411" s="948"/>
      <c r="G3411" s="948"/>
      <c r="H3411" s="948"/>
      <c r="I3411" s="948"/>
      <c r="N3411" s="948"/>
      <c r="O3411" s="948"/>
      <c r="P3411" s="948"/>
      <c r="Q3411" s="948"/>
      <c r="R3411" s="948"/>
      <c r="S3411" s="948"/>
      <c r="T3411" s="948"/>
      <c r="U3411" s="948"/>
      <c r="V3411" s="948"/>
      <c r="W3411" s="948"/>
      <c r="X3411" s="948"/>
      <c r="Y3411" s="948"/>
      <c r="Z3411" s="948"/>
      <c r="CC3411" s="949"/>
    </row>
    <row r="3412" spans="6:81" s="947" customFormat="1">
      <c r="F3412" s="948"/>
      <c r="G3412" s="948"/>
      <c r="H3412" s="948"/>
      <c r="I3412" s="948"/>
      <c r="N3412" s="948"/>
      <c r="O3412" s="948"/>
      <c r="P3412" s="948"/>
      <c r="Q3412" s="948"/>
      <c r="R3412" s="948"/>
      <c r="S3412" s="948"/>
      <c r="T3412" s="948"/>
      <c r="U3412" s="948"/>
      <c r="V3412" s="948"/>
      <c r="W3412" s="948"/>
      <c r="X3412" s="948"/>
      <c r="Y3412" s="948"/>
      <c r="Z3412" s="948"/>
      <c r="CC3412" s="949"/>
    </row>
    <row r="3413" spans="6:81" s="947" customFormat="1">
      <c r="F3413" s="948"/>
      <c r="G3413" s="948"/>
      <c r="H3413" s="948"/>
      <c r="I3413" s="948"/>
      <c r="N3413" s="948"/>
      <c r="O3413" s="948"/>
      <c r="P3413" s="948"/>
      <c r="Q3413" s="948"/>
      <c r="R3413" s="948"/>
      <c r="S3413" s="948"/>
      <c r="T3413" s="948"/>
      <c r="U3413" s="948"/>
      <c r="V3413" s="948"/>
      <c r="W3413" s="948"/>
      <c r="X3413" s="948"/>
      <c r="Y3413" s="948"/>
      <c r="Z3413" s="948"/>
      <c r="CC3413" s="949"/>
    </row>
    <row r="3414" spans="6:81" s="947" customFormat="1">
      <c r="F3414" s="948"/>
      <c r="G3414" s="948"/>
      <c r="H3414" s="948"/>
      <c r="I3414" s="948"/>
      <c r="N3414" s="948"/>
      <c r="O3414" s="948"/>
      <c r="P3414" s="948"/>
      <c r="Q3414" s="948"/>
      <c r="R3414" s="948"/>
      <c r="S3414" s="948"/>
      <c r="T3414" s="948"/>
      <c r="U3414" s="948"/>
      <c r="V3414" s="948"/>
      <c r="W3414" s="948"/>
      <c r="X3414" s="948"/>
      <c r="Y3414" s="948"/>
      <c r="Z3414" s="948"/>
      <c r="CC3414" s="949"/>
    </row>
    <row r="3415" spans="6:81" s="947" customFormat="1">
      <c r="F3415" s="948"/>
      <c r="G3415" s="948"/>
      <c r="H3415" s="948"/>
      <c r="I3415" s="948"/>
      <c r="N3415" s="948"/>
      <c r="O3415" s="948"/>
      <c r="P3415" s="948"/>
      <c r="Q3415" s="948"/>
      <c r="R3415" s="948"/>
      <c r="S3415" s="948"/>
      <c r="T3415" s="948"/>
      <c r="U3415" s="948"/>
      <c r="V3415" s="948"/>
      <c r="W3415" s="948"/>
      <c r="X3415" s="948"/>
      <c r="Y3415" s="948"/>
      <c r="Z3415" s="948"/>
      <c r="CC3415" s="949"/>
    </row>
    <row r="3416" spans="6:81" s="947" customFormat="1">
      <c r="F3416" s="948"/>
      <c r="G3416" s="948"/>
      <c r="H3416" s="948"/>
      <c r="I3416" s="948"/>
      <c r="N3416" s="948"/>
      <c r="O3416" s="948"/>
      <c r="P3416" s="948"/>
      <c r="Q3416" s="948"/>
      <c r="R3416" s="948"/>
      <c r="S3416" s="948"/>
      <c r="T3416" s="948"/>
      <c r="U3416" s="948"/>
      <c r="V3416" s="948"/>
      <c r="W3416" s="948"/>
      <c r="X3416" s="948"/>
      <c r="Y3416" s="948"/>
      <c r="Z3416" s="948"/>
      <c r="CC3416" s="949"/>
    </row>
    <row r="3417" spans="6:81" s="947" customFormat="1">
      <c r="F3417" s="948"/>
      <c r="G3417" s="948"/>
      <c r="H3417" s="948"/>
      <c r="I3417" s="948"/>
      <c r="N3417" s="948"/>
      <c r="O3417" s="948"/>
      <c r="P3417" s="948"/>
      <c r="Q3417" s="948"/>
      <c r="R3417" s="948"/>
      <c r="S3417" s="948"/>
      <c r="T3417" s="948"/>
      <c r="U3417" s="948"/>
      <c r="V3417" s="948"/>
      <c r="W3417" s="948"/>
      <c r="X3417" s="948"/>
      <c r="Y3417" s="948"/>
      <c r="Z3417" s="948"/>
      <c r="CC3417" s="949"/>
    </row>
    <row r="3418" spans="6:81" s="947" customFormat="1">
      <c r="F3418" s="948"/>
      <c r="G3418" s="948"/>
      <c r="H3418" s="948"/>
      <c r="I3418" s="948"/>
      <c r="N3418" s="948"/>
      <c r="O3418" s="948"/>
      <c r="P3418" s="948"/>
      <c r="Q3418" s="948"/>
      <c r="R3418" s="948"/>
      <c r="S3418" s="948"/>
      <c r="T3418" s="948"/>
      <c r="U3418" s="948"/>
      <c r="V3418" s="948"/>
      <c r="W3418" s="948"/>
      <c r="X3418" s="948"/>
      <c r="Y3418" s="948"/>
      <c r="Z3418" s="948"/>
      <c r="CC3418" s="949"/>
    </row>
    <row r="3419" spans="6:81" s="947" customFormat="1">
      <c r="F3419" s="948"/>
      <c r="G3419" s="948"/>
      <c r="H3419" s="948"/>
      <c r="I3419" s="948"/>
      <c r="N3419" s="948"/>
      <c r="O3419" s="948"/>
      <c r="P3419" s="948"/>
      <c r="Q3419" s="948"/>
      <c r="R3419" s="948"/>
      <c r="S3419" s="948"/>
      <c r="T3419" s="948"/>
      <c r="U3419" s="948"/>
      <c r="V3419" s="948"/>
      <c r="W3419" s="948"/>
      <c r="X3419" s="948"/>
      <c r="Y3419" s="948"/>
      <c r="Z3419" s="948"/>
      <c r="CC3419" s="949"/>
    </row>
    <row r="3420" spans="6:81" s="947" customFormat="1">
      <c r="F3420" s="948"/>
      <c r="G3420" s="948"/>
      <c r="H3420" s="948"/>
      <c r="I3420" s="948"/>
      <c r="N3420" s="948"/>
      <c r="O3420" s="948"/>
      <c r="P3420" s="948"/>
      <c r="Q3420" s="948"/>
      <c r="R3420" s="948"/>
      <c r="S3420" s="948"/>
      <c r="T3420" s="948"/>
      <c r="U3420" s="948"/>
      <c r="V3420" s="948"/>
      <c r="W3420" s="948"/>
      <c r="X3420" s="948"/>
      <c r="Y3420" s="948"/>
      <c r="Z3420" s="948"/>
      <c r="CC3420" s="949"/>
    </row>
    <row r="3421" spans="6:81" s="947" customFormat="1">
      <c r="F3421" s="948"/>
      <c r="G3421" s="948"/>
      <c r="H3421" s="948"/>
      <c r="I3421" s="948"/>
      <c r="N3421" s="948"/>
      <c r="O3421" s="948"/>
      <c r="P3421" s="948"/>
      <c r="Q3421" s="948"/>
      <c r="R3421" s="948"/>
      <c r="S3421" s="948"/>
      <c r="T3421" s="948"/>
      <c r="U3421" s="948"/>
      <c r="V3421" s="948"/>
      <c r="W3421" s="948"/>
      <c r="X3421" s="948"/>
      <c r="Y3421" s="948"/>
      <c r="Z3421" s="948"/>
      <c r="CC3421" s="949"/>
    </row>
    <row r="3422" spans="6:81" s="947" customFormat="1">
      <c r="F3422" s="948"/>
      <c r="G3422" s="948"/>
      <c r="H3422" s="948"/>
      <c r="I3422" s="948"/>
      <c r="N3422" s="948"/>
      <c r="O3422" s="948"/>
      <c r="P3422" s="948"/>
      <c r="Q3422" s="948"/>
      <c r="R3422" s="948"/>
      <c r="S3422" s="948"/>
      <c r="T3422" s="948"/>
      <c r="U3422" s="948"/>
      <c r="V3422" s="948"/>
      <c r="W3422" s="948"/>
      <c r="X3422" s="948"/>
      <c r="Y3422" s="948"/>
      <c r="Z3422" s="948"/>
      <c r="CC3422" s="949"/>
    </row>
    <row r="3423" spans="6:81" s="947" customFormat="1">
      <c r="F3423" s="948"/>
      <c r="G3423" s="948"/>
      <c r="H3423" s="948"/>
      <c r="I3423" s="948"/>
      <c r="N3423" s="948"/>
      <c r="O3423" s="948"/>
      <c r="P3423" s="948"/>
      <c r="Q3423" s="948"/>
      <c r="R3423" s="948"/>
      <c r="S3423" s="948"/>
      <c r="T3423" s="948"/>
      <c r="U3423" s="948"/>
      <c r="V3423" s="948"/>
      <c r="W3423" s="948"/>
      <c r="X3423" s="948"/>
      <c r="Y3423" s="948"/>
      <c r="Z3423" s="948"/>
      <c r="CC3423" s="949"/>
    </row>
    <row r="3424" spans="6:81" s="947" customFormat="1">
      <c r="F3424" s="948"/>
      <c r="G3424" s="948"/>
      <c r="H3424" s="948"/>
      <c r="I3424" s="948"/>
      <c r="N3424" s="948"/>
      <c r="O3424" s="948"/>
      <c r="P3424" s="948"/>
      <c r="Q3424" s="948"/>
      <c r="R3424" s="948"/>
      <c r="S3424" s="948"/>
      <c r="T3424" s="948"/>
      <c r="U3424" s="948"/>
      <c r="V3424" s="948"/>
      <c r="W3424" s="948"/>
      <c r="X3424" s="948"/>
      <c r="Y3424" s="948"/>
      <c r="Z3424" s="948"/>
      <c r="CC3424" s="949"/>
    </row>
    <row r="3425" spans="6:81" s="947" customFormat="1">
      <c r="F3425" s="948"/>
      <c r="G3425" s="948"/>
      <c r="H3425" s="948"/>
      <c r="I3425" s="948"/>
      <c r="N3425" s="948"/>
      <c r="O3425" s="948"/>
      <c r="P3425" s="948"/>
      <c r="Q3425" s="948"/>
      <c r="R3425" s="948"/>
      <c r="S3425" s="948"/>
      <c r="T3425" s="948"/>
      <c r="U3425" s="948"/>
      <c r="V3425" s="948"/>
      <c r="W3425" s="948"/>
      <c r="X3425" s="948"/>
      <c r="Y3425" s="948"/>
      <c r="Z3425" s="948"/>
      <c r="CC3425" s="949"/>
    </row>
    <row r="3426" spans="6:81" s="947" customFormat="1">
      <c r="F3426" s="948"/>
      <c r="G3426" s="948"/>
      <c r="H3426" s="948"/>
      <c r="I3426" s="948"/>
      <c r="N3426" s="948"/>
      <c r="O3426" s="948"/>
      <c r="P3426" s="948"/>
      <c r="Q3426" s="948"/>
      <c r="R3426" s="948"/>
      <c r="S3426" s="948"/>
      <c r="T3426" s="948"/>
      <c r="U3426" s="948"/>
      <c r="V3426" s="948"/>
      <c r="W3426" s="948"/>
      <c r="X3426" s="948"/>
      <c r="Y3426" s="948"/>
      <c r="Z3426" s="948"/>
      <c r="CC3426" s="949"/>
    </row>
    <row r="3427" spans="6:81" s="947" customFormat="1">
      <c r="F3427" s="948"/>
      <c r="G3427" s="948"/>
      <c r="H3427" s="948"/>
      <c r="I3427" s="948"/>
      <c r="N3427" s="948"/>
      <c r="O3427" s="948"/>
      <c r="P3427" s="948"/>
      <c r="Q3427" s="948"/>
      <c r="R3427" s="948"/>
      <c r="S3427" s="948"/>
      <c r="T3427" s="948"/>
      <c r="U3427" s="948"/>
      <c r="V3427" s="948"/>
      <c r="W3427" s="948"/>
      <c r="X3427" s="948"/>
      <c r="Y3427" s="948"/>
      <c r="Z3427" s="948"/>
      <c r="CC3427" s="949"/>
    </row>
    <row r="3428" spans="6:81" s="947" customFormat="1">
      <c r="F3428" s="948"/>
      <c r="G3428" s="948"/>
      <c r="H3428" s="948"/>
      <c r="I3428" s="948"/>
      <c r="N3428" s="948"/>
      <c r="O3428" s="948"/>
      <c r="P3428" s="948"/>
      <c r="Q3428" s="948"/>
      <c r="R3428" s="948"/>
      <c r="S3428" s="948"/>
      <c r="T3428" s="948"/>
      <c r="U3428" s="948"/>
      <c r="V3428" s="948"/>
      <c r="W3428" s="948"/>
      <c r="X3428" s="948"/>
      <c r="Y3428" s="948"/>
      <c r="Z3428" s="948"/>
      <c r="CC3428" s="949"/>
    </row>
    <row r="3429" spans="6:81" s="947" customFormat="1">
      <c r="F3429" s="948"/>
      <c r="G3429" s="948"/>
      <c r="H3429" s="948"/>
      <c r="I3429" s="948"/>
      <c r="N3429" s="948"/>
      <c r="O3429" s="948"/>
      <c r="P3429" s="948"/>
      <c r="Q3429" s="948"/>
      <c r="R3429" s="948"/>
      <c r="S3429" s="948"/>
      <c r="T3429" s="948"/>
      <c r="U3429" s="948"/>
      <c r="V3429" s="948"/>
      <c r="W3429" s="948"/>
      <c r="X3429" s="948"/>
      <c r="Y3429" s="948"/>
      <c r="Z3429" s="948"/>
      <c r="CC3429" s="949"/>
    </row>
    <row r="3430" spans="6:81" s="947" customFormat="1">
      <c r="F3430" s="948"/>
      <c r="G3430" s="948"/>
      <c r="H3430" s="948"/>
      <c r="I3430" s="948"/>
      <c r="N3430" s="948"/>
      <c r="O3430" s="948"/>
      <c r="P3430" s="948"/>
      <c r="Q3430" s="948"/>
      <c r="R3430" s="948"/>
      <c r="S3430" s="948"/>
      <c r="T3430" s="948"/>
      <c r="U3430" s="948"/>
      <c r="V3430" s="948"/>
      <c r="W3430" s="948"/>
      <c r="X3430" s="948"/>
      <c r="Y3430" s="948"/>
      <c r="Z3430" s="948"/>
      <c r="CC3430" s="949"/>
    </row>
    <row r="3431" spans="6:81" s="947" customFormat="1">
      <c r="F3431" s="948"/>
      <c r="G3431" s="948"/>
      <c r="H3431" s="948"/>
      <c r="I3431" s="948"/>
      <c r="N3431" s="948"/>
      <c r="O3431" s="948"/>
      <c r="P3431" s="948"/>
      <c r="Q3431" s="948"/>
      <c r="R3431" s="948"/>
      <c r="S3431" s="948"/>
      <c r="T3431" s="948"/>
      <c r="U3431" s="948"/>
      <c r="V3431" s="948"/>
      <c r="W3431" s="948"/>
      <c r="X3431" s="948"/>
      <c r="Y3431" s="948"/>
      <c r="Z3431" s="948"/>
      <c r="CC3431" s="949"/>
    </row>
    <row r="3432" spans="6:81" s="947" customFormat="1">
      <c r="F3432" s="948"/>
      <c r="G3432" s="948"/>
      <c r="H3432" s="948"/>
      <c r="I3432" s="948"/>
      <c r="N3432" s="948"/>
      <c r="O3432" s="948"/>
      <c r="P3432" s="948"/>
      <c r="Q3432" s="948"/>
      <c r="R3432" s="948"/>
      <c r="S3432" s="948"/>
      <c r="T3432" s="948"/>
      <c r="U3432" s="948"/>
      <c r="V3432" s="948"/>
      <c r="W3432" s="948"/>
      <c r="X3432" s="948"/>
      <c r="Y3432" s="948"/>
      <c r="Z3432" s="948"/>
      <c r="CC3432" s="949"/>
    </row>
    <row r="3433" spans="6:81" s="947" customFormat="1">
      <c r="F3433" s="948"/>
      <c r="G3433" s="948"/>
      <c r="H3433" s="948"/>
      <c r="I3433" s="948"/>
      <c r="N3433" s="948"/>
      <c r="O3433" s="948"/>
      <c r="P3433" s="948"/>
      <c r="Q3433" s="948"/>
      <c r="R3433" s="948"/>
      <c r="S3433" s="948"/>
      <c r="T3433" s="948"/>
      <c r="U3433" s="948"/>
      <c r="V3433" s="948"/>
      <c r="W3433" s="948"/>
      <c r="X3433" s="948"/>
      <c r="Y3433" s="948"/>
      <c r="Z3433" s="948"/>
      <c r="CC3433" s="949"/>
    </row>
    <row r="3434" spans="6:81" s="947" customFormat="1">
      <c r="F3434" s="948"/>
      <c r="G3434" s="948"/>
      <c r="H3434" s="948"/>
      <c r="I3434" s="948"/>
      <c r="N3434" s="948"/>
      <c r="O3434" s="948"/>
      <c r="P3434" s="948"/>
      <c r="Q3434" s="948"/>
      <c r="R3434" s="948"/>
      <c r="S3434" s="948"/>
      <c r="T3434" s="948"/>
      <c r="U3434" s="948"/>
      <c r="V3434" s="948"/>
      <c r="W3434" s="948"/>
      <c r="X3434" s="948"/>
      <c r="Y3434" s="948"/>
      <c r="Z3434" s="948"/>
      <c r="CC3434" s="949"/>
    </row>
    <row r="3435" spans="6:81" s="947" customFormat="1">
      <c r="F3435" s="948"/>
      <c r="G3435" s="948"/>
      <c r="H3435" s="948"/>
      <c r="I3435" s="948"/>
      <c r="N3435" s="948"/>
      <c r="O3435" s="948"/>
      <c r="P3435" s="948"/>
      <c r="Q3435" s="948"/>
      <c r="R3435" s="948"/>
      <c r="S3435" s="948"/>
      <c r="T3435" s="948"/>
      <c r="U3435" s="948"/>
      <c r="V3435" s="948"/>
      <c r="W3435" s="948"/>
      <c r="X3435" s="948"/>
      <c r="Y3435" s="948"/>
      <c r="Z3435" s="948"/>
      <c r="CC3435" s="949"/>
    </row>
    <row r="3436" spans="6:81" s="947" customFormat="1">
      <c r="F3436" s="948"/>
      <c r="G3436" s="948"/>
      <c r="H3436" s="948"/>
      <c r="I3436" s="948"/>
      <c r="N3436" s="948"/>
      <c r="O3436" s="948"/>
      <c r="P3436" s="948"/>
      <c r="Q3436" s="948"/>
      <c r="R3436" s="948"/>
      <c r="S3436" s="948"/>
      <c r="T3436" s="948"/>
      <c r="U3436" s="948"/>
      <c r="V3436" s="948"/>
      <c r="W3436" s="948"/>
      <c r="X3436" s="948"/>
      <c r="Y3436" s="948"/>
      <c r="Z3436" s="948"/>
      <c r="CC3436" s="949"/>
    </row>
    <row r="3437" spans="6:81" s="947" customFormat="1">
      <c r="F3437" s="948"/>
      <c r="G3437" s="948"/>
      <c r="H3437" s="948"/>
      <c r="I3437" s="948"/>
      <c r="N3437" s="948"/>
      <c r="O3437" s="948"/>
      <c r="P3437" s="948"/>
      <c r="Q3437" s="948"/>
      <c r="R3437" s="948"/>
      <c r="S3437" s="948"/>
      <c r="T3437" s="948"/>
      <c r="U3437" s="948"/>
      <c r="V3437" s="948"/>
      <c r="W3437" s="948"/>
      <c r="X3437" s="948"/>
      <c r="Y3437" s="948"/>
      <c r="Z3437" s="948"/>
      <c r="CC3437" s="949"/>
    </row>
    <row r="3438" spans="6:81" s="947" customFormat="1">
      <c r="F3438" s="948"/>
      <c r="G3438" s="948"/>
      <c r="H3438" s="948"/>
      <c r="I3438" s="948"/>
      <c r="N3438" s="948"/>
      <c r="O3438" s="948"/>
      <c r="P3438" s="948"/>
      <c r="Q3438" s="948"/>
      <c r="R3438" s="948"/>
      <c r="S3438" s="948"/>
      <c r="T3438" s="948"/>
      <c r="U3438" s="948"/>
      <c r="V3438" s="948"/>
      <c r="W3438" s="948"/>
      <c r="X3438" s="948"/>
      <c r="Y3438" s="948"/>
      <c r="Z3438" s="948"/>
      <c r="CC3438" s="949"/>
    </row>
    <row r="3439" spans="6:81" s="947" customFormat="1">
      <c r="F3439" s="948"/>
      <c r="G3439" s="948"/>
      <c r="H3439" s="948"/>
      <c r="I3439" s="948"/>
      <c r="N3439" s="948"/>
      <c r="O3439" s="948"/>
      <c r="P3439" s="948"/>
      <c r="Q3439" s="948"/>
      <c r="R3439" s="948"/>
      <c r="S3439" s="948"/>
      <c r="T3439" s="948"/>
      <c r="U3439" s="948"/>
      <c r="V3439" s="948"/>
      <c r="W3439" s="948"/>
      <c r="X3439" s="948"/>
      <c r="Y3439" s="948"/>
      <c r="Z3439" s="948"/>
      <c r="CC3439" s="949"/>
    </row>
    <row r="3440" spans="6:81" s="947" customFormat="1">
      <c r="F3440" s="948"/>
      <c r="G3440" s="948"/>
      <c r="H3440" s="948"/>
      <c r="I3440" s="948"/>
      <c r="N3440" s="948"/>
      <c r="O3440" s="948"/>
      <c r="P3440" s="948"/>
      <c r="Q3440" s="948"/>
      <c r="R3440" s="948"/>
      <c r="S3440" s="948"/>
      <c r="T3440" s="948"/>
      <c r="U3440" s="948"/>
      <c r="V3440" s="948"/>
      <c r="W3440" s="948"/>
      <c r="X3440" s="948"/>
      <c r="Y3440" s="948"/>
      <c r="Z3440" s="948"/>
      <c r="CC3440" s="949"/>
    </row>
    <row r="3441" spans="6:81" s="947" customFormat="1">
      <c r="F3441" s="948"/>
      <c r="G3441" s="948"/>
      <c r="H3441" s="948"/>
      <c r="I3441" s="948"/>
      <c r="N3441" s="948"/>
      <c r="O3441" s="948"/>
      <c r="P3441" s="948"/>
      <c r="Q3441" s="948"/>
      <c r="R3441" s="948"/>
      <c r="S3441" s="948"/>
      <c r="T3441" s="948"/>
      <c r="U3441" s="948"/>
      <c r="V3441" s="948"/>
      <c r="W3441" s="948"/>
      <c r="X3441" s="948"/>
      <c r="Y3441" s="948"/>
      <c r="Z3441" s="948"/>
      <c r="CC3441" s="949"/>
    </row>
    <row r="3442" spans="6:81" s="947" customFormat="1">
      <c r="F3442" s="948"/>
      <c r="G3442" s="948"/>
      <c r="H3442" s="948"/>
      <c r="I3442" s="948"/>
      <c r="N3442" s="948"/>
      <c r="O3442" s="948"/>
      <c r="P3442" s="948"/>
      <c r="Q3442" s="948"/>
      <c r="R3442" s="948"/>
      <c r="S3442" s="948"/>
      <c r="T3442" s="948"/>
      <c r="U3442" s="948"/>
      <c r="V3442" s="948"/>
      <c r="W3442" s="948"/>
      <c r="X3442" s="948"/>
      <c r="Y3442" s="948"/>
      <c r="Z3442" s="948"/>
      <c r="CC3442" s="949"/>
    </row>
    <row r="3443" spans="6:81" s="947" customFormat="1">
      <c r="F3443" s="948"/>
      <c r="G3443" s="948"/>
      <c r="H3443" s="948"/>
      <c r="I3443" s="948"/>
      <c r="N3443" s="948"/>
      <c r="O3443" s="948"/>
      <c r="P3443" s="948"/>
      <c r="Q3443" s="948"/>
      <c r="R3443" s="948"/>
      <c r="S3443" s="948"/>
      <c r="T3443" s="948"/>
      <c r="U3443" s="948"/>
      <c r="V3443" s="948"/>
      <c r="W3443" s="948"/>
      <c r="X3443" s="948"/>
      <c r="Y3443" s="948"/>
      <c r="Z3443" s="948"/>
      <c r="CC3443" s="949"/>
    </row>
    <row r="3444" spans="6:81" s="947" customFormat="1">
      <c r="F3444" s="948"/>
      <c r="G3444" s="948"/>
      <c r="H3444" s="948"/>
      <c r="I3444" s="948"/>
      <c r="N3444" s="948"/>
      <c r="O3444" s="948"/>
      <c r="P3444" s="948"/>
      <c r="Q3444" s="948"/>
      <c r="R3444" s="948"/>
      <c r="S3444" s="948"/>
      <c r="T3444" s="948"/>
      <c r="U3444" s="948"/>
      <c r="V3444" s="948"/>
      <c r="W3444" s="948"/>
      <c r="X3444" s="948"/>
      <c r="Y3444" s="948"/>
      <c r="Z3444" s="948"/>
      <c r="CC3444" s="949"/>
    </row>
    <row r="3445" spans="6:81" s="947" customFormat="1">
      <c r="F3445" s="948"/>
      <c r="G3445" s="948"/>
      <c r="H3445" s="948"/>
      <c r="I3445" s="948"/>
      <c r="N3445" s="948"/>
      <c r="O3445" s="948"/>
      <c r="P3445" s="948"/>
      <c r="Q3445" s="948"/>
      <c r="R3445" s="948"/>
      <c r="S3445" s="948"/>
      <c r="T3445" s="948"/>
      <c r="U3445" s="948"/>
      <c r="V3445" s="948"/>
      <c r="W3445" s="948"/>
      <c r="X3445" s="948"/>
      <c r="Y3445" s="948"/>
      <c r="Z3445" s="948"/>
      <c r="CC3445" s="949"/>
    </row>
    <row r="3446" spans="6:81" s="947" customFormat="1">
      <c r="F3446" s="948"/>
      <c r="G3446" s="948"/>
      <c r="H3446" s="948"/>
      <c r="I3446" s="948"/>
      <c r="N3446" s="948"/>
      <c r="O3446" s="948"/>
      <c r="P3446" s="948"/>
      <c r="Q3446" s="948"/>
      <c r="R3446" s="948"/>
      <c r="S3446" s="948"/>
      <c r="T3446" s="948"/>
      <c r="U3446" s="948"/>
      <c r="V3446" s="948"/>
      <c r="W3446" s="948"/>
      <c r="X3446" s="948"/>
      <c r="Y3446" s="948"/>
      <c r="Z3446" s="948"/>
      <c r="CC3446" s="949"/>
    </row>
    <row r="3447" spans="6:81" s="947" customFormat="1">
      <c r="F3447" s="948"/>
      <c r="G3447" s="948"/>
      <c r="H3447" s="948"/>
      <c r="I3447" s="948"/>
      <c r="N3447" s="948"/>
      <c r="O3447" s="948"/>
      <c r="P3447" s="948"/>
      <c r="Q3447" s="948"/>
      <c r="R3447" s="948"/>
      <c r="S3447" s="948"/>
      <c r="T3447" s="948"/>
      <c r="U3447" s="948"/>
      <c r="V3447" s="948"/>
      <c r="W3447" s="948"/>
      <c r="X3447" s="948"/>
      <c r="Y3447" s="948"/>
      <c r="Z3447" s="948"/>
      <c r="CC3447" s="949"/>
    </row>
    <row r="3448" spans="6:81" s="947" customFormat="1">
      <c r="F3448" s="948"/>
      <c r="G3448" s="948"/>
      <c r="H3448" s="948"/>
      <c r="I3448" s="948"/>
      <c r="N3448" s="948"/>
      <c r="O3448" s="948"/>
      <c r="P3448" s="948"/>
      <c r="Q3448" s="948"/>
      <c r="R3448" s="948"/>
      <c r="S3448" s="948"/>
      <c r="T3448" s="948"/>
      <c r="U3448" s="948"/>
      <c r="V3448" s="948"/>
      <c r="W3448" s="948"/>
      <c r="X3448" s="948"/>
      <c r="Y3448" s="948"/>
      <c r="Z3448" s="948"/>
      <c r="CC3448" s="949"/>
    </row>
    <row r="3449" spans="6:81" s="947" customFormat="1">
      <c r="F3449" s="948"/>
      <c r="G3449" s="948"/>
      <c r="H3449" s="948"/>
      <c r="I3449" s="948"/>
      <c r="N3449" s="948"/>
      <c r="O3449" s="948"/>
      <c r="P3449" s="948"/>
      <c r="Q3449" s="948"/>
      <c r="R3449" s="948"/>
      <c r="S3449" s="948"/>
      <c r="T3449" s="948"/>
      <c r="U3449" s="948"/>
      <c r="V3449" s="948"/>
      <c r="W3449" s="948"/>
      <c r="X3449" s="948"/>
      <c r="Y3449" s="948"/>
      <c r="Z3449" s="948"/>
      <c r="CC3449" s="949"/>
    </row>
    <row r="3450" spans="6:81" s="947" customFormat="1">
      <c r="F3450" s="948"/>
      <c r="G3450" s="948"/>
      <c r="H3450" s="948"/>
      <c r="I3450" s="948"/>
      <c r="N3450" s="948"/>
      <c r="O3450" s="948"/>
      <c r="P3450" s="948"/>
      <c r="Q3450" s="948"/>
      <c r="R3450" s="948"/>
      <c r="S3450" s="948"/>
      <c r="T3450" s="948"/>
      <c r="U3450" s="948"/>
      <c r="V3450" s="948"/>
      <c r="W3450" s="948"/>
      <c r="X3450" s="948"/>
      <c r="Y3450" s="948"/>
      <c r="Z3450" s="948"/>
      <c r="CC3450" s="949"/>
    </row>
    <row r="3451" spans="6:81" s="947" customFormat="1">
      <c r="F3451" s="948"/>
      <c r="G3451" s="948"/>
      <c r="H3451" s="948"/>
      <c r="I3451" s="948"/>
      <c r="N3451" s="948"/>
      <c r="O3451" s="948"/>
      <c r="P3451" s="948"/>
      <c r="Q3451" s="948"/>
      <c r="R3451" s="948"/>
      <c r="S3451" s="948"/>
      <c r="T3451" s="948"/>
      <c r="U3451" s="948"/>
      <c r="V3451" s="948"/>
      <c r="W3451" s="948"/>
      <c r="X3451" s="948"/>
      <c r="Y3451" s="948"/>
      <c r="Z3451" s="948"/>
      <c r="CC3451" s="949"/>
    </row>
    <row r="3452" spans="6:81" s="947" customFormat="1">
      <c r="F3452" s="948"/>
      <c r="G3452" s="948"/>
      <c r="H3452" s="948"/>
      <c r="I3452" s="948"/>
      <c r="N3452" s="948"/>
      <c r="O3452" s="948"/>
      <c r="P3452" s="948"/>
      <c r="Q3452" s="948"/>
      <c r="R3452" s="948"/>
      <c r="S3452" s="948"/>
      <c r="T3452" s="948"/>
      <c r="U3452" s="948"/>
      <c r="V3452" s="948"/>
      <c r="W3452" s="948"/>
      <c r="X3452" s="948"/>
      <c r="Y3452" s="948"/>
      <c r="Z3452" s="948"/>
      <c r="CC3452" s="949"/>
    </row>
    <row r="3453" spans="6:81" s="947" customFormat="1">
      <c r="F3453" s="948"/>
      <c r="G3453" s="948"/>
      <c r="H3453" s="948"/>
      <c r="I3453" s="948"/>
      <c r="N3453" s="948"/>
      <c r="O3453" s="948"/>
      <c r="P3453" s="948"/>
      <c r="Q3453" s="948"/>
      <c r="R3453" s="948"/>
      <c r="S3453" s="948"/>
      <c r="T3453" s="948"/>
      <c r="U3453" s="948"/>
      <c r="V3453" s="948"/>
      <c r="W3453" s="948"/>
      <c r="X3453" s="948"/>
      <c r="Y3453" s="948"/>
      <c r="Z3453" s="948"/>
      <c r="CC3453" s="949"/>
    </row>
    <row r="3454" spans="6:81" s="947" customFormat="1">
      <c r="F3454" s="948"/>
      <c r="G3454" s="948"/>
      <c r="H3454" s="948"/>
      <c r="I3454" s="948"/>
      <c r="N3454" s="948"/>
      <c r="O3454" s="948"/>
      <c r="P3454" s="948"/>
      <c r="Q3454" s="948"/>
      <c r="R3454" s="948"/>
      <c r="S3454" s="948"/>
      <c r="T3454" s="948"/>
      <c r="U3454" s="948"/>
      <c r="V3454" s="948"/>
      <c r="W3454" s="948"/>
      <c r="X3454" s="948"/>
      <c r="Y3454" s="948"/>
      <c r="Z3454" s="948"/>
      <c r="CC3454" s="949"/>
    </row>
    <row r="3455" spans="6:81" s="947" customFormat="1">
      <c r="F3455" s="948"/>
      <c r="G3455" s="948"/>
      <c r="H3455" s="948"/>
      <c r="I3455" s="948"/>
      <c r="N3455" s="948"/>
      <c r="O3455" s="948"/>
      <c r="P3455" s="948"/>
      <c r="Q3455" s="948"/>
      <c r="R3455" s="948"/>
      <c r="S3455" s="948"/>
      <c r="T3455" s="948"/>
      <c r="U3455" s="948"/>
      <c r="V3455" s="948"/>
      <c r="W3455" s="948"/>
      <c r="X3455" s="948"/>
      <c r="Y3455" s="948"/>
      <c r="Z3455" s="948"/>
      <c r="CC3455" s="949"/>
    </row>
    <row r="3456" spans="6:81" s="947" customFormat="1">
      <c r="F3456" s="948"/>
      <c r="G3456" s="948"/>
      <c r="H3456" s="948"/>
      <c r="I3456" s="948"/>
      <c r="N3456" s="948"/>
      <c r="O3456" s="948"/>
      <c r="P3456" s="948"/>
      <c r="Q3456" s="948"/>
      <c r="R3456" s="948"/>
      <c r="S3456" s="948"/>
      <c r="T3456" s="948"/>
      <c r="U3456" s="948"/>
      <c r="V3456" s="948"/>
      <c r="W3456" s="948"/>
      <c r="X3456" s="948"/>
      <c r="Y3456" s="948"/>
      <c r="Z3456" s="948"/>
      <c r="CC3456" s="949"/>
    </row>
    <row r="3457" spans="6:81" s="947" customFormat="1">
      <c r="F3457" s="948"/>
      <c r="G3457" s="948"/>
      <c r="H3457" s="948"/>
      <c r="I3457" s="948"/>
      <c r="N3457" s="948"/>
      <c r="O3457" s="948"/>
      <c r="P3457" s="948"/>
      <c r="Q3457" s="948"/>
      <c r="R3457" s="948"/>
      <c r="S3457" s="948"/>
      <c r="T3457" s="948"/>
      <c r="U3457" s="948"/>
      <c r="V3457" s="948"/>
      <c r="W3457" s="948"/>
      <c r="X3457" s="948"/>
      <c r="Y3457" s="948"/>
      <c r="Z3457" s="948"/>
      <c r="CC3457" s="949"/>
    </row>
    <row r="3458" spans="6:81" s="947" customFormat="1">
      <c r="F3458" s="948"/>
      <c r="G3458" s="948"/>
      <c r="H3458" s="948"/>
      <c r="I3458" s="948"/>
      <c r="N3458" s="948"/>
      <c r="O3458" s="948"/>
      <c r="P3458" s="948"/>
      <c r="Q3458" s="948"/>
      <c r="R3458" s="948"/>
      <c r="S3458" s="948"/>
      <c r="T3458" s="948"/>
      <c r="U3458" s="948"/>
      <c r="V3458" s="948"/>
      <c r="W3458" s="948"/>
      <c r="X3458" s="948"/>
      <c r="Y3458" s="948"/>
      <c r="Z3458" s="948"/>
      <c r="CC3458" s="949"/>
    </row>
    <row r="3459" spans="6:81" s="947" customFormat="1">
      <c r="F3459" s="948"/>
      <c r="G3459" s="948"/>
      <c r="H3459" s="948"/>
      <c r="I3459" s="948"/>
      <c r="N3459" s="948"/>
      <c r="O3459" s="948"/>
      <c r="P3459" s="948"/>
      <c r="Q3459" s="948"/>
      <c r="R3459" s="948"/>
      <c r="S3459" s="948"/>
      <c r="T3459" s="948"/>
      <c r="U3459" s="948"/>
      <c r="V3459" s="948"/>
      <c r="W3459" s="948"/>
      <c r="X3459" s="948"/>
      <c r="Y3459" s="948"/>
      <c r="Z3459" s="948"/>
      <c r="CC3459" s="949"/>
    </row>
    <row r="3460" spans="6:81" s="947" customFormat="1">
      <c r="F3460" s="948"/>
      <c r="G3460" s="948"/>
      <c r="H3460" s="948"/>
      <c r="I3460" s="948"/>
      <c r="N3460" s="948"/>
      <c r="O3460" s="948"/>
      <c r="P3460" s="948"/>
      <c r="Q3460" s="948"/>
      <c r="R3460" s="948"/>
      <c r="S3460" s="948"/>
      <c r="T3460" s="948"/>
      <c r="U3460" s="948"/>
      <c r="V3460" s="948"/>
      <c r="W3460" s="948"/>
      <c r="X3460" s="948"/>
      <c r="Y3460" s="948"/>
      <c r="Z3460" s="948"/>
      <c r="CC3460" s="949"/>
    </row>
    <row r="3461" spans="6:81" s="947" customFormat="1">
      <c r="F3461" s="948"/>
      <c r="G3461" s="948"/>
      <c r="H3461" s="948"/>
      <c r="I3461" s="948"/>
      <c r="N3461" s="948"/>
      <c r="O3461" s="948"/>
      <c r="P3461" s="948"/>
      <c r="Q3461" s="948"/>
      <c r="R3461" s="948"/>
      <c r="S3461" s="948"/>
      <c r="T3461" s="948"/>
      <c r="U3461" s="948"/>
      <c r="V3461" s="948"/>
      <c r="W3461" s="948"/>
      <c r="X3461" s="948"/>
      <c r="Y3461" s="948"/>
      <c r="Z3461" s="948"/>
      <c r="CC3461" s="949"/>
    </row>
    <row r="3462" spans="6:81" s="947" customFormat="1">
      <c r="F3462" s="948"/>
      <c r="G3462" s="948"/>
      <c r="H3462" s="948"/>
      <c r="I3462" s="948"/>
      <c r="N3462" s="948"/>
      <c r="O3462" s="948"/>
      <c r="P3462" s="948"/>
      <c r="Q3462" s="948"/>
      <c r="R3462" s="948"/>
      <c r="S3462" s="948"/>
      <c r="T3462" s="948"/>
      <c r="U3462" s="948"/>
      <c r="V3462" s="948"/>
      <c r="W3462" s="948"/>
      <c r="X3462" s="948"/>
      <c r="Y3462" s="948"/>
      <c r="Z3462" s="948"/>
      <c r="CC3462" s="949"/>
    </row>
    <row r="3463" spans="6:81" s="947" customFormat="1">
      <c r="F3463" s="948"/>
      <c r="G3463" s="948"/>
      <c r="H3463" s="948"/>
      <c r="I3463" s="948"/>
      <c r="N3463" s="948"/>
      <c r="O3463" s="948"/>
      <c r="P3463" s="948"/>
      <c r="Q3463" s="948"/>
      <c r="R3463" s="948"/>
      <c r="S3463" s="948"/>
      <c r="T3463" s="948"/>
      <c r="U3463" s="948"/>
      <c r="V3463" s="948"/>
      <c r="W3463" s="948"/>
      <c r="X3463" s="948"/>
      <c r="Y3463" s="948"/>
      <c r="Z3463" s="948"/>
      <c r="CC3463" s="949"/>
    </row>
    <row r="3464" spans="6:81" s="947" customFormat="1">
      <c r="F3464" s="948"/>
      <c r="G3464" s="948"/>
      <c r="H3464" s="948"/>
      <c r="I3464" s="948"/>
      <c r="N3464" s="948"/>
      <c r="O3464" s="948"/>
      <c r="P3464" s="948"/>
      <c r="Q3464" s="948"/>
      <c r="R3464" s="948"/>
      <c r="S3464" s="948"/>
      <c r="T3464" s="948"/>
      <c r="U3464" s="948"/>
      <c r="V3464" s="948"/>
      <c r="W3464" s="948"/>
      <c r="X3464" s="948"/>
      <c r="Y3464" s="948"/>
      <c r="Z3464" s="948"/>
      <c r="CC3464" s="949"/>
    </row>
    <row r="3465" spans="6:81" s="947" customFormat="1">
      <c r="F3465" s="948"/>
      <c r="G3465" s="948"/>
      <c r="H3465" s="948"/>
      <c r="I3465" s="948"/>
      <c r="N3465" s="948"/>
      <c r="O3465" s="948"/>
      <c r="P3465" s="948"/>
      <c r="Q3465" s="948"/>
      <c r="R3465" s="948"/>
      <c r="S3465" s="948"/>
      <c r="T3465" s="948"/>
      <c r="U3465" s="948"/>
      <c r="V3465" s="948"/>
      <c r="W3465" s="948"/>
      <c r="X3465" s="948"/>
      <c r="Y3465" s="948"/>
      <c r="Z3465" s="948"/>
      <c r="CC3465" s="949"/>
    </row>
    <row r="3466" spans="6:81" s="947" customFormat="1">
      <c r="F3466" s="948"/>
      <c r="G3466" s="948"/>
      <c r="H3466" s="948"/>
      <c r="I3466" s="948"/>
      <c r="N3466" s="948"/>
      <c r="O3466" s="948"/>
      <c r="P3466" s="948"/>
      <c r="Q3466" s="948"/>
      <c r="R3466" s="948"/>
      <c r="S3466" s="948"/>
      <c r="T3466" s="948"/>
      <c r="U3466" s="948"/>
      <c r="V3466" s="948"/>
      <c r="W3466" s="948"/>
      <c r="X3466" s="948"/>
      <c r="Y3466" s="948"/>
      <c r="Z3466" s="948"/>
      <c r="CC3466" s="949"/>
    </row>
    <row r="3467" spans="6:81" s="947" customFormat="1">
      <c r="F3467" s="948"/>
      <c r="G3467" s="948"/>
      <c r="H3467" s="948"/>
      <c r="I3467" s="948"/>
      <c r="N3467" s="948"/>
      <c r="O3467" s="948"/>
      <c r="P3467" s="948"/>
      <c r="Q3467" s="948"/>
      <c r="R3467" s="948"/>
      <c r="S3467" s="948"/>
      <c r="T3467" s="948"/>
      <c r="U3467" s="948"/>
      <c r="V3467" s="948"/>
      <c r="W3467" s="948"/>
      <c r="X3467" s="948"/>
      <c r="Y3467" s="948"/>
      <c r="Z3467" s="948"/>
      <c r="CC3467" s="949"/>
    </row>
    <row r="3468" spans="6:81" s="947" customFormat="1">
      <c r="F3468" s="948"/>
      <c r="G3468" s="948"/>
      <c r="H3468" s="948"/>
      <c r="I3468" s="948"/>
      <c r="N3468" s="948"/>
      <c r="O3468" s="948"/>
      <c r="P3468" s="948"/>
      <c r="Q3468" s="948"/>
      <c r="R3468" s="948"/>
      <c r="S3468" s="948"/>
      <c r="T3468" s="948"/>
      <c r="U3468" s="948"/>
      <c r="V3468" s="948"/>
      <c r="W3468" s="948"/>
      <c r="X3468" s="948"/>
      <c r="Y3468" s="948"/>
      <c r="Z3468" s="948"/>
      <c r="CC3468" s="949"/>
    </row>
    <row r="3469" spans="6:81" s="947" customFormat="1">
      <c r="F3469" s="948"/>
      <c r="G3469" s="948"/>
      <c r="H3469" s="948"/>
      <c r="I3469" s="948"/>
      <c r="N3469" s="948"/>
      <c r="O3469" s="948"/>
      <c r="P3469" s="948"/>
      <c r="Q3469" s="948"/>
      <c r="R3469" s="948"/>
      <c r="S3469" s="948"/>
      <c r="T3469" s="948"/>
      <c r="U3469" s="948"/>
      <c r="V3469" s="948"/>
      <c r="W3469" s="948"/>
      <c r="X3469" s="948"/>
      <c r="Y3469" s="948"/>
      <c r="Z3469" s="948"/>
      <c r="CC3469" s="949"/>
    </row>
    <row r="3470" spans="6:81" s="947" customFormat="1">
      <c r="F3470" s="948"/>
      <c r="G3470" s="948"/>
      <c r="H3470" s="948"/>
      <c r="I3470" s="948"/>
      <c r="N3470" s="948"/>
      <c r="O3470" s="948"/>
      <c r="P3470" s="948"/>
      <c r="Q3470" s="948"/>
      <c r="R3470" s="948"/>
      <c r="S3470" s="948"/>
      <c r="T3470" s="948"/>
      <c r="U3470" s="948"/>
      <c r="V3470" s="948"/>
      <c r="W3470" s="948"/>
      <c r="X3470" s="948"/>
      <c r="Y3470" s="948"/>
      <c r="Z3470" s="948"/>
      <c r="CC3470" s="949"/>
    </row>
    <row r="3471" spans="6:81" s="947" customFormat="1">
      <c r="F3471" s="948"/>
      <c r="G3471" s="948"/>
      <c r="H3471" s="948"/>
      <c r="I3471" s="948"/>
      <c r="N3471" s="948"/>
      <c r="O3471" s="948"/>
      <c r="P3471" s="948"/>
      <c r="Q3471" s="948"/>
      <c r="R3471" s="948"/>
      <c r="S3471" s="948"/>
      <c r="T3471" s="948"/>
      <c r="U3471" s="948"/>
      <c r="V3471" s="948"/>
      <c r="W3471" s="948"/>
      <c r="X3471" s="948"/>
      <c r="Y3471" s="948"/>
      <c r="Z3471" s="948"/>
      <c r="CC3471" s="949"/>
    </row>
    <row r="3472" spans="6:81" s="947" customFormat="1">
      <c r="F3472" s="948"/>
      <c r="G3472" s="948"/>
      <c r="H3472" s="948"/>
      <c r="I3472" s="948"/>
      <c r="N3472" s="948"/>
      <c r="O3472" s="948"/>
      <c r="P3472" s="948"/>
      <c r="Q3472" s="948"/>
      <c r="R3472" s="948"/>
      <c r="S3472" s="948"/>
      <c r="T3472" s="948"/>
      <c r="U3472" s="948"/>
      <c r="V3472" s="948"/>
      <c r="W3472" s="948"/>
      <c r="X3472" s="948"/>
      <c r="Y3472" s="948"/>
      <c r="Z3472" s="948"/>
      <c r="CC3472" s="949"/>
    </row>
    <row r="3473" spans="6:81" s="947" customFormat="1">
      <c r="F3473" s="948"/>
      <c r="G3473" s="948"/>
      <c r="H3473" s="948"/>
      <c r="I3473" s="948"/>
      <c r="N3473" s="948"/>
      <c r="O3473" s="948"/>
      <c r="P3473" s="948"/>
      <c r="Q3473" s="948"/>
      <c r="R3473" s="948"/>
      <c r="S3473" s="948"/>
      <c r="T3473" s="948"/>
      <c r="U3473" s="948"/>
      <c r="V3473" s="948"/>
      <c r="W3473" s="948"/>
      <c r="X3473" s="948"/>
      <c r="Y3473" s="948"/>
      <c r="Z3473" s="948"/>
      <c r="CC3473" s="949"/>
    </row>
    <row r="3474" spans="6:81" s="947" customFormat="1">
      <c r="F3474" s="948"/>
      <c r="G3474" s="948"/>
      <c r="H3474" s="948"/>
      <c r="I3474" s="948"/>
      <c r="N3474" s="948"/>
      <c r="O3474" s="948"/>
      <c r="P3474" s="948"/>
      <c r="Q3474" s="948"/>
      <c r="R3474" s="948"/>
      <c r="S3474" s="948"/>
      <c r="T3474" s="948"/>
      <c r="U3474" s="948"/>
      <c r="V3474" s="948"/>
      <c r="W3474" s="948"/>
      <c r="X3474" s="948"/>
      <c r="Y3474" s="948"/>
      <c r="Z3474" s="948"/>
      <c r="CC3474" s="949"/>
    </row>
    <row r="3475" spans="6:81" s="947" customFormat="1">
      <c r="F3475" s="948"/>
      <c r="G3475" s="948"/>
      <c r="H3475" s="948"/>
      <c r="I3475" s="948"/>
      <c r="N3475" s="948"/>
      <c r="O3475" s="948"/>
      <c r="P3475" s="948"/>
      <c r="Q3475" s="948"/>
      <c r="R3475" s="948"/>
      <c r="S3475" s="948"/>
      <c r="T3475" s="948"/>
      <c r="U3475" s="948"/>
      <c r="V3475" s="948"/>
      <c r="W3475" s="948"/>
      <c r="X3475" s="948"/>
      <c r="Y3475" s="948"/>
      <c r="Z3475" s="948"/>
      <c r="CC3475" s="949"/>
    </row>
    <row r="3476" spans="6:81" s="947" customFormat="1">
      <c r="F3476" s="948"/>
      <c r="G3476" s="948"/>
      <c r="H3476" s="948"/>
      <c r="I3476" s="948"/>
      <c r="N3476" s="948"/>
      <c r="O3476" s="948"/>
      <c r="P3476" s="948"/>
      <c r="Q3476" s="948"/>
      <c r="R3476" s="948"/>
      <c r="S3476" s="948"/>
      <c r="T3476" s="948"/>
      <c r="U3476" s="948"/>
      <c r="V3476" s="948"/>
      <c r="W3476" s="948"/>
      <c r="X3476" s="948"/>
      <c r="Y3476" s="948"/>
      <c r="Z3476" s="948"/>
      <c r="CC3476" s="949"/>
    </row>
    <row r="3477" spans="6:81" s="947" customFormat="1">
      <c r="F3477" s="948"/>
      <c r="G3477" s="948"/>
      <c r="H3477" s="948"/>
      <c r="I3477" s="948"/>
      <c r="N3477" s="948"/>
      <c r="O3477" s="948"/>
      <c r="P3477" s="948"/>
      <c r="Q3477" s="948"/>
      <c r="R3477" s="948"/>
      <c r="S3477" s="948"/>
      <c r="T3477" s="948"/>
      <c r="U3477" s="948"/>
      <c r="V3477" s="948"/>
      <c r="W3477" s="948"/>
      <c r="X3477" s="948"/>
      <c r="Y3477" s="948"/>
      <c r="Z3477" s="948"/>
      <c r="CC3477" s="949"/>
    </row>
    <row r="3478" spans="6:81" s="947" customFormat="1">
      <c r="F3478" s="948"/>
      <c r="G3478" s="948"/>
      <c r="H3478" s="948"/>
      <c r="I3478" s="948"/>
      <c r="N3478" s="948"/>
      <c r="O3478" s="948"/>
      <c r="P3478" s="948"/>
      <c r="Q3478" s="948"/>
      <c r="R3478" s="948"/>
      <c r="S3478" s="948"/>
      <c r="T3478" s="948"/>
      <c r="U3478" s="948"/>
      <c r="V3478" s="948"/>
      <c r="W3478" s="948"/>
      <c r="X3478" s="948"/>
      <c r="Y3478" s="948"/>
      <c r="Z3478" s="948"/>
      <c r="CC3478" s="949"/>
    </row>
    <row r="3479" spans="6:81" s="947" customFormat="1">
      <c r="F3479" s="948"/>
      <c r="G3479" s="948"/>
      <c r="H3479" s="948"/>
      <c r="I3479" s="948"/>
      <c r="N3479" s="948"/>
      <c r="O3479" s="948"/>
      <c r="P3479" s="948"/>
      <c r="Q3479" s="948"/>
      <c r="R3479" s="948"/>
      <c r="S3479" s="948"/>
      <c r="T3479" s="948"/>
      <c r="U3479" s="948"/>
      <c r="V3479" s="948"/>
      <c r="W3479" s="948"/>
      <c r="X3479" s="948"/>
      <c r="Y3479" s="948"/>
      <c r="Z3479" s="948"/>
      <c r="CC3479" s="949"/>
    </row>
    <row r="3480" spans="6:81" s="947" customFormat="1">
      <c r="F3480" s="948"/>
      <c r="G3480" s="948"/>
      <c r="H3480" s="948"/>
      <c r="I3480" s="948"/>
      <c r="N3480" s="948"/>
      <c r="O3480" s="948"/>
      <c r="P3480" s="948"/>
      <c r="Q3480" s="948"/>
      <c r="R3480" s="948"/>
      <c r="S3480" s="948"/>
      <c r="T3480" s="948"/>
      <c r="U3480" s="948"/>
      <c r="V3480" s="948"/>
      <c r="W3480" s="948"/>
      <c r="X3480" s="948"/>
      <c r="Y3480" s="948"/>
      <c r="Z3480" s="948"/>
      <c r="CC3480" s="949"/>
    </row>
    <row r="3481" spans="6:81" s="947" customFormat="1">
      <c r="F3481" s="948"/>
      <c r="G3481" s="948"/>
      <c r="H3481" s="948"/>
      <c r="I3481" s="948"/>
      <c r="N3481" s="948"/>
      <c r="O3481" s="948"/>
      <c r="P3481" s="948"/>
      <c r="Q3481" s="948"/>
      <c r="R3481" s="948"/>
      <c r="S3481" s="948"/>
      <c r="T3481" s="948"/>
      <c r="U3481" s="948"/>
      <c r="V3481" s="948"/>
      <c r="W3481" s="948"/>
      <c r="X3481" s="948"/>
      <c r="Y3481" s="948"/>
      <c r="Z3481" s="948"/>
      <c r="CC3481" s="949"/>
    </row>
    <row r="3482" spans="6:81" s="947" customFormat="1">
      <c r="F3482" s="948"/>
      <c r="G3482" s="948"/>
      <c r="H3482" s="948"/>
      <c r="I3482" s="948"/>
      <c r="N3482" s="948"/>
      <c r="O3482" s="948"/>
      <c r="P3482" s="948"/>
      <c r="Q3482" s="948"/>
      <c r="R3482" s="948"/>
      <c r="S3482" s="948"/>
      <c r="T3482" s="948"/>
      <c r="U3482" s="948"/>
      <c r="V3482" s="948"/>
      <c r="W3482" s="948"/>
      <c r="X3482" s="948"/>
      <c r="Y3482" s="948"/>
      <c r="Z3482" s="948"/>
      <c r="CC3482" s="949"/>
    </row>
    <row r="3483" spans="6:81" s="947" customFormat="1">
      <c r="F3483" s="948"/>
      <c r="G3483" s="948"/>
      <c r="H3483" s="948"/>
      <c r="I3483" s="948"/>
      <c r="N3483" s="948"/>
      <c r="O3483" s="948"/>
      <c r="P3483" s="948"/>
      <c r="Q3483" s="948"/>
      <c r="R3483" s="948"/>
      <c r="S3483" s="948"/>
      <c r="T3483" s="948"/>
      <c r="U3483" s="948"/>
      <c r="V3483" s="948"/>
      <c r="W3483" s="948"/>
      <c r="X3483" s="948"/>
      <c r="Y3483" s="948"/>
      <c r="Z3483" s="948"/>
      <c r="CC3483" s="949"/>
    </row>
    <row r="3484" spans="6:81" s="947" customFormat="1">
      <c r="F3484" s="948"/>
      <c r="G3484" s="948"/>
      <c r="H3484" s="948"/>
      <c r="I3484" s="948"/>
      <c r="N3484" s="948"/>
      <c r="O3484" s="948"/>
      <c r="P3484" s="948"/>
      <c r="Q3484" s="948"/>
      <c r="R3484" s="948"/>
      <c r="S3484" s="948"/>
      <c r="T3484" s="948"/>
      <c r="U3484" s="948"/>
      <c r="V3484" s="948"/>
      <c r="W3484" s="948"/>
      <c r="X3484" s="948"/>
      <c r="Y3484" s="948"/>
      <c r="Z3484" s="948"/>
      <c r="CC3484" s="949"/>
    </row>
    <row r="3485" spans="6:81" s="947" customFormat="1">
      <c r="F3485" s="948"/>
      <c r="G3485" s="948"/>
      <c r="H3485" s="948"/>
      <c r="I3485" s="948"/>
      <c r="N3485" s="948"/>
      <c r="O3485" s="948"/>
      <c r="P3485" s="948"/>
      <c r="Q3485" s="948"/>
      <c r="R3485" s="948"/>
      <c r="S3485" s="948"/>
      <c r="T3485" s="948"/>
      <c r="U3485" s="948"/>
      <c r="V3485" s="948"/>
      <c r="W3485" s="948"/>
      <c r="X3485" s="948"/>
      <c r="Y3485" s="948"/>
      <c r="Z3485" s="948"/>
      <c r="CC3485" s="949"/>
    </row>
    <row r="3486" spans="6:81" s="947" customFormat="1">
      <c r="F3486" s="948"/>
      <c r="G3486" s="948"/>
      <c r="H3486" s="948"/>
      <c r="I3486" s="948"/>
      <c r="N3486" s="948"/>
      <c r="O3486" s="948"/>
      <c r="P3486" s="948"/>
      <c r="Q3486" s="948"/>
      <c r="R3486" s="948"/>
      <c r="S3486" s="948"/>
      <c r="T3486" s="948"/>
      <c r="U3486" s="948"/>
      <c r="V3486" s="948"/>
      <c r="W3486" s="948"/>
      <c r="X3486" s="948"/>
      <c r="Y3486" s="948"/>
      <c r="Z3486" s="948"/>
      <c r="CC3486" s="949"/>
    </row>
    <row r="3487" spans="6:81" s="947" customFormat="1">
      <c r="F3487" s="948"/>
      <c r="G3487" s="948"/>
      <c r="H3487" s="948"/>
      <c r="I3487" s="948"/>
      <c r="N3487" s="948"/>
      <c r="O3487" s="948"/>
      <c r="P3487" s="948"/>
      <c r="Q3487" s="948"/>
      <c r="R3487" s="948"/>
      <c r="S3487" s="948"/>
      <c r="T3487" s="948"/>
      <c r="U3487" s="948"/>
      <c r="V3487" s="948"/>
      <c r="W3487" s="948"/>
      <c r="X3487" s="948"/>
      <c r="Y3487" s="948"/>
      <c r="Z3487" s="948"/>
      <c r="CC3487" s="949"/>
    </row>
    <row r="3488" spans="6:81" s="947" customFormat="1">
      <c r="F3488" s="948"/>
      <c r="G3488" s="948"/>
      <c r="H3488" s="948"/>
      <c r="I3488" s="948"/>
      <c r="N3488" s="948"/>
      <c r="O3488" s="948"/>
      <c r="P3488" s="948"/>
      <c r="Q3488" s="948"/>
      <c r="R3488" s="948"/>
      <c r="S3488" s="948"/>
      <c r="T3488" s="948"/>
      <c r="U3488" s="948"/>
      <c r="V3488" s="948"/>
      <c r="W3488" s="948"/>
      <c r="X3488" s="948"/>
      <c r="Y3488" s="948"/>
      <c r="Z3488" s="948"/>
      <c r="CC3488" s="949"/>
    </row>
    <row r="3489" spans="6:81" s="947" customFormat="1">
      <c r="F3489" s="948"/>
      <c r="G3489" s="948"/>
      <c r="H3489" s="948"/>
      <c r="I3489" s="948"/>
      <c r="N3489" s="948"/>
      <c r="O3489" s="948"/>
      <c r="P3489" s="948"/>
      <c r="Q3489" s="948"/>
      <c r="R3489" s="948"/>
      <c r="S3489" s="948"/>
      <c r="T3489" s="948"/>
      <c r="U3489" s="948"/>
      <c r="V3489" s="948"/>
      <c r="W3489" s="948"/>
      <c r="X3489" s="948"/>
      <c r="Y3489" s="948"/>
      <c r="Z3489" s="948"/>
      <c r="CC3489" s="949"/>
    </row>
    <row r="3490" spans="6:81" s="947" customFormat="1">
      <c r="F3490" s="948"/>
      <c r="G3490" s="948"/>
      <c r="H3490" s="948"/>
      <c r="I3490" s="948"/>
      <c r="N3490" s="948"/>
      <c r="O3490" s="948"/>
      <c r="P3490" s="948"/>
      <c r="Q3490" s="948"/>
      <c r="R3490" s="948"/>
      <c r="S3490" s="948"/>
      <c r="T3490" s="948"/>
      <c r="U3490" s="948"/>
      <c r="V3490" s="948"/>
      <c r="W3490" s="948"/>
      <c r="X3490" s="948"/>
      <c r="Y3490" s="948"/>
      <c r="Z3490" s="948"/>
      <c r="CC3490" s="949"/>
    </row>
    <row r="3491" spans="6:81" s="947" customFormat="1">
      <c r="F3491" s="948"/>
      <c r="G3491" s="948"/>
      <c r="H3491" s="948"/>
      <c r="I3491" s="948"/>
      <c r="N3491" s="948"/>
      <c r="O3491" s="948"/>
      <c r="P3491" s="948"/>
      <c r="Q3491" s="948"/>
      <c r="R3491" s="948"/>
      <c r="S3491" s="948"/>
      <c r="T3491" s="948"/>
      <c r="U3491" s="948"/>
      <c r="V3491" s="948"/>
      <c r="W3491" s="948"/>
      <c r="X3491" s="948"/>
      <c r="Y3491" s="948"/>
      <c r="Z3491" s="948"/>
      <c r="CC3491" s="949"/>
    </row>
    <row r="3492" spans="6:81" s="947" customFormat="1">
      <c r="F3492" s="948"/>
      <c r="G3492" s="948"/>
      <c r="H3492" s="948"/>
      <c r="I3492" s="948"/>
      <c r="N3492" s="948"/>
      <c r="O3492" s="948"/>
      <c r="P3492" s="948"/>
      <c r="Q3492" s="948"/>
      <c r="R3492" s="948"/>
      <c r="S3492" s="948"/>
      <c r="T3492" s="948"/>
      <c r="U3492" s="948"/>
      <c r="V3492" s="948"/>
      <c r="W3492" s="948"/>
      <c r="X3492" s="948"/>
      <c r="Y3492" s="948"/>
      <c r="Z3492" s="948"/>
      <c r="CC3492" s="949"/>
    </row>
    <row r="3493" spans="6:81" s="947" customFormat="1">
      <c r="F3493" s="948"/>
      <c r="G3493" s="948"/>
      <c r="H3493" s="948"/>
      <c r="I3493" s="948"/>
      <c r="N3493" s="948"/>
      <c r="O3493" s="948"/>
      <c r="P3493" s="948"/>
      <c r="Q3493" s="948"/>
      <c r="R3493" s="948"/>
      <c r="S3493" s="948"/>
      <c r="T3493" s="948"/>
      <c r="U3493" s="948"/>
      <c r="V3493" s="948"/>
      <c r="W3493" s="948"/>
      <c r="X3493" s="948"/>
      <c r="Y3493" s="948"/>
      <c r="Z3493" s="948"/>
      <c r="CC3493" s="949"/>
    </row>
    <row r="3494" spans="6:81" s="947" customFormat="1">
      <c r="F3494" s="948"/>
      <c r="G3494" s="948"/>
      <c r="H3494" s="948"/>
      <c r="I3494" s="948"/>
      <c r="N3494" s="948"/>
      <c r="O3494" s="948"/>
      <c r="P3494" s="948"/>
      <c r="Q3494" s="948"/>
      <c r="R3494" s="948"/>
      <c r="S3494" s="948"/>
      <c r="T3494" s="948"/>
      <c r="U3494" s="948"/>
      <c r="V3494" s="948"/>
      <c r="W3494" s="948"/>
      <c r="X3494" s="948"/>
      <c r="Y3494" s="948"/>
      <c r="Z3494" s="948"/>
      <c r="CC3494" s="949"/>
    </row>
    <row r="3495" spans="6:81" s="947" customFormat="1">
      <c r="F3495" s="948"/>
      <c r="G3495" s="948"/>
      <c r="H3495" s="948"/>
      <c r="I3495" s="948"/>
      <c r="N3495" s="948"/>
      <c r="O3495" s="948"/>
      <c r="P3495" s="948"/>
      <c r="Q3495" s="948"/>
      <c r="R3495" s="948"/>
      <c r="S3495" s="948"/>
      <c r="T3495" s="948"/>
      <c r="U3495" s="948"/>
      <c r="V3495" s="948"/>
      <c r="W3495" s="948"/>
      <c r="X3495" s="948"/>
      <c r="Y3495" s="948"/>
      <c r="Z3495" s="948"/>
      <c r="CC3495" s="949"/>
    </row>
    <row r="3496" spans="6:81" s="947" customFormat="1">
      <c r="F3496" s="948"/>
      <c r="G3496" s="948"/>
      <c r="H3496" s="948"/>
      <c r="I3496" s="948"/>
      <c r="N3496" s="948"/>
      <c r="O3496" s="948"/>
      <c r="P3496" s="948"/>
      <c r="Q3496" s="948"/>
      <c r="R3496" s="948"/>
      <c r="S3496" s="948"/>
      <c r="T3496" s="948"/>
      <c r="U3496" s="948"/>
      <c r="V3496" s="948"/>
      <c r="W3496" s="948"/>
      <c r="X3496" s="948"/>
      <c r="Y3496" s="948"/>
      <c r="Z3496" s="948"/>
      <c r="CC3496" s="949"/>
    </row>
    <row r="3497" spans="6:81" s="947" customFormat="1">
      <c r="F3497" s="948"/>
      <c r="G3497" s="948"/>
      <c r="H3497" s="948"/>
      <c r="I3497" s="948"/>
      <c r="N3497" s="948"/>
      <c r="O3497" s="948"/>
      <c r="P3497" s="948"/>
      <c r="Q3497" s="948"/>
      <c r="R3497" s="948"/>
      <c r="S3497" s="948"/>
      <c r="T3497" s="948"/>
      <c r="U3497" s="948"/>
      <c r="V3497" s="948"/>
      <c r="W3497" s="948"/>
      <c r="X3497" s="948"/>
      <c r="Y3497" s="948"/>
      <c r="Z3497" s="948"/>
      <c r="CC3497" s="949"/>
    </row>
    <row r="3498" spans="6:81" s="947" customFormat="1">
      <c r="F3498" s="948"/>
      <c r="G3498" s="948"/>
      <c r="H3498" s="948"/>
      <c r="I3498" s="948"/>
      <c r="N3498" s="948"/>
      <c r="O3498" s="948"/>
      <c r="P3498" s="948"/>
      <c r="Q3498" s="948"/>
      <c r="R3498" s="948"/>
      <c r="S3498" s="948"/>
      <c r="T3498" s="948"/>
      <c r="U3498" s="948"/>
      <c r="V3498" s="948"/>
      <c r="W3498" s="948"/>
      <c r="X3498" s="948"/>
      <c r="Y3498" s="948"/>
      <c r="Z3498" s="948"/>
      <c r="CC3498" s="949"/>
    </row>
    <row r="3499" spans="6:81" s="947" customFormat="1">
      <c r="F3499" s="948"/>
      <c r="G3499" s="948"/>
      <c r="H3499" s="948"/>
      <c r="I3499" s="948"/>
      <c r="N3499" s="948"/>
      <c r="O3499" s="948"/>
      <c r="P3499" s="948"/>
      <c r="Q3499" s="948"/>
      <c r="R3499" s="948"/>
      <c r="S3499" s="948"/>
      <c r="T3499" s="948"/>
      <c r="U3499" s="948"/>
      <c r="V3499" s="948"/>
      <c r="W3499" s="948"/>
      <c r="X3499" s="948"/>
      <c r="Y3499" s="948"/>
      <c r="Z3499" s="948"/>
      <c r="CC3499" s="949"/>
    </row>
    <row r="3500" spans="6:81" s="947" customFormat="1">
      <c r="F3500" s="948"/>
      <c r="G3500" s="948"/>
      <c r="H3500" s="948"/>
      <c r="I3500" s="948"/>
      <c r="N3500" s="948"/>
      <c r="O3500" s="948"/>
      <c r="P3500" s="948"/>
      <c r="Q3500" s="948"/>
      <c r="R3500" s="948"/>
      <c r="S3500" s="948"/>
      <c r="T3500" s="948"/>
      <c r="U3500" s="948"/>
      <c r="V3500" s="948"/>
      <c r="W3500" s="948"/>
      <c r="X3500" s="948"/>
      <c r="Y3500" s="948"/>
      <c r="Z3500" s="948"/>
      <c r="CC3500" s="949"/>
    </row>
    <row r="3501" spans="6:81" s="947" customFormat="1">
      <c r="F3501" s="948"/>
      <c r="G3501" s="948"/>
      <c r="H3501" s="948"/>
      <c r="I3501" s="948"/>
      <c r="N3501" s="948"/>
      <c r="O3501" s="948"/>
      <c r="P3501" s="948"/>
      <c r="Q3501" s="948"/>
      <c r="R3501" s="948"/>
      <c r="S3501" s="948"/>
      <c r="T3501" s="948"/>
      <c r="U3501" s="948"/>
      <c r="V3501" s="948"/>
      <c r="W3501" s="948"/>
      <c r="X3501" s="948"/>
      <c r="Y3501" s="948"/>
      <c r="Z3501" s="948"/>
      <c r="CC3501" s="949"/>
    </row>
    <row r="3502" spans="6:81" s="947" customFormat="1">
      <c r="F3502" s="948"/>
      <c r="G3502" s="948"/>
      <c r="H3502" s="948"/>
      <c r="I3502" s="948"/>
      <c r="N3502" s="948"/>
      <c r="O3502" s="948"/>
      <c r="P3502" s="948"/>
      <c r="Q3502" s="948"/>
      <c r="R3502" s="948"/>
      <c r="S3502" s="948"/>
      <c r="T3502" s="948"/>
      <c r="U3502" s="948"/>
      <c r="V3502" s="948"/>
      <c r="W3502" s="948"/>
      <c r="X3502" s="948"/>
      <c r="Y3502" s="948"/>
      <c r="Z3502" s="948"/>
      <c r="CC3502" s="949"/>
    </row>
    <row r="3503" spans="6:81" s="947" customFormat="1">
      <c r="F3503" s="948"/>
      <c r="G3503" s="948"/>
      <c r="H3503" s="948"/>
      <c r="I3503" s="948"/>
      <c r="N3503" s="948"/>
      <c r="O3503" s="948"/>
      <c r="P3503" s="948"/>
      <c r="Q3503" s="948"/>
      <c r="R3503" s="948"/>
      <c r="S3503" s="948"/>
      <c r="T3503" s="948"/>
      <c r="U3503" s="948"/>
      <c r="V3503" s="948"/>
      <c r="W3503" s="948"/>
      <c r="X3503" s="948"/>
      <c r="Y3503" s="948"/>
      <c r="Z3503" s="948"/>
      <c r="CC3503" s="949"/>
    </row>
    <row r="3504" spans="6:81" s="947" customFormat="1">
      <c r="F3504" s="948"/>
      <c r="G3504" s="948"/>
      <c r="H3504" s="948"/>
      <c r="I3504" s="948"/>
      <c r="N3504" s="948"/>
      <c r="O3504" s="948"/>
      <c r="P3504" s="948"/>
      <c r="Q3504" s="948"/>
      <c r="R3504" s="948"/>
      <c r="S3504" s="948"/>
      <c r="T3504" s="948"/>
      <c r="U3504" s="948"/>
      <c r="V3504" s="948"/>
      <c r="W3504" s="948"/>
      <c r="X3504" s="948"/>
      <c r="Y3504" s="948"/>
      <c r="Z3504" s="948"/>
      <c r="CC3504" s="949"/>
    </row>
    <row r="3505" spans="6:81" s="947" customFormat="1">
      <c r="F3505" s="948"/>
      <c r="G3505" s="948"/>
      <c r="H3505" s="948"/>
      <c r="I3505" s="948"/>
      <c r="N3505" s="948"/>
      <c r="O3505" s="948"/>
      <c r="P3505" s="948"/>
      <c r="Q3505" s="948"/>
      <c r="R3505" s="948"/>
      <c r="S3505" s="948"/>
      <c r="T3505" s="948"/>
      <c r="U3505" s="948"/>
      <c r="V3505" s="948"/>
      <c r="W3505" s="948"/>
      <c r="X3505" s="948"/>
      <c r="Y3505" s="948"/>
      <c r="Z3505" s="948"/>
      <c r="CC3505" s="949"/>
    </row>
    <row r="3506" spans="6:81" s="947" customFormat="1">
      <c r="F3506" s="948"/>
      <c r="G3506" s="948"/>
      <c r="H3506" s="948"/>
      <c r="I3506" s="948"/>
      <c r="N3506" s="948"/>
      <c r="O3506" s="948"/>
      <c r="P3506" s="948"/>
      <c r="Q3506" s="948"/>
      <c r="R3506" s="948"/>
      <c r="S3506" s="948"/>
      <c r="T3506" s="948"/>
      <c r="U3506" s="948"/>
      <c r="V3506" s="948"/>
      <c r="W3506" s="948"/>
      <c r="X3506" s="948"/>
      <c r="Y3506" s="948"/>
      <c r="Z3506" s="948"/>
      <c r="CC3506" s="949"/>
    </row>
    <row r="3507" spans="6:81" s="947" customFormat="1">
      <c r="F3507" s="948"/>
      <c r="G3507" s="948"/>
      <c r="H3507" s="948"/>
      <c r="I3507" s="948"/>
      <c r="N3507" s="948"/>
      <c r="O3507" s="948"/>
      <c r="P3507" s="948"/>
      <c r="Q3507" s="948"/>
      <c r="R3507" s="948"/>
      <c r="S3507" s="948"/>
      <c r="T3507" s="948"/>
      <c r="U3507" s="948"/>
      <c r="V3507" s="948"/>
      <c r="W3507" s="948"/>
      <c r="X3507" s="948"/>
      <c r="Y3507" s="948"/>
      <c r="Z3507" s="948"/>
      <c r="CC3507" s="949"/>
    </row>
    <row r="3508" spans="6:81" s="947" customFormat="1">
      <c r="F3508" s="948"/>
      <c r="G3508" s="948"/>
      <c r="H3508" s="948"/>
      <c r="I3508" s="948"/>
      <c r="N3508" s="948"/>
      <c r="O3508" s="948"/>
      <c r="P3508" s="948"/>
      <c r="Q3508" s="948"/>
      <c r="R3508" s="948"/>
      <c r="S3508" s="948"/>
      <c r="T3508" s="948"/>
      <c r="U3508" s="948"/>
      <c r="V3508" s="948"/>
      <c r="W3508" s="948"/>
      <c r="X3508" s="948"/>
      <c r="Y3508" s="948"/>
      <c r="Z3508" s="948"/>
      <c r="CC3508" s="949"/>
    </row>
    <row r="3509" spans="6:81" s="947" customFormat="1">
      <c r="F3509" s="948"/>
      <c r="G3509" s="948"/>
      <c r="H3509" s="948"/>
      <c r="I3509" s="948"/>
      <c r="N3509" s="948"/>
      <c r="O3509" s="948"/>
      <c r="P3509" s="948"/>
      <c r="Q3509" s="948"/>
      <c r="R3509" s="948"/>
      <c r="S3509" s="948"/>
      <c r="T3509" s="948"/>
      <c r="U3509" s="948"/>
      <c r="V3509" s="948"/>
      <c r="W3509" s="948"/>
      <c r="X3509" s="948"/>
      <c r="Y3509" s="948"/>
      <c r="Z3509" s="948"/>
      <c r="CC3509" s="949"/>
    </row>
    <row r="3510" spans="6:81" s="947" customFormat="1">
      <c r="F3510" s="948"/>
      <c r="G3510" s="948"/>
      <c r="H3510" s="948"/>
      <c r="I3510" s="948"/>
      <c r="N3510" s="948"/>
      <c r="O3510" s="948"/>
      <c r="P3510" s="948"/>
      <c r="Q3510" s="948"/>
      <c r="R3510" s="948"/>
      <c r="S3510" s="948"/>
      <c r="T3510" s="948"/>
      <c r="U3510" s="948"/>
      <c r="V3510" s="948"/>
      <c r="W3510" s="948"/>
      <c r="X3510" s="948"/>
      <c r="Y3510" s="948"/>
      <c r="Z3510" s="948"/>
      <c r="CC3510" s="949"/>
    </row>
    <row r="3511" spans="6:81" s="947" customFormat="1">
      <c r="F3511" s="948"/>
      <c r="G3511" s="948"/>
      <c r="H3511" s="948"/>
      <c r="I3511" s="948"/>
      <c r="N3511" s="948"/>
      <c r="O3511" s="948"/>
      <c r="P3511" s="948"/>
      <c r="Q3511" s="948"/>
      <c r="R3511" s="948"/>
      <c r="S3511" s="948"/>
      <c r="T3511" s="948"/>
      <c r="U3511" s="948"/>
      <c r="V3511" s="948"/>
      <c r="W3511" s="948"/>
      <c r="X3511" s="948"/>
      <c r="Y3511" s="948"/>
      <c r="Z3511" s="948"/>
      <c r="CC3511" s="949"/>
    </row>
    <row r="3512" spans="6:81" s="947" customFormat="1">
      <c r="F3512" s="948"/>
      <c r="G3512" s="948"/>
      <c r="H3512" s="948"/>
      <c r="I3512" s="948"/>
      <c r="N3512" s="948"/>
      <c r="O3512" s="948"/>
      <c r="P3512" s="948"/>
      <c r="Q3512" s="948"/>
      <c r="R3512" s="948"/>
      <c r="S3512" s="948"/>
      <c r="T3512" s="948"/>
      <c r="U3512" s="948"/>
      <c r="V3512" s="948"/>
      <c r="W3512" s="948"/>
      <c r="X3512" s="948"/>
      <c r="Y3512" s="948"/>
      <c r="Z3512" s="948"/>
      <c r="CC3512" s="949"/>
    </row>
    <row r="3513" spans="6:81" s="947" customFormat="1">
      <c r="F3513" s="948"/>
      <c r="G3513" s="948"/>
      <c r="H3513" s="948"/>
      <c r="I3513" s="948"/>
      <c r="N3513" s="948"/>
      <c r="O3513" s="948"/>
      <c r="P3513" s="948"/>
      <c r="Q3513" s="948"/>
      <c r="R3513" s="948"/>
      <c r="S3513" s="948"/>
      <c r="T3513" s="948"/>
      <c r="U3513" s="948"/>
      <c r="V3513" s="948"/>
      <c r="W3513" s="948"/>
      <c r="X3513" s="948"/>
      <c r="Y3513" s="948"/>
      <c r="Z3513" s="948"/>
      <c r="CC3513" s="949"/>
    </row>
    <row r="3514" spans="6:81" s="947" customFormat="1">
      <c r="F3514" s="948"/>
      <c r="G3514" s="948"/>
      <c r="H3514" s="948"/>
      <c r="I3514" s="948"/>
      <c r="N3514" s="948"/>
      <c r="O3514" s="948"/>
      <c r="P3514" s="948"/>
      <c r="Q3514" s="948"/>
      <c r="R3514" s="948"/>
      <c r="S3514" s="948"/>
      <c r="T3514" s="948"/>
      <c r="U3514" s="948"/>
      <c r="V3514" s="948"/>
      <c r="W3514" s="948"/>
      <c r="X3514" s="948"/>
      <c r="Y3514" s="948"/>
      <c r="Z3514" s="948"/>
      <c r="CC3514" s="949"/>
    </row>
    <row r="3515" spans="6:81" s="947" customFormat="1">
      <c r="F3515" s="948"/>
      <c r="G3515" s="948"/>
      <c r="H3515" s="948"/>
      <c r="I3515" s="948"/>
      <c r="N3515" s="948"/>
      <c r="O3515" s="948"/>
      <c r="P3515" s="948"/>
      <c r="Q3515" s="948"/>
      <c r="R3515" s="948"/>
      <c r="S3515" s="948"/>
      <c r="T3515" s="948"/>
      <c r="U3515" s="948"/>
      <c r="V3515" s="948"/>
      <c r="W3515" s="948"/>
      <c r="X3515" s="948"/>
      <c r="Y3515" s="948"/>
      <c r="Z3515" s="948"/>
      <c r="CC3515" s="949"/>
    </row>
    <row r="3516" spans="6:81" s="947" customFormat="1">
      <c r="F3516" s="948"/>
      <c r="G3516" s="948"/>
      <c r="H3516" s="948"/>
      <c r="I3516" s="948"/>
      <c r="N3516" s="948"/>
      <c r="O3516" s="948"/>
      <c r="P3516" s="948"/>
      <c r="Q3516" s="948"/>
      <c r="R3516" s="948"/>
      <c r="S3516" s="948"/>
      <c r="T3516" s="948"/>
      <c r="U3516" s="948"/>
      <c r="V3516" s="948"/>
      <c r="W3516" s="948"/>
      <c r="X3516" s="948"/>
      <c r="Y3516" s="948"/>
      <c r="Z3516" s="948"/>
      <c r="CC3516" s="949"/>
    </row>
    <row r="3517" spans="6:81" s="947" customFormat="1">
      <c r="F3517" s="948"/>
      <c r="G3517" s="948"/>
      <c r="H3517" s="948"/>
      <c r="I3517" s="948"/>
      <c r="N3517" s="948"/>
      <c r="O3517" s="948"/>
      <c r="P3517" s="948"/>
      <c r="Q3517" s="948"/>
      <c r="R3517" s="948"/>
      <c r="S3517" s="948"/>
      <c r="T3517" s="948"/>
      <c r="U3517" s="948"/>
      <c r="V3517" s="948"/>
      <c r="W3517" s="948"/>
      <c r="X3517" s="948"/>
      <c r="Y3517" s="948"/>
      <c r="Z3517" s="948"/>
      <c r="CC3517" s="949"/>
    </row>
    <row r="3518" spans="6:81" s="947" customFormat="1">
      <c r="F3518" s="948"/>
      <c r="G3518" s="948"/>
      <c r="H3518" s="948"/>
      <c r="I3518" s="948"/>
      <c r="N3518" s="948"/>
      <c r="O3518" s="948"/>
      <c r="P3518" s="948"/>
      <c r="Q3518" s="948"/>
      <c r="R3518" s="948"/>
      <c r="S3518" s="948"/>
      <c r="T3518" s="948"/>
      <c r="U3518" s="948"/>
      <c r="V3518" s="948"/>
      <c r="W3518" s="948"/>
      <c r="X3518" s="948"/>
      <c r="Y3518" s="948"/>
      <c r="Z3518" s="948"/>
      <c r="CC3518" s="949"/>
    </row>
    <row r="3519" spans="6:81" s="947" customFormat="1">
      <c r="F3519" s="948"/>
      <c r="G3519" s="948"/>
      <c r="H3519" s="948"/>
      <c r="I3519" s="948"/>
      <c r="N3519" s="948"/>
      <c r="O3519" s="948"/>
      <c r="P3519" s="948"/>
      <c r="Q3519" s="948"/>
      <c r="R3519" s="948"/>
      <c r="S3519" s="948"/>
      <c r="T3519" s="948"/>
      <c r="U3519" s="948"/>
      <c r="V3519" s="948"/>
      <c r="W3519" s="948"/>
      <c r="X3519" s="948"/>
      <c r="Y3519" s="948"/>
      <c r="Z3519" s="948"/>
      <c r="CC3519" s="949"/>
    </row>
    <row r="3520" spans="6:81" s="947" customFormat="1">
      <c r="F3520" s="948"/>
      <c r="G3520" s="948"/>
      <c r="H3520" s="948"/>
      <c r="I3520" s="948"/>
      <c r="N3520" s="948"/>
      <c r="O3520" s="948"/>
      <c r="P3520" s="948"/>
      <c r="Q3520" s="948"/>
      <c r="R3520" s="948"/>
      <c r="S3520" s="948"/>
      <c r="T3520" s="948"/>
      <c r="U3520" s="948"/>
      <c r="V3520" s="948"/>
      <c r="W3520" s="948"/>
      <c r="X3520" s="948"/>
      <c r="Y3520" s="948"/>
      <c r="Z3520" s="948"/>
      <c r="CC3520" s="949"/>
    </row>
    <row r="3521" spans="6:81" s="947" customFormat="1">
      <c r="F3521" s="948"/>
      <c r="G3521" s="948"/>
      <c r="H3521" s="948"/>
      <c r="I3521" s="948"/>
      <c r="N3521" s="948"/>
      <c r="O3521" s="948"/>
      <c r="P3521" s="948"/>
      <c r="Q3521" s="948"/>
      <c r="R3521" s="948"/>
      <c r="S3521" s="948"/>
      <c r="T3521" s="948"/>
      <c r="U3521" s="948"/>
      <c r="V3521" s="948"/>
      <c r="W3521" s="948"/>
      <c r="X3521" s="948"/>
      <c r="Y3521" s="948"/>
      <c r="Z3521" s="948"/>
      <c r="CC3521" s="949"/>
    </row>
    <row r="3522" spans="6:81" s="947" customFormat="1">
      <c r="F3522" s="948"/>
      <c r="G3522" s="948"/>
      <c r="H3522" s="948"/>
      <c r="I3522" s="948"/>
      <c r="N3522" s="948"/>
      <c r="O3522" s="948"/>
      <c r="P3522" s="948"/>
      <c r="Q3522" s="948"/>
      <c r="R3522" s="948"/>
      <c r="S3522" s="948"/>
      <c r="T3522" s="948"/>
      <c r="U3522" s="948"/>
      <c r="V3522" s="948"/>
      <c r="W3522" s="948"/>
      <c r="X3522" s="948"/>
      <c r="Y3522" s="948"/>
      <c r="Z3522" s="948"/>
      <c r="CC3522" s="949"/>
    </row>
    <row r="3523" spans="6:81" s="947" customFormat="1">
      <c r="F3523" s="948"/>
      <c r="G3523" s="948"/>
      <c r="H3523" s="948"/>
      <c r="I3523" s="948"/>
      <c r="N3523" s="948"/>
      <c r="O3523" s="948"/>
      <c r="P3523" s="948"/>
      <c r="Q3523" s="948"/>
      <c r="R3523" s="948"/>
      <c r="S3523" s="948"/>
      <c r="T3523" s="948"/>
      <c r="U3523" s="948"/>
      <c r="V3523" s="948"/>
      <c r="W3523" s="948"/>
      <c r="X3523" s="948"/>
      <c r="Y3523" s="948"/>
      <c r="Z3523" s="948"/>
      <c r="CC3523" s="949"/>
    </row>
    <row r="3524" spans="6:81" s="947" customFormat="1">
      <c r="F3524" s="948"/>
      <c r="G3524" s="948"/>
      <c r="H3524" s="948"/>
      <c r="I3524" s="948"/>
      <c r="N3524" s="948"/>
      <c r="O3524" s="948"/>
      <c r="P3524" s="948"/>
      <c r="Q3524" s="948"/>
      <c r="R3524" s="948"/>
      <c r="S3524" s="948"/>
      <c r="T3524" s="948"/>
      <c r="U3524" s="948"/>
      <c r="V3524" s="948"/>
      <c r="W3524" s="948"/>
      <c r="X3524" s="948"/>
      <c r="Y3524" s="948"/>
      <c r="Z3524" s="948"/>
      <c r="CC3524" s="949"/>
    </row>
    <row r="3525" spans="6:81" s="947" customFormat="1">
      <c r="F3525" s="948"/>
      <c r="G3525" s="948"/>
      <c r="H3525" s="948"/>
      <c r="I3525" s="948"/>
      <c r="N3525" s="948"/>
      <c r="O3525" s="948"/>
      <c r="P3525" s="948"/>
      <c r="Q3525" s="948"/>
      <c r="R3525" s="948"/>
      <c r="S3525" s="948"/>
      <c r="T3525" s="948"/>
      <c r="U3525" s="948"/>
      <c r="V3525" s="948"/>
      <c r="W3525" s="948"/>
      <c r="X3525" s="948"/>
      <c r="Y3525" s="948"/>
      <c r="Z3525" s="948"/>
      <c r="CC3525" s="949"/>
    </row>
    <row r="3526" spans="6:81" s="947" customFormat="1">
      <c r="F3526" s="948"/>
      <c r="G3526" s="948"/>
      <c r="H3526" s="948"/>
      <c r="I3526" s="948"/>
      <c r="N3526" s="948"/>
      <c r="O3526" s="948"/>
      <c r="P3526" s="948"/>
      <c r="Q3526" s="948"/>
      <c r="R3526" s="948"/>
      <c r="S3526" s="948"/>
      <c r="T3526" s="948"/>
      <c r="U3526" s="948"/>
      <c r="V3526" s="948"/>
      <c r="W3526" s="948"/>
      <c r="X3526" s="948"/>
      <c r="Y3526" s="948"/>
      <c r="Z3526" s="948"/>
      <c r="CC3526" s="949"/>
    </row>
    <row r="3527" spans="6:81" s="947" customFormat="1">
      <c r="F3527" s="948"/>
      <c r="G3527" s="948"/>
      <c r="H3527" s="948"/>
      <c r="I3527" s="948"/>
      <c r="N3527" s="948"/>
      <c r="O3527" s="948"/>
      <c r="P3527" s="948"/>
      <c r="Q3527" s="948"/>
      <c r="R3527" s="948"/>
      <c r="S3527" s="948"/>
      <c r="T3527" s="948"/>
      <c r="U3527" s="948"/>
      <c r="V3527" s="948"/>
      <c r="W3527" s="948"/>
      <c r="X3527" s="948"/>
      <c r="Y3527" s="948"/>
      <c r="Z3527" s="948"/>
      <c r="CC3527" s="949"/>
    </row>
    <row r="3528" spans="6:81" s="947" customFormat="1">
      <c r="F3528" s="948"/>
      <c r="G3528" s="948"/>
      <c r="H3528" s="948"/>
      <c r="I3528" s="948"/>
      <c r="N3528" s="948"/>
      <c r="O3528" s="948"/>
      <c r="P3528" s="948"/>
      <c r="Q3528" s="948"/>
      <c r="R3528" s="948"/>
      <c r="S3528" s="948"/>
      <c r="T3528" s="948"/>
      <c r="U3528" s="948"/>
      <c r="V3528" s="948"/>
      <c r="W3528" s="948"/>
      <c r="X3528" s="948"/>
      <c r="Y3528" s="948"/>
      <c r="Z3528" s="948"/>
      <c r="CC3528" s="949"/>
    </row>
    <row r="3529" spans="6:81" s="947" customFormat="1">
      <c r="F3529" s="948"/>
      <c r="G3529" s="948"/>
      <c r="H3529" s="948"/>
      <c r="I3529" s="948"/>
      <c r="N3529" s="948"/>
      <c r="O3529" s="948"/>
      <c r="P3529" s="948"/>
      <c r="Q3529" s="948"/>
      <c r="R3529" s="948"/>
      <c r="S3529" s="948"/>
      <c r="T3529" s="948"/>
      <c r="U3529" s="948"/>
      <c r="V3529" s="948"/>
      <c r="W3529" s="948"/>
      <c r="X3529" s="948"/>
      <c r="Y3529" s="948"/>
      <c r="Z3529" s="948"/>
      <c r="CC3529" s="949"/>
    </row>
    <row r="3530" spans="6:81" s="947" customFormat="1">
      <c r="F3530" s="948"/>
      <c r="G3530" s="948"/>
      <c r="H3530" s="948"/>
      <c r="I3530" s="948"/>
      <c r="N3530" s="948"/>
      <c r="O3530" s="948"/>
      <c r="P3530" s="948"/>
      <c r="Q3530" s="948"/>
      <c r="R3530" s="948"/>
      <c r="S3530" s="948"/>
      <c r="T3530" s="948"/>
      <c r="U3530" s="948"/>
      <c r="V3530" s="948"/>
      <c r="W3530" s="948"/>
      <c r="X3530" s="948"/>
      <c r="Y3530" s="948"/>
      <c r="Z3530" s="948"/>
      <c r="CC3530" s="949"/>
    </row>
    <row r="3531" spans="6:81" s="947" customFormat="1">
      <c r="F3531" s="948"/>
      <c r="G3531" s="948"/>
      <c r="H3531" s="948"/>
      <c r="I3531" s="948"/>
      <c r="N3531" s="948"/>
      <c r="O3531" s="948"/>
      <c r="P3531" s="948"/>
      <c r="Q3531" s="948"/>
      <c r="R3531" s="948"/>
      <c r="S3531" s="948"/>
      <c r="T3531" s="948"/>
      <c r="U3531" s="948"/>
      <c r="V3531" s="948"/>
      <c r="W3531" s="948"/>
      <c r="X3531" s="948"/>
      <c r="Y3531" s="948"/>
      <c r="Z3531" s="948"/>
      <c r="CC3531" s="949"/>
    </row>
    <row r="3532" spans="6:81" s="947" customFormat="1">
      <c r="F3532" s="948"/>
      <c r="G3532" s="948"/>
      <c r="H3532" s="948"/>
      <c r="I3532" s="948"/>
      <c r="N3532" s="948"/>
      <c r="O3532" s="948"/>
      <c r="P3532" s="948"/>
      <c r="Q3532" s="948"/>
      <c r="R3532" s="948"/>
      <c r="S3532" s="948"/>
      <c r="T3532" s="948"/>
      <c r="U3532" s="948"/>
      <c r="V3532" s="948"/>
      <c r="W3532" s="948"/>
      <c r="X3532" s="948"/>
      <c r="Y3532" s="948"/>
      <c r="Z3532" s="948"/>
      <c r="CC3532" s="949"/>
    </row>
    <row r="3533" spans="6:81" s="947" customFormat="1">
      <c r="F3533" s="948"/>
      <c r="G3533" s="948"/>
      <c r="H3533" s="948"/>
      <c r="I3533" s="948"/>
      <c r="N3533" s="948"/>
      <c r="O3533" s="948"/>
      <c r="P3533" s="948"/>
      <c r="Q3533" s="948"/>
      <c r="R3533" s="948"/>
      <c r="S3533" s="948"/>
      <c r="T3533" s="948"/>
      <c r="U3533" s="948"/>
      <c r="V3533" s="948"/>
      <c r="W3533" s="948"/>
      <c r="X3533" s="948"/>
      <c r="Y3533" s="948"/>
      <c r="Z3533" s="948"/>
      <c r="CC3533" s="949"/>
    </row>
    <row r="3534" spans="6:81" s="947" customFormat="1">
      <c r="F3534" s="948"/>
      <c r="G3534" s="948"/>
      <c r="H3534" s="948"/>
      <c r="I3534" s="948"/>
      <c r="N3534" s="948"/>
      <c r="O3534" s="948"/>
      <c r="P3534" s="948"/>
      <c r="Q3534" s="948"/>
      <c r="R3534" s="948"/>
      <c r="S3534" s="948"/>
      <c r="T3534" s="948"/>
      <c r="U3534" s="948"/>
      <c r="V3534" s="948"/>
      <c r="W3534" s="948"/>
      <c r="X3534" s="948"/>
      <c r="Y3534" s="948"/>
      <c r="Z3534" s="948"/>
      <c r="CC3534" s="949"/>
    </row>
    <row r="3535" spans="6:81" s="947" customFormat="1">
      <c r="F3535" s="948"/>
      <c r="G3535" s="948"/>
      <c r="H3535" s="948"/>
      <c r="I3535" s="948"/>
      <c r="N3535" s="948"/>
      <c r="O3535" s="948"/>
      <c r="P3535" s="948"/>
      <c r="Q3535" s="948"/>
      <c r="R3535" s="948"/>
      <c r="S3535" s="948"/>
      <c r="T3535" s="948"/>
      <c r="U3535" s="948"/>
      <c r="V3535" s="948"/>
      <c r="W3535" s="948"/>
      <c r="X3535" s="948"/>
      <c r="Y3535" s="948"/>
      <c r="Z3535" s="948"/>
      <c r="CC3535" s="949"/>
    </row>
    <row r="3536" spans="6:81" s="947" customFormat="1">
      <c r="F3536" s="948"/>
      <c r="G3536" s="948"/>
      <c r="H3536" s="948"/>
      <c r="I3536" s="948"/>
      <c r="N3536" s="948"/>
      <c r="O3536" s="948"/>
      <c r="P3536" s="948"/>
      <c r="Q3536" s="948"/>
      <c r="R3536" s="948"/>
      <c r="S3536" s="948"/>
      <c r="T3536" s="948"/>
      <c r="U3536" s="948"/>
      <c r="V3536" s="948"/>
      <c r="W3536" s="948"/>
      <c r="X3536" s="948"/>
      <c r="Y3536" s="948"/>
      <c r="Z3536" s="948"/>
      <c r="CC3536" s="949"/>
    </row>
    <row r="3537" spans="6:81" s="947" customFormat="1">
      <c r="F3537" s="948"/>
      <c r="G3537" s="948"/>
      <c r="H3537" s="948"/>
      <c r="I3537" s="948"/>
      <c r="N3537" s="948"/>
      <c r="O3537" s="948"/>
      <c r="P3537" s="948"/>
      <c r="Q3537" s="948"/>
      <c r="R3537" s="948"/>
      <c r="S3537" s="948"/>
      <c r="T3537" s="948"/>
      <c r="U3537" s="948"/>
      <c r="V3537" s="948"/>
      <c r="W3537" s="948"/>
      <c r="X3537" s="948"/>
      <c r="Y3537" s="948"/>
      <c r="Z3537" s="948"/>
      <c r="CC3537" s="949"/>
    </row>
    <row r="3538" spans="6:81" s="947" customFormat="1">
      <c r="F3538" s="948"/>
      <c r="G3538" s="948"/>
      <c r="H3538" s="948"/>
      <c r="I3538" s="948"/>
      <c r="N3538" s="948"/>
      <c r="O3538" s="948"/>
      <c r="P3538" s="948"/>
      <c r="Q3538" s="948"/>
      <c r="R3538" s="948"/>
      <c r="S3538" s="948"/>
      <c r="T3538" s="948"/>
      <c r="U3538" s="948"/>
      <c r="V3538" s="948"/>
      <c r="W3538" s="948"/>
      <c r="X3538" s="948"/>
      <c r="Y3538" s="948"/>
      <c r="Z3538" s="948"/>
      <c r="CC3538" s="949"/>
    </row>
    <row r="3539" spans="6:81" s="947" customFormat="1">
      <c r="F3539" s="948"/>
      <c r="G3539" s="948"/>
      <c r="H3539" s="948"/>
      <c r="I3539" s="948"/>
      <c r="N3539" s="948"/>
      <c r="O3539" s="948"/>
      <c r="P3539" s="948"/>
      <c r="Q3539" s="948"/>
      <c r="R3539" s="948"/>
      <c r="S3539" s="948"/>
      <c r="T3539" s="948"/>
      <c r="U3539" s="948"/>
      <c r="V3539" s="948"/>
      <c r="W3539" s="948"/>
      <c r="X3539" s="948"/>
      <c r="Y3539" s="948"/>
      <c r="Z3539" s="948"/>
      <c r="CC3539" s="949"/>
    </row>
    <row r="3540" spans="6:81" s="947" customFormat="1">
      <c r="F3540" s="948"/>
      <c r="G3540" s="948"/>
      <c r="H3540" s="948"/>
      <c r="I3540" s="948"/>
      <c r="N3540" s="948"/>
      <c r="O3540" s="948"/>
      <c r="P3540" s="948"/>
      <c r="Q3540" s="948"/>
      <c r="R3540" s="948"/>
      <c r="S3540" s="948"/>
      <c r="T3540" s="948"/>
      <c r="U3540" s="948"/>
      <c r="V3540" s="948"/>
      <c r="W3540" s="948"/>
      <c r="X3540" s="948"/>
      <c r="Y3540" s="948"/>
      <c r="Z3540" s="948"/>
      <c r="CC3540" s="949"/>
    </row>
    <row r="3541" spans="6:81" s="947" customFormat="1">
      <c r="F3541" s="948"/>
      <c r="G3541" s="948"/>
      <c r="H3541" s="948"/>
      <c r="I3541" s="948"/>
      <c r="N3541" s="948"/>
      <c r="O3541" s="948"/>
      <c r="P3541" s="948"/>
      <c r="Q3541" s="948"/>
      <c r="R3541" s="948"/>
      <c r="S3541" s="948"/>
      <c r="T3541" s="948"/>
      <c r="U3541" s="948"/>
      <c r="V3541" s="948"/>
      <c r="W3541" s="948"/>
      <c r="X3541" s="948"/>
      <c r="Y3541" s="948"/>
      <c r="Z3541" s="948"/>
      <c r="CC3541" s="949"/>
    </row>
    <row r="3542" spans="6:81" s="947" customFormat="1">
      <c r="F3542" s="948"/>
      <c r="G3542" s="948"/>
      <c r="H3542" s="948"/>
      <c r="I3542" s="948"/>
      <c r="N3542" s="948"/>
      <c r="O3542" s="948"/>
      <c r="P3542" s="948"/>
      <c r="Q3542" s="948"/>
      <c r="R3542" s="948"/>
      <c r="S3542" s="948"/>
      <c r="T3542" s="948"/>
      <c r="U3542" s="948"/>
      <c r="V3542" s="948"/>
      <c r="W3542" s="948"/>
      <c r="X3542" s="948"/>
      <c r="Y3542" s="948"/>
      <c r="Z3542" s="948"/>
      <c r="CC3542" s="949"/>
    </row>
    <row r="3543" spans="6:81" s="947" customFormat="1">
      <c r="F3543" s="948"/>
      <c r="G3543" s="948"/>
      <c r="H3543" s="948"/>
      <c r="I3543" s="948"/>
      <c r="N3543" s="948"/>
      <c r="O3543" s="948"/>
      <c r="P3543" s="948"/>
      <c r="Q3543" s="948"/>
      <c r="R3543" s="948"/>
      <c r="S3543" s="948"/>
      <c r="T3543" s="948"/>
      <c r="U3543" s="948"/>
      <c r="V3543" s="948"/>
      <c r="W3543" s="948"/>
      <c r="X3543" s="948"/>
      <c r="Y3543" s="948"/>
      <c r="Z3543" s="948"/>
      <c r="CC3543" s="949"/>
    </row>
    <row r="3544" spans="6:81" s="947" customFormat="1">
      <c r="F3544" s="948"/>
      <c r="G3544" s="948"/>
      <c r="H3544" s="948"/>
      <c r="I3544" s="948"/>
      <c r="N3544" s="948"/>
      <c r="O3544" s="948"/>
      <c r="P3544" s="948"/>
      <c r="Q3544" s="948"/>
      <c r="R3544" s="948"/>
      <c r="S3544" s="948"/>
      <c r="T3544" s="948"/>
      <c r="U3544" s="948"/>
      <c r="V3544" s="948"/>
      <c r="W3544" s="948"/>
      <c r="X3544" s="948"/>
      <c r="Y3544" s="948"/>
      <c r="Z3544" s="948"/>
      <c r="CC3544" s="949"/>
    </row>
    <row r="3545" spans="6:81" s="947" customFormat="1">
      <c r="F3545" s="948"/>
      <c r="G3545" s="948"/>
      <c r="H3545" s="948"/>
      <c r="I3545" s="948"/>
      <c r="N3545" s="948"/>
      <c r="O3545" s="948"/>
      <c r="P3545" s="948"/>
      <c r="Q3545" s="948"/>
      <c r="R3545" s="948"/>
      <c r="S3545" s="948"/>
      <c r="T3545" s="948"/>
      <c r="U3545" s="948"/>
      <c r="V3545" s="948"/>
      <c r="W3545" s="948"/>
      <c r="X3545" s="948"/>
      <c r="Y3545" s="948"/>
      <c r="Z3545" s="948"/>
      <c r="CC3545" s="949"/>
    </row>
    <row r="3546" spans="6:81" s="947" customFormat="1">
      <c r="F3546" s="948"/>
      <c r="G3546" s="948"/>
      <c r="H3546" s="948"/>
      <c r="I3546" s="948"/>
      <c r="N3546" s="948"/>
      <c r="O3546" s="948"/>
      <c r="P3546" s="948"/>
      <c r="Q3546" s="948"/>
      <c r="R3546" s="948"/>
      <c r="S3546" s="948"/>
      <c r="T3546" s="948"/>
      <c r="U3546" s="948"/>
      <c r="V3546" s="948"/>
      <c r="W3546" s="948"/>
      <c r="X3546" s="948"/>
      <c r="Y3546" s="948"/>
      <c r="Z3546" s="948"/>
      <c r="CC3546" s="949"/>
    </row>
    <row r="3547" spans="6:81" s="947" customFormat="1">
      <c r="F3547" s="948"/>
      <c r="G3547" s="948"/>
      <c r="H3547" s="948"/>
      <c r="I3547" s="948"/>
      <c r="N3547" s="948"/>
      <c r="O3547" s="948"/>
      <c r="P3547" s="948"/>
      <c r="Q3547" s="948"/>
      <c r="R3547" s="948"/>
      <c r="S3547" s="948"/>
      <c r="T3547" s="948"/>
      <c r="U3547" s="948"/>
      <c r="V3547" s="948"/>
      <c r="W3547" s="948"/>
      <c r="X3547" s="948"/>
      <c r="Y3547" s="948"/>
      <c r="Z3547" s="948"/>
      <c r="CC3547" s="949"/>
    </row>
    <row r="3548" spans="6:81" s="947" customFormat="1">
      <c r="F3548" s="948"/>
      <c r="G3548" s="948"/>
      <c r="H3548" s="948"/>
      <c r="I3548" s="948"/>
      <c r="N3548" s="948"/>
      <c r="O3548" s="948"/>
      <c r="P3548" s="948"/>
      <c r="Q3548" s="948"/>
      <c r="R3548" s="948"/>
      <c r="S3548" s="948"/>
      <c r="T3548" s="948"/>
      <c r="U3548" s="948"/>
      <c r="V3548" s="948"/>
      <c r="W3548" s="948"/>
      <c r="X3548" s="948"/>
      <c r="Y3548" s="948"/>
      <c r="Z3548" s="948"/>
      <c r="CC3548" s="949"/>
    </row>
    <row r="3549" spans="6:81" s="947" customFormat="1">
      <c r="F3549" s="948"/>
      <c r="G3549" s="948"/>
      <c r="H3549" s="948"/>
      <c r="I3549" s="948"/>
      <c r="N3549" s="948"/>
      <c r="O3549" s="948"/>
      <c r="P3549" s="948"/>
      <c r="Q3549" s="948"/>
      <c r="R3549" s="948"/>
      <c r="S3549" s="948"/>
      <c r="T3549" s="948"/>
      <c r="U3549" s="948"/>
      <c r="V3549" s="948"/>
      <c r="W3549" s="948"/>
      <c r="X3549" s="948"/>
      <c r="Y3549" s="948"/>
      <c r="Z3549" s="948"/>
      <c r="CC3549" s="949"/>
    </row>
    <row r="3550" spans="6:81" s="947" customFormat="1">
      <c r="F3550" s="948"/>
      <c r="G3550" s="948"/>
      <c r="H3550" s="948"/>
      <c r="I3550" s="948"/>
      <c r="N3550" s="948"/>
      <c r="O3550" s="948"/>
      <c r="P3550" s="948"/>
      <c r="Q3550" s="948"/>
      <c r="R3550" s="948"/>
      <c r="S3550" s="948"/>
      <c r="T3550" s="948"/>
      <c r="U3550" s="948"/>
      <c r="V3550" s="948"/>
      <c r="W3550" s="948"/>
      <c r="X3550" s="948"/>
      <c r="Y3550" s="948"/>
      <c r="Z3550" s="948"/>
      <c r="CC3550" s="949"/>
    </row>
    <row r="3551" spans="6:81" s="947" customFormat="1">
      <c r="F3551" s="948"/>
      <c r="G3551" s="948"/>
      <c r="H3551" s="948"/>
      <c r="I3551" s="948"/>
      <c r="N3551" s="948"/>
      <c r="O3551" s="948"/>
      <c r="P3551" s="948"/>
      <c r="Q3551" s="948"/>
      <c r="R3551" s="948"/>
      <c r="S3551" s="948"/>
      <c r="T3551" s="948"/>
      <c r="U3551" s="948"/>
      <c r="V3551" s="948"/>
      <c r="W3551" s="948"/>
      <c r="X3551" s="948"/>
      <c r="Y3551" s="948"/>
      <c r="Z3551" s="948"/>
      <c r="CC3551" s="949"/>
    </row>
    <row r="3552" spans="6:81" s="947" customFormat="1">
      <c r="F3552" s="948"/>
      <c r="G3552" s="948"/>
      <c r="H3552" s="948"/>
      <c r="I3552" s="948"/>
      <c r="N3552" s="948"/>
      <c r="O3552" s="948"/>
      <c r="P3552" s="948"/>
      <c r="Q3552" s="948"/>
      <c r="R3552" s="948"/>
      <c r="S3552" s="948"/>
      <c r="T3552" s="948"/>
      <c r="U3552" s="948"/>
      <c r="V3552" s="948"/>
      <c r="W3552" s="948"/>
      <c r="X3552" s="948"/>
      <c r="Y3552" s="948"/>
      <c r="Z3552" s="948"/>
      <c r="CC3552" s="949"/>
    </row>
    <row r="3553" spans="6:81" s="947" customFormat="1">
      <c r="F3553" s="948"/>
      <c r="G3553" s="948"/>
      <c r="H3553" s="948"/>
      <c r="I3553" s="948"/>
      <c r="N3553" s="948"/>
      <c r="O3553" s="948"/>
      <c r="P3553" s="948"/>
      <c r="Q3553" s="948"/>
      <c r="R3553" s="948"/>
      <c r="S3553" s="948"/>
      <c r="T3553" s="948"/>
      <c r="U3553" s="948"/>
      <c r="V3553" s="948"/>
      <c r="W3553" s="948"/>
      <c r="X3553" s="948"/>
      <c r="Y3553" s="948"/>
      <c r="Z3553" s="948"/>
      <c r="CC3553" s="949"/>
    </row>
    <row r="3554" spans="6:81" s="947" customFormat="1">
      <c r="F3554" s="948"/>
      <c r="G3554" s="948"/>
      <c r="H3554" s="948"/>
      <c r="I3554" s="948"/>
      <c r="N3554" s="948"/>
      <c r="O3554" s="948"/>
      <c r="P3554" s="948"/>
      <c r="Q3554" s="948"/>
      <c r="R3554" s="948"/>
      <c r="S3554" s="948"/>
      <c r="T3554" s="948"/>
      <c r="U3554" s="948"/>
      <c r="V3554" s="948"/>
      <c r="W3554" s="948"/>
      <c r="X3554" s="948"/>
      <c r="Y3554" s="948"/>
      <c r="Z3554" s="948"/>
      <c r="CC3554" s="949"/>
    </row>
    <row r="3555" spans="6:81" s="947" customFormat="1">
      <c r="F3555" s="948"/>
      <c r="G3555" s="948"/>
      <c r="H3555" s="948"/>
      <c r="I3555" s="948"/>
      <c r="N3555" s="948"/>
      <c r="O3555" s="948"/>
      <c r="P3555" s="948"/>
      <c r="Q3555" s="948"/>
      <c r="R3555" s="948"/>
      <c r="S3555" s="948"/>
      <c r="T3555" s="948"/>
      <c r="U3555" s="948"/>
      <c r="V3555" s="948"/>
      <c r="W3555" s="948"/>
      <c r="X3555" s="948"/>
      <c r="Y3555" s="948"/>
      <c r="Z3555" s="948"/>
      <c r="CC3555" s="949"/>
    </row>
    <row r="3556" spans="6:81" s="947" customFormat="1">
      <c r="F3556" s="948"/>
      <c r="G3556" s="948"/>
      <c r="H3556" s="948"/>
      <c r="I3556" s="948"/>
      <c r="N3556" s="948"/>
      <c r="O3556" s="948"/>
      <c r="P3556" s="948"/>
      <c r="Q3556" s="948"/>
      <c r="R3556" s="948"/>
      <c r="S3556" s="948"/>
      <c r="T3556" s="948"/>
      <c r="U3556" s="948"/>
      <c r="V3556" s="948"/>
      <c r="W3556" s="948"/>
      <c r="X3556" s="948"/>
      <c r="Y3556" s="948"/>
      <c r="Z3556" s="948"/>
      <c r="CC3556" s="949"/>
    </row>
    <row r="3557" spans="6:81" s="947" customFormat="1">
      <c r="F3557" s="948"/>
      <c r="G3557" s="948"/>
      <c r="H3557" s="948"/>
      <c r="I3557" s="948"/>
      <c r="N3557" s="948"/>
      <c r="O3557" s="948"/>
      <c r="P3557" s="948"/>
      <c r="Q3557" s="948"/>
      <c r="R3557" s="948"/>
      <c r="S3557" s="948"/>
      <c r="T3557" s="948"/>
      <c r="U3557" s="948"/>
      <c r="V3557" s="948"/>
      <c r="W3557" s="948"/>
      <c r="X3557" s="948"/>
      <c r="Y3557" s="948"/>
      <c r="Z3557" s="948"/>
      <c r="CC3557" s="949"/>
    </row>
    <row r="3558" spans="6:81" s="947" customFormat="1">
      <c r="F3558" s="948"/>
      <c r="G3558" s="948"/>
      <c r="H3558" s="948"/>
      <c r="I3558" s="948"/>
      <c r="N3558" s="948"/>
      <c r="O3558" s="948"/>
      <c r="P3558" s="948"/>
      <c r="Q3558" s="948"/>
      <c r="R3558" s="948"/>
      <c r="S3558" s="948"/>
      <c r="T3558" s="948"/>
      <c r="U3558" s="948"/>
      <c r="V3558" s="948"/>
      <c r="W3558" s="948"/>
      <c r="X3558" s="948"/>
      <c r="Y3558" s="948"/>
      <c r="Z3558" s="948"/>
      <c r="CC3558" s="949"/>
    </row>
    <row r="3559" spans="6:81" s="947" customFormat="1">
      <c r="F3559" s="948"/>
      <c r="G3559" s="948"/>
      <c r="H3559" s="948"/>
      <c r="I3559" s="948"/>
      <c r="N3559" s="948"/>
      <c r="O3559" s="948"/>
      <c r="P3559" s="948"/>
      <c r="Q3559" s="948"/>
      <c r="R3559" s="948"/>
      <c r="S3559" s="948"/>
      <c r="T3559" s="948"/>
      <c r="U3559" s="948"/>
      <c r="V3559" s="948"/>
      <c r="W3559" s="948"/>
      <c r="X3559" s="948"/>
      <c r="Y3559" s="948"/>
      <c r="Z3559" s="948"/>
      <c r="CC3559" s="949"/>
    </row>
    <row r="3560" spans="6:81" s="947" customFormat="1">
      <c r="F3560" s="948"/>
      <c r="G3560" s="948"/>
      <c r="H3560" s="948"/>
      <c r="I3560" s="948"/>
      <c r="N3560" s="948"/>
      <c r="O3560" s="948"/>
      <c r="P3560" s="948"/>
      <c r="Q3560" s="948"/>
      <c r="R3560" s="948"/>
      <c r="S3560" s="948"/>
      <c r="T3560" s="948"/>
      <c r="U3560" s="948"/>
      <c r="V3560" s="948"/>
      <c r="W3560" s="948"/>
      <c r="X3560" s="948"/>
      <c r="Y3560" s="948"/>
      <c r="Z3560" s="948"/>
      <c r="CC3560" s="949"/>
    </row>
    <row r="3561" spans="6:81" s="947" customFormat="1">
      <c r="F3561" s="948"/>
      <c r="G3561" s="948"/>
      <c r="H3561" s="948"/>
      <c r="I3561" s="948"/>
      <c r="N3561" s="948"/>
      <c r="O3561" s="948"/>
      <c r="P3561" s="948"/>
      <c r="Q3561" s="948"/>
      <c r="R3561" s="948"/>
      <c r="S3561" s="948"/>
      <c r="T3561" s="948"/>
      <c r="U3561" s="948"/>
      <c r="V3561" s="948"/>
      <c r="W3561" s="948"/>
      <c r="X3561" s="948"/>
      <c r="Y3561" s="948"/>
      <c r="Z3561" s="948"/>
      <c r="CC3561" s="949"/>
    </row>
    <row r="3562" spans="6:81" s="947" customFormat="1">
      <c r="F3562" s="948"/>
      <c r="G3562" s="948"/>
      <c r="H3562" s="948"/>
      <c r="I3562" s="948"/>
      <c r="N3562" s="948"/>
      <c r="O3562" s="948"/>
      <c r="P3562" s="948"/>
      <c r="Q3562" s="948"/>
      <c r="R3562" s="948"/>
      <c r="S3562" s="948"/>
      <c r="T3562" s="948"/>
      <c r="U3562" s="948"/>
      <c r="V3562" s="948"/>
      <c r="W3562" s="948"/>
      <c r="X3562" s="948"/>
      <c r="Y3562" s="948"/>
      <c r="Z3562" s="948"/>
      <c r="CC3562" s="949"/>
    </row>
    <row r="3563" spans="6:81" s="947" customFormat="1">
      <c r="F3563" s="948"/>
      <c r="G3563" s="948"/>
      <c r="H3563" s="948"/>
      <c r="I3563" s="948"/>
      <c r="N3563" s="948"/>
      <c r="O3563" s="948"/>
      <c r="P3563" s="948"/>
      <c r="Q3563" s="948"/>
      <c r="R3563" s="948"/>
      <c r="S3563" s="948"/>
      <c r="T3563" s="948"/>
      <c r="U3563" s="948"/>
      <c r="V3563" s="948"/>
      <c r="W3563" s="948"/>
      <c r="X3563" s="948"/>
      <c r="Y3563" s="948"/>
      <c r="Z3563" s="948"/>
      <c r="CC3563" s="949"/>
    </row>
    <row r="3564" spans="6:81" s="947" customFormat="1">
      <c r="F3564" s="948"/>
      <c r="G3564" s="948"/>
      <c r="H3564" s="948"/>
      <c r="I3564" s="948"/>
      <c r="N3564" s="948"/>
      <c r="O3564" s="948"/>
      <c r="P3564" s="948"/>
      <c r="Q3564" s="948"/>
      <c r="R3564" s="948"/>
      <c r="S3564" s="948"/>
      <c r="T3564" s="948"/>
      <c r="U3564" s="948"/>
      <c r="V3564" s="948"/>
      <c r="W3564" s="948"/>
      <c r="X3564" s="948"/>
      <c r="Y3564" s="948"/>
      <c r="Z3564" s="948"/>
      <c r="CC3564" s="949"/>
    </row>
    <row r="3565" spans="6:81" s="947" customFormat="1">
      <c r="F3565" s="948"/>
      <c r="G3565" s="948"/>
      <c r="H3565" s="948"/>
      <c r="I3565" s="948"/>
      <c r="N3565" s="948"/>
      <c r="O3565" s="948"/>
      <c r="P3565" s="948"/>
      <c r="Q3565" s="948"/>
      <c r="R3565" s="948"/>
      <c r="S3565" s="948"/>
      <c r="T3565" s="948"/>
      <c r="U3565" s="948"/>
      <c r="V3565" s="948"/>
      <c r="W3565" s="948"/>
      <c r="X3565" s="948"/>
      <c r="Y3565" s="948"/>
      <c r="Z3565" s="948"/>
      <c r="CC3565" s="949"/>
    </row>
    <row r="3566" spans="6:81" s="947" customFormat="1">
      <c r="F3566" s="948"/>
      <c r="G3566" s="948"/>
      <c r="H3566" s="948"/>
      <c r="I3566" s="948"/>
      <c r="N3566" s="948"/>
      <c r="O3566" s="948"/>
      <c r="P3566" s="948"/>
      <c r="Q3566" s="948"/>
      <c r="R3566" s="948"/>
      <c r="S3566" s="948"/>
      <c r="T3566" s="948"/>
      <c r="U3566" s="948"/>
      <c r="V3566" s="948"/>
      <c r="W3566" s="948"/>
      <c r="X3566" s="948"/>
      <c r="Y3566" s="948"/>
      <c r="Z3566" s="948"/>
      <c r="CC3566" s="949"/>
    </row>
    <row r="3567" spans="6:81" s="947" customFormat="1">
      <c r="F3567" s="948"/>
      <c r="G3567" s="948"/>
      <c r="H3567" s="948"/>
      <c r="I3567" s="948"/>
      <c r="N3567" s="948"/>
      <c r="O3567" s="948"/>
      <c r="P3567" s="948"/>
      <c r="Q3567" s="948"/>
      <c r="R3567" s="948"/>
      <c r="S3567" s="948"/>
      <c r="T3567" s="948"/>
      <c r="U3567" s="948"/>
      <c r="V3567" s="948"/>
      <c r="W3567" s="948"/>
      <c r="X3567" s="948"/>
      <c r="Y3567" s="948"/>
      <c r="Z3567" s="948"/>
      <c r="CC3567" s="949"/>
    </row>
    <row r="3568" spans="6:81" s="947" customFormat="1">
      <c r="F3568" s="948"/>
      <c r="G3568" s="948"/>
      <c r="H3568" s="948"/>
      <c r="I3568" s="948"/>
      <c r="N3568" s="948"/>
      <c r="O3568" s="948"/>
      <c r="P3568" s="948"/>
      <c r="Q3568" s="948"/>
      <c r="R3568" s="948"/>
      <c r="S3568" s="948"/>
      <c r="T3568" s="948"/>
      <c r="U3568" s="948"/>
      <c r="V3568" s="948"/>
      <c r="W3568" s="948"/>
      <c r="X3568" s="948"/>
      <c r="Y3568" s="948"/>
      <c r="Z3568" s="948"/>
      <c r="CC3568" s="949"/>
    </row>
    <row r="3569" spans="6:81" s="947" customFormat="1">
      <c r="F3569" s="948"/>
      <c r="G3569" s="948"/>
      <c r="H3569" s="948"/>
      <c r="I3569" s="948"/>
      <c r="N3569" s="948"/>
      <c r="O3569" s="948"/>
      <c r="P3569" s="948"/>
      <c r="Q3569" s="948"/>
      <c r="R3569" s="948"/>
      <c r="S3569" s="948"/>
      <c r="T3569" s="948"/>
      <c r="U3569" s="948"/>
      <c r="V3569" s="948"/>
      <c r="W3569" s="948"/>
      <c r="X3569" s="948"/>
      <c r="Y3569" s="948"/>
      <c r="Z3569" s="948"/>
      <c r="CC3569" s="949"/>
    </row>
    <row r="3570" spans="6:81" s="947" customFormat="1">
      <c r="F3570" s="948"/>
      <c r="G3570" s="948"/>
      <c r="H3570" s="948"/>
      <c r="I3570" s="948"/>
      <c r="N3570" s="948"/>
      <c r="O3570" s="948"/>
      <c r="P3570" s="948"/>
      <c r="Q3570" s="948"/>
      <c r="R3570" s="948"/>
      <c r="S3570" s="948"/>
      <c r="T3570" s="948"/>
      <c r="U3570" s="948"/>
      <c r="V3570" s="948"/>
      <c r="W3570" s="948"/>
      <c r="X3570" s="948"/>
      <c r="Y3570" s="948"/>
      <c r="Z3570" s="948"/>
      <c r="CC3570" s="949"/>
    </row>
    <row r="3571" spans="6:81" s="947" customFormat="1">
      <c r="F3571" s="948"/>
      <c r="G3571" s="948"/>
      <c r="H3571" s="948"/>
      <c r="I3571" s="948"/>
      <c r="N3571" s="948"/>
      <c r="O3571" s="948"/>
      <c r="P3571" s="948"/>
      <c r="Q3571" s="948"/>
      <c r="R3571" s="948"/>
      <c r="S3571" s="948"/>
      <c r="T3571" s="948"/>
      <c r="U3571" s="948"/>
      <c r="V3571" s="948"/>
      <c r="W3571" s="948"/>
      <c r="X3571" s="948"/>
      <c r="Y3571" s="948"/>
      <c r="Z3571" s="948"/>
      <c r="CC3571" s="949"/>
    </row>
    <row r="3572" spans="6:81" s="947" customFormat="1">
      <c r="F3572" s="948"/>
      <c r="G3572" s="948"/>
      <c r="H3572" s="948"/>
      <c r="I3572" s="948"/>
      <c r="N3572" s="948"/>
      <c r="O3572" s="948"/>
      <c r="P3572" s="948"/>
      <c r="Q3572" s="948"/>
      <c r="R3572" s="948"/>
      <c r="S3572" s="948"/>
      <c r="T3572" s="948"/>
      <c r="U3572" s="948"/>
      <c r="V3572" s="948"/>
      <c r="W3572" s="948"/>
      <c r="X3572" s="948"/>
      <c r="Y3572" s="948"/>
      <c r="Z3572" s="948"/>
      <c r="CC3572" s="949"/>
    </row>
    <row r="3573" spans="6:81" s="947" customFormat="1">
      <c r="F3573" s="948"/>
      <c r="G3573" s="948"/>
      <c r="H3573" s="948"/>
      <c r="I3573" s="948"/>
      <c r="N3573" s="948"/>
      <c r="O3573" s="948"/>
      <c r="P3573" s="948"/>
      <c r="Q3573" s="948"/>
      <c r="R3573" s="948"/>
      <c r="S3573" s="948"/>
      <c r="T3573" s="948"/>
      <c r="U3573" s="948"/>
      <c r="V3573" s="948"/>
      <c r="W3573" s="948"/>
      <c r="X3573" s="948"/>
      <c r="Y3573" s="948"/>
      <c r="Z3573" s="948"/>
      <c r="CC3573" s="949"/>
    </row>
    <row r="3574" spans="6:81" s="947" customFormat="1">
      <c r="F3574" s="948"/>
      <c r="G3574" s="948"/>
      <c r="H3574" s="948"/>
      <c r="I3574" s="948"/>
      <c r="N3574" s="948"/>
      <c r="O3574" s="948"/>
      <c r="P3574" s="948"/>
      <c r="Q3574" s="948"/>
      <c r="R3574" s="948"/>
      <c r="S3574" s="948"/>
      <c r="T3574" s="948"/>
      <c r="U3574" s="948"/>
      <c r="V3574" s="948"/>
      <c r="W3574" s="948"/>
      <c r="X3574" s="948"/>
      <c r="Y3574" s="948"/>
      <c r="Z3574" s="948"/>
      <c r="CC3574" s="949"/>
    </row>
    <row r="3575" spans="6:81" s="947" customFormat="1">
      <c r="F3575" s="948"/>
      <c r="G3575" s="948"/>
      <c r="H3575" s="948"/>
      <c r="I3575" s="948"/>
      <c r="N3575" s="948"/>
      <c r="O3575" s="948"/>
      <c r="P3575" s="948"/>
      <c r="Q3575" s="948"/>
      <c r="R3575" s="948"/>
      <c r="S3575" s="948"/>
      <c r="T3575" s="948"/>
      <c r="U3575" s="948"/>
      <c r="V3575" s="948"/>
      <c r="W3575" s="948"/>
      <c r="X3575" s="948"/>
      <c r="Y3575" s="948"/>
      <c r="Z3575" s="948"/>
      <c r="CC3575" s="949"/>
    </row>
    <row r="3576" spans="6:81" s="947" customFormat="1">
      <c r="F3576" s="948"/>
      <c r="G3576" s="948"/>
      <c r="H3576" s="948"/>
      <c r="I3576" s="948"/>
      <c r="N3576" s="948"/>
      <c r="O3576" s="948"/>
      <c r="P3576" s="948"/>
      <c r="Q3576" s="948"/>
      <c r="R3576" s="948"/>
      <c r="S3576" s="948"/>
      <c r="T3576" s="948"/>
      <c r="U3576" s="948"/>
      <c r="V3576" s="948"/>
      <c r="W3576" s="948"/>
      <c r="X3576" s="948"/>
      <c r="Y3576" s="948"/>
      <c r="Z3576" s="948"/>
      <c r="CC3576" s="949"/>
    </row>
    <row r="3577" spans="6:81" s="947" customFormat="1">
      <c r="F3577" s="948"/>
      <c r="G3577" s="948"/>
      <c r="H3577" s="948"/>
      <c r="I3577" s="948"/>
      <c r="N3577" s="948"/>
      <c r="O3577" s="948"/>
      <c r="P3577" s="948"/>
      <c r="Q3577" s="948"/>
      <c r="R3577" s="948"/>
      <c r="S3577" s="948"/>
      <c r="T3577" s="948"/>
      <c r="U3577" s="948"/>
      <c r="V3577" s="948"/>
      <c r="W3577" s="948"/>
      <c r="X3577" s="948"/>
      <c r="Y3577" s="948"/>
      <c r="Z3577" s="948"/>
      <c r="CC3577" s="949"/>
    </row>
    <row r="3578" spans="6:81" s="947" customFormat="1">
      <c r="F3578" s="948"/>
      <c r="G3578" s="948"/>
      <c r="H3578" s="948"/>
      <c r="I3578" s="948"/>
      <c r="N3578" s="948"/>
      <c r="O3578" s="948"/>
      <c r="P3578" s="948"/>
      <c r="Q3578" s="948"/>
      <c r="R3578" s="948"/>
      <c r="S3578" s="948"/>
      <c r="T3578" s="948"/>
      <c r="U3578" s="948"/>
      <c r="V3578" s="948"/>
      <c r="W3578" s="948"/>
      <c r="X3578" s="948"/>
      <c r="Y3578" s="948"/>
      <c r="Z3578" s="948"/>
      <c r="CC3578" s="949"/>
    </row>
    <row r="3579" spans="6:81" s="947" customFormat="1">
      <c r="F3579" s="948"/>
      <c r="G3579" s="948"/>
      <c r="H3579" s="948"/>
      <c r="I3579" s="948"/>
      <c r="N3579" s="948"/>
      <c r="O3579" s="948"/>
      <c r="P3579" s="948"/>
      <c r="Q3579" s="948"/>
      <c r="R3579" s="948"/>
      <c r="S3579" s="948"/>
      <c r="T3579" s="948"/>
      <c r="U3579" s="948"/>
      <c r="V3579" s="948"/>
      <c r="W3579" s="948"/>
      <c r="X3579" s="948"/>
      <c r="Y3579" s="948"/>
      <c r="Z3579" s="948"/>
      <c r="CC3579" s="949"/>
    </row>
    <row r="3580" spans="6:81" s="947" customFormat="1">
      <c r="F3580" s="948"/>
      <c r="G3580" s="948"/>
      <c r="H3580" s="948"/>
      <c r="I3580" s="948"/>
      <c r="N3580" s="948"/>
      <c r="O3580" s="948"/>
      <c r="P3580" s="948"/>
      <c r="Q3580" s="948"/>
      <c r="R3580" s="948"/>
      <c r="S3580" s="948"/>
      <c r="T3580" s="948"/>
      <c r="U3580" s="948"/>
      <c r="V3580" s="948"/>
      <c r="W3580" s="948"/>
      <c r="X3580" s="948"/>
      <c r="Y3580" s="948"/>
      <c r="Z3580" s="948"/>
      <c r="CC3580" s="949"/>
    </row>
    <row r="3581" spans="6:81" s="947" customFormat="1">
      <c r="F3581" s="948"/>
      <c r="G3581" s="948"/>
      <c r="H3581" s="948"/>
      <c r="I3581" s="948"/>
      <c r="N3581" s="948"/>
      <c r="O3581" s="948"/>
      <c r="P3581" s="948"/>
      <c r="Q3581" s="948"/>
      <c r="R3581" s="948"/>
      <c r="S3581" s="948"/>
      <c r="T3581" s="948"/>
      <c r="U3581" s="948"/>
      <c r="V3581" s="948"/>
      <c r="W3581" s="948"/>
      <c r="X3581" s="948"/>
      <c r="Y3581" s="948"/>
      <c r="Z3581" s="948"/>
      <c r="CC3581" s="949"/>
    </row>
    <row r="3582" spans="6:81" s="947" customFormat="1">
      <c r="F3582" s="948"/>
      <c r="G3582" s="948"/>
      <c r="H3582" s="948"/>
      <c r="I3582" s="948"/>
      <c r="N3582" s="948"/>
      <c r="O3582" s="948"/>
      <c r="P3582" s="948"/>
      <c r="Q3582" s="948"/>
      <c r="R3582" s="948"/>
      <c r="S3582" s="948"/>
      <c r="T3582" s="948"/>
      <c r="U3582" s="948"/>
      <c r="V3582" s="948"/>
      <c r="W3582" s="948"/>
      <c r="X3582" s="948"/>
      <c r="Y3582" s="948"/>
      <c r="Z3582" s="948"/>
      <c r="CC3582" s="949"/>
    </row>
    <row r="3583" spans="6:81" s="947" customFormat="1">
      <c r="F3583" s="948"/>
      <c r="G3583" s="948"/>
      <c r="H3583" s="948"/>
      <c r="I3583" s="948"/>
      <c r="N3583" s="948"/>
      <c r="O3583" s="948"/>
      <c r="P3583" s="948"/>
      <c r="Q3583" s="948"/>
      <c r="R3583" s="948"/>
      <c r="S3583" s="948"/>
      <c r="T3583" s="948"/>
      <c r="U3583" s="948"/>
      <c r="V3583" s="948"/>
      <c r="W3583" s="948"/>
      <c r="X3583" s="948"/>
      <c r="Y3583" s="948"/>
      <c r="Z3583" s="948"/>
      <c r="CC3583" s="949"/>
    </row>
    <row r="3584" spans="6:81" s="947" customFormat="1">
      <c r="F3584" s="948"/>
      <c r="G3584" s="948"/>
      <c r="H3584" s="948"/>
      <c r="I3584" s="948"/>
      <c r="N3584" s="948"/>
      <c r="O3584" s="948"/>
      <c r="P3584" s="948"/>
      <c r="Q3584" s="948"/>
      <c r="R3584" s="948"/>
      <c r="S3584" s="948"/>
      <c r="T3584" s="948"/>
      <c r="U3584" s="948"/>
      <c r="V3584" s="948"/>
      <c r="W3584" s="948"/>
      <c r="X3584" s="948"/>
      <c r="Y3584" s="948"/>
      <c r="Z3584" s="948"/>
      <c r="CC3584" s="949"/>
    </row>
    <row r="3585" spans="6:81" s="947" customFormat="1">
      <c r="F3585" s="948"/>
      <c r="G3585" s="948"/>
      <c r="H3585" s="948"/>
      <c r="I3585" s="948"/>
      <c r="N3585" s="948"/>
      <c r="O3585" s="948"/>
      <c r="P3585" s="948"/>
      <c r="Q3585" s="948"/>
      <c r="R3585" s="948"/>
      <c r="S3585" s="948"/>
      <c r="T3585" s="948"/>
      <c r="U3585" s="948"/>
      <c r="V3585" s="948"/>
      <c r="W3585" s="948"/>
      <c r="X3585" s="948"/>
      <c r="Y3585" s="948"/>
      <c r="Z3585" s="948"/>
      <c r="CC3585" s="949"/>
    </row>
    <row r="3586" spans="6:81" s="947" customFormat="1">
      <c r="F3586" s="948"/>
      <c r="G3586" s="948"/>
      <c r="H3586" s="948"/>
      <c r="I3586" s="948"/>
      <c r="N3586" s="948"/>
      <c r="O3586" s="948"/>
      <c r="P3586" s="948"/>
      <c r="Q3586" s="948"/>
      <c r="R3586" s="948"/>
      <c r="S3586" s="948"/>
      <c r="T3586" s="948"/>
      <c r="U3586" s="948"/>
      <c r="V3586" s="948"/>
      <c r="W3586" s="948"/>
      <c r="X3586" s="948"/>
      <c r="Y3586" s="948"/>
      <c r="Z3586" s="948"/>
      <c r="CC3586" s="949"/>
    </row>
    <row r="3587" spans="6:81" s="947" customFormat="1">
      <c r="F3587" s="948"/>
      <c r="G3587" s="948"/>
      <c r="H3587" s="948"/>
      <c r="I3587" s="948"/>
      <c r="N3587" s="948"/>
      <c r="O3587" s="948"/>
      <c r="P3587" s="948"/>
      <c r="Q3587" s="948"/>
      <c r="R3587" s="948"/>
      <c r="S3587" s="948"/>
      <c r="T3587" s="948"/>
      <c r="U3587" s="948"/>
      <c r="V3587" s="948"/>
      <c r="W3587" s="948"/>
      <c r="X3587" s="948"/>
      <c r="Y3587" s="948"/>
      <c r="Z3587" s="948"/>
      <c r="CC3587" s="949"/>
    </row>
    <row r="3588" spans="6:81" s="947" customFormat="1">
      <c r="F3588" s="948"/>
      <c r="G3588" s="948"/>
      <c r="H3588" s="948"/>
      <c r="I3588" s="948"/>
      <c r="N3588" s="948"/>
      <c r="O3588" s="948"/>
      <c r="P3588" s="948"/>
      <c r="Q3588" s="948"/>
      <c r="R3588" s="948"/>
      <c r="S3588" s="948"/>
      <c r="T3588" s="948"/>
      <c r="U3588" s="948"/>
      <c r="V3588" s="948"/>
      <c r="W3588" s="948"/>
      <c r="X3588" s="948"/>
      <c r="Y3588" s="948"/>
      <c r="Z3588" s="948"/>
      <c r="CC3588" s="949"/>
    </row>
    <row r="3589" spans="6:81" s="947" customFormat="1">
      <c r="F3589" s="948"/>
      <c r="G3589" s="948"/>
      <c r="H3589" s="948"/>
      <c r="I3589" s="948"/>
      <c r="N3589" s="948"/>
      <c r="O3589" s="948"/>
      <c r="P3589" s="948"/>
      <c r="Q3589" s="948"/>
      <c r="R3589" s="948"/>
      <c r="S3589" s="948"/>
      <c r="T3589" s="948"/>
      <c r="U3589" s="948"/>
      <c r="V3589" s="948"/>
      <c r="W3589" s="948"/>
      <c r="X3589" s="948"/>
      <c r="Y3589" s="948"/>
      <c r="Z3589" s="948"/>
      <c r="CC3589" s="949"/>
    </row>
    <row r="3590" spans="6:81" s="947" customFormat="1">
      <c r="F3590" s="948"/>
      <c r="G3590" s="948"/>
      <c r="H3590" s="948"/>
      <c r="I3590" s="948"/>
      <c r="N3590" s="948"/>
      <c r="O3590" s="948"/>
      <c r="P3590" s="948"/>
      <c r="Q3590" s="948"/>
      <c r="R3590" s="948"/>
      <c r="S3590" s="948"/>
      <c r="T3590" s="948"/>
      <c r="U3590" s="948"/>
      <c r="V3590" s="948"/>
      <c r="W3590" s="948"/>
      <c r="X3590" s="948"/>
      <c r="Y3590" s="948"/>
      <c r="Z3590" s="948"/>
      <c r="CC3590" s="949"/>
    </row>
    <row r="3591" spans="6:81" s="947" customFormat="1">
      <c r="F3591" s="948"/>
      <c r="G3591" s="948"/>
      <c r="H3591" s="948"/>
      <c r="I3591" s="948"/>
      <c r="N3591" s="948"/>
      <c r="O3591" s="948"/>
      <c r="P3591" s="948"/>
      <c r="Q3591" s="948"/>
      <c r="R3591" s="948"/>
      <c r="S3591" s="948"/>
      <c r="T3591" s="948"/>
      <c r="U3591" s="948"/>
      <c r="V3591" s="948"/>
      <c r="W3591" s="948"/>
      <c r="X3591" s="948"/>
      <c r="Y3591" s="948"/>
      <c r="Z3591" s="948"/>
      <c r="CC3591" s="949"/>
    </row>
    <row r="3592" spans="6:81" s="947" customFormat="1">
      <c r="F3592" s="948"/>
      <c r="G3592" s="948"/>
      <c r="H3592" s="948"/>
      <c r="I3592" s="948"/>
      <c r="N3592" s="948"/>
      <c r="O3592" s="948"/>
      <c r="P3592" s="948"/>
      <c r="Q3592" s="948"/>
      <c r="R3592" s="948"/>
      <c r="S3592" s="948"/>
      <c r="T3592" s="948"/>
      <c r="U3592" s="948"/>
      <c r="V3592" s="948"/>
      <c r="W3592" s="948"/>
      <c r="X3592" s="948"/>
      <c r="Y3592" s="948"/>
      <c r="Z3592" s="948"/>
      <c r="CC3592" s="949"/>
    </row>
    <row r="3593" spans="6:81" s="947" customFormat="1">
      <c r="F3593" s="948"/>
      <c r="G3593" s="948"/>
      <c r="H3593" s="948"/>
      <c r="I3593" s="948"/>
      <c r="N3593" s="948"/>
      <c r="O3593" s="948"/>
      <c r="P3593" s="948"/>
      <c r="Q3593" s="948"/>
      <c r="R3593" s="948"/>
      <c r="S3593" s="948"/>
      <c r="T3593" s="948"/>
      <c r="U3593" s="948"/>
      <c r="V3593" s="948"/>
      <c r="W3593" s="948"/>
      <c r="X3593" s="948"/>
      <c r="Y3593" s="948"/>
      <c r="Z3593" s="948"/>
      <c r="CC3593" s="949"/>
    </row>
    <row r="3594" spans="6:81" s="947" customFormat="1">
      <c r="F3594" s="948"/>
      <c r="G3594" s="948"/>
      <c r="H3594" s="948"/>
      <c r="I3594" s="948"/>
      <c r="N3594" s="948"/>
      <c r="O3594" s="948"/>
      <c r="P3594" s="948"/>
      <c r="Q3594" s="948"/>
      <c r="R3594" s="948"/>
      <c r="S3594" s="948"/>
      <c r="T3594" s="948"/>
      <c r="U3594" s="948"/>
      <c r="V3594" s="948"/>
      <c r="W3594" s="948"/>
      <c r="X3594" s="948"/>
      <c r="Y3594" s="948"/>
      <c r="Z3594" s="948"/>
      <c r="CC3594" s="949"/>
    </row>
    <row r="3595" spans="6:81" s="947" customFormat="1">
      <c r="F3595" s="948"/>
      <c r="G3595" s="948"/>
      <c r="H3595" s="948"/>
      <c r="I3595" s="948"/>
      <c r="N3595" s="948"/>
      <c r="O3595" s="948"/>
      <c r="P3595" s="948"/>
      <c r="Q3595" s="948"/>
      <c r="R3595" s="948"/>
      <c r="S3595" s="948"/>
      <c r="T3595" s="948"/>
      <c r="U3595" s="948"/>
      <c r="V3595" s="948"/>
      <c r="W3595" s="948"/>
      <c r="X3595" s="948"/>
      <c r="Y3595" s="948"/>
      <c r="Z3595" s="948"/>
      <c r="CC3595" s="949"/>
    </row>
    <row r="3596" spans="6:81" s="947" customFormat="1">
      <c r="F3596" s="948"/>
      <c r="G3596" s="948"/>
      <c r="H3596" s="948"/>
      <c r="I3596" s="948"/>
      <c r="N3596" s="948"/>
      <c r="O3596" s="948"/>
      <c r="P3596" s="948"/>
      <c r="Q3596" s="948"/>
      <c r="R3596" s="948"/>
      <c r="S3596" s="948"/>
      <c r="T3596" s="948"/>
      <c r="U3596" s="948"/>
      <c r="V3596" s="948"/>
      <c r="W3596" s="948"/>
      <c r="X3596" s="948"/>
      <c r="Y3596" s="948"/>
      <c r="Z3596" s="948"/>
      <c r="CC3596" s="949"/>
    </row>
    <row r="3597" spans="6:81" s="947" customFormat="1">
      <c r="F3597" s="948"/>
      <c r="G3597" s="948"/>
      <c r="H3597" s="948"/>
      <c r="I3597" s="948"/>
      <c r="N3597" s="948"/>
      <c r="O3597" s="948"/>
      <c r="P3597" s="948"/>
      <c r="Q3597" s="948"/>
      <c r="R3597" s="948"/>
      <c r="S3597" s="948"/>
      <c r="T3597" s="948"/>
      <c r="U3597" s="948"/>
      <c r="V3597" s="948"/>
      <c r="W3597" s="948"/>
      <c r="X3597" s="948"/>
      <c r="Y3597" s="948"/>
      <c r="Z3597" s="948"/>
      <c r="CC3597" s="949"/>
    </row>
    <row r="3598" spans="6:81" s="947" customFormat="1">
      <c r="F3598" s="948"/>
      <c r="G3598" s="948"/>
      <c r="H3598" s="948"/>
      <c r="I3598" s="948"/>
      <c r="N3598" s="948"/>
      <c r="O3598" s="948"/>
      <c r="P3598" s="948"/>
      <c r="Q3598" s="948"/>
      <c r="R3598" s="948"/>
      <c r="S3598" s="948"/>
      <c r="T3598" s="948"/>
      <c r="U3598" s="948"/>
      <c r="V3598" s="948"/>
      <c r="W3598" s="948"/>
      <c r="X3598" s="948"/>
      <c r="Y3598" s="948"/>
      <c r="Z3598" s="948"/>
      <c r="CC3598" s="949"/>
    </row>
    <row r="3599" spans="6:81" s="947" customFormat="1">
      <c r="F3599" s="948"/>
      <c r="G3599" s="948"/>
      <c r="H3599" s="948"/>
      <c r="I3599" s="948"/>
      <c r="N3599" s="948"/>
      <c r="O3599" s="948"/>
      <c r="P3599" s="948"/>
      <c r="Q3599" s="948"/>
      <c r="R3599" s="948"/>
      <c r="S3599" s="948"/>
      <c r="T3599" s="948"/>
      <c r="U3599" s="948"/>
      <c r="V3599" s="948"/>
      <c r="W3599" s="948"/>
      <c r="X3599" s="948"/>
      <c r="Y3599" s="948"/>
      <c r="Z3599" s="948"/>
      <c r="CC3599" s="949"/>
    </row>
    <row r="3600" spans="6:81" s="947" customFormat="1">
      <c r="F3600" s="948"/>
      <c r="G3600" s="948"/>
      <c r="H3600" s="948"/>
      <c r="I3600" s="948"/>
      <c r="N3600" s="948"/>
      <c r="O3600" s="948"/>
      <c r="P3600" s="948"/>
      <c r="Q3600" s="948"/>
      <c r="R3600" s="948"/>
      <c r="S3600" s="948"/>
      <c r="T3600" s="948"/>
      <c r="U3600" s="948"/>
      <c r="V3600" s="948"/>
      <c r="W3600" s="948"/>
      <c r="X3600" s="948"/>
      <c r="Y3600" s="948"/>
      <c r="Z3600" s="948"/>
      <c r="CC3600" s="949"/>
    </row>
    <row r="3601" spans="6:81" s="947" customFormat="1">
      <c r="F3601" s="948"/>
      <c r="G3601" s="948"/>
      <c r="H3601" s="948"/>
      <c r="I3601" s="948"/>
      <c r="N3601" s="948"/>
      <c r="O3601" s="948"/>
      <c r="P3601" s="948"/>
      <c r="Q3601" s="948"/>
      <c r="R3601" s="948"/>
      <c r="S3601" s="948"/>
      <c r="T3601" s="948"/>
      <c r="U3601" s="948"/>
      <c r="V3601" s="948"/>
      <c r="W3601" s="948"/>
      <c r="X3601" s="948"/>
      <c r="Y3601" s="948"/>
      <c r="Z3601" s="948"/>
      <c r="CC3601" s="949"/>
    </row>
    <row r="3602" spans="6:81" s="947" customFormat="1">
      <c r="F3602" s="948"/>
      <c r="G3602" s="948"/>
      <c r="H3602" s="948"/>
      <c r="I3602" s="948"/>
      <c r="N3602" s="948"/>
      <c r="O3602" s="948"/>
      <c r="P3602" s="948"/>
      <c r="Q3602" s="948"/>
      <c r="R3602" s="948"/>
      <c r="S3602" s="948"/>
      <c r="T3602" s="948"/>
      <c r="U3602" s="948"/>
      <c r="V3602" s="948"/>
      <c r="W3602" s="948"/>
      <c r="X3602" s="948"/>
      <c r="Y3602" s="948"/>
      <c r="Z3602" s="948"/>
      <c r="CC3602" s="949"/>
    </row>
    <row r="3603" spans="6:81" s="947" customFormat="1">
      <c r="F3603" s="948"/>
      <c r="G3603" s="948"/>
      <c r="H3603" s="948"/>
      <c r="I3603" s="948"/>
      <c r="N3603" s="948"/>
      <c r="O3603" s="948"/>
      <c r="P3603" s="948"/>
      <c r="Q3603" s="948"/>
      <c r="R3603" s="948"/>
      <c r="S3603" s="948"/>
      <c r="T3603" s="948"/>
      <c r="U3603" s="948"/>
      <c r="V3603" s="948"/>
      <c r="W3603" s="948"/>
      <c r="X3603" s="948"/>
      <c r="Y3603" s="948"/>
      <c r="Z3603" s="948"/>
      <c r="CC3603" s="949"/>
    </row>
    <row r="3604" spans="6:81" s="947" customFormat="1">
      <c r="F3604" s="948"/>
      <c r="G3604" s="948"/>
      <c r="H3604" s="948"/>
      <c r="I3604" s="948"/>
      <c r="N3604" s="948"/>
      <c r="O3604" s="948"/>
      <c r="P3604" s="948"/>
      <c r="Q3604" s="948"/>
      <c r="R3604" s="948"/>
      <c r="S3604" s="948"/>
      <c r="T3604" s="948"/>
      <c r="U3604" s="948"/>
      <c r="V3604" s="948"/>
      <c r="W3604" s="948"/>
      <c r="X3604" s="948"/>
      <c r="Y3604" s="948"/>
      <c r="Z3604" s="948"/>
      <c r="CC3604" s="949"/>
    </row>
    <row r="3605" spans="6:81" s="947" customFormat="1">
      <c r="F3605" s="948"/>
      <c r="G3605" s="948"/>
      <c r="H3605" s="948"/>
      <c r="I3605" s="948"/>
      <c r="N3605" s="948"/>
      <c r="O3605" s="948"/>
      <c r="P3605" s="948"/>
      <c r="Q3605" s="948"/>
      <c r="R3605" s="948"/>
      <c r="S3605" s="948"/>
      <c r="T3605" s="948"/>
      <c r="U3605" s="948"/>
      <c r="V3605" s="948"/>
      <c r="W3605" s="948"/>
      <c r="X3605" s="948"/>
      <c r="Y3605" s="948"/>
      <c r="Z3605" s="948"/>
      <c r="CC3605" s="949"/>
    </row>
    <row r="3606" spans="6:81" s="947" customFormat="1">
      <c r="F3606" s="948"/>
      <c r="G3606" s="948"/>
      <c r="H3606" s="948"/>
      <c r="I3606" s="948"/>
      <c r="N3606" s="948"/>
      <c r="O3606" s="948"/>
      <c r="P3606" s="948"/>
      <c r="Q3606" s="948"/>
      <c r="R3606" s="948"/>
      <c r="S3606" s="948"/>
      <c r="T3606" s="948"/>
      <c r="U3606" s="948"/>
      <c r="V3606" s="948"/>
      <c r="W3606" s="948"/>
      <c r="X3606" s="948"/>
      <c r="Y3606" s="948"/>
      <c r="Z3606" s="948"/>
      <c r="CC3606" s="949"/>
    </row>
    <row r="3607" spans="6:81" s="947" customFormat="1">
      <c r="F3607" s="948"/>
      <c r="G3607" s="948"/>
      <c r="H3607" s="948"/>
      <c r="I3607" s="948"/>
      <c r="N3607" s="948"/>
      <c r="O3607" s="948"/>
      <c r="P3607" s="948"/>
      <c r="Q3607" s="948"/>
      <c r="R3607" s="948"/>
      <c r="S3607" s="948"/>
      <c r="T3607" s="948"/>
      <c r="U3607" s="948"/>
      <c r="V3607" s="948"/>
      <c r="W3607" s="948"/>
      <c r="X3607" s="948"/>
      <c r="Y3607" s="948"/>
      <c r="Z3607" s="948"/>
      <c r="CC3607" s="949"/>
    </row>
    <row r="3608" spans="6:81" s="947" customFormat="1">
      <c r="F3608" s="948"/>
      <c r="G3608" s="948"/>
      <c r="H3608" s="948"/>
      <c r="I3608" s="948"/>
      <c r="N3608" s="948"/>
      <c r="O3608" s="948"/>
      <c r="P3608" s="948"/>
      <c r="Q3608" s="948"/>
      <c r="R3608" s="948"/>
      <c r="S3608" s="948"/>
      <c r="T3608" s="948"/>
      <c r="U3608" s="948"/>
      <c r="V3608" s="948"/>
      <c r="W3608" s="948"/>
      <c r="X3608" s="948"/>
      <c r="Y3608" s="948"/>
      <c r="Z3608" s="948"/>
      <c r="CC3608" s="949"/>
    </row>
    <row r="3609" spans="6:81" s="947" customFormat="1">
      <c r="F3609" s="948"/>
      <c r="G3609" s="948"/>
      <c r="H3609" s="948"/>
      <c r="I3609" s="948"/>
      <c r="N3609" s="948"/>
      <c r="O3609" s="948"/>
      <c r="P3609" s="948"/>
      <c r="Q3609" s="948"/>
      <c r="R3609" s="948"/>
      <c r="S3609" s="948"/>
      <c r="T3609" s="948"/>
      <c r="U3609" s="948"/>
      <c r="V3609" s="948"/>
      <c r="W3609" s="948"/>
      <c r="X3609" s="948"/>
      <c r="Y3609" s="948"/>
      <c r="Z3609" s="948"/>
      <c r="CC3609" s="949"/>
    </row>
    <row r="3610" spans="6:81" s="947" customFormat="1">
      <c r="F3610" s="948"/>
      <c r="G3610" s="948"/>
      <c r="H3610" s="948"/>
      <c r="I3610" s="948"/>
      <c r="N3610" s="948"/>
      <c r="O3610" s="948"/>
      <c r="P3610" s="948"/>
      <c r="Q3610" s="948"/>
      <c r="R3610" s="948"/>
      <c r="S3610" s="948"/>
      <c r="T3610" s="948"/>
      <c r="U3610" s="948"/>
      <c r="V3610" s="948"/>
      <c r="W3610" s="948"/>
      <c r="X3610" s="948"/>
      <c r="Y3610" s="948"/>
      <c r="Z3610" s="948"/>
      <c r="CC3610" s="949"/>
    </row>
    <row r="3611" spans="6:81" s="947" customFormat="1">
      <c r="F3611" s="948"/>
      <c r="G3611" s="948"/>
      <c r="H3611" s="948"/>
      <c r="I3611" s="948"/>
      <c r="N3611" s="948"/>
      <c r="O3611" s="948"/>
      <c r="P3611" s="948"/>
      <c r="Q3611" s="948"/>
      <c r="R3611" s="948"/>
      <c r="S3611" s="948"/>
      <c r="T3611" s="948"/>
      <c r="U3611" s="948"/>
      <c r="V3611" s="948"/>
      <c r="W3611" s="948"/>
      <c r="X3611" s="948"/>
      <c r="Y3611" s="948"/>
      <c r="Z3611" s="948"/>
      <c r="CC3611" s="949"/>
    </row>
    <row r="3612" spans="6:81" s="947" customFormat="1">
      <c r="F3612" s="948"/>
      <c r="G3612" s="948"/>
      <c r="H3612" s="948"/>
      <c r="I3612" s="948"/>
      <c r="N3612" s="948"/>
      <c r="O3612" s="948"/>
      <c r="P3612" s="948"/>
      <c r="Q3612" s="948"/>
      <c r="R3612" s="948"/>
      <c r="S3612" s="948"/>
      <c r="T3612" s="948"/>
      <c r="U3612" s="948"/>
      <c r="V3612" s="948"/>
      <c r="W3612" s="948"/>
      <c r="X3612" s="948"/>
      <c r="Y3612" s="948"/>
      <c r="Z3612" s="948"/>
      <c r="CC3612" s="949"/>
    </row>
    <row r="3613" spans="6:81" s="947" customFormat="1">
      <c r="F3613" s="948"/>
      <c r="G3613" s="948"/>
      <c r="H3613" s="948"/>
      <c r="I3613" s="948"/>
      <c r="N3613" s="948"/>
      <c r="O3613" s="948"/>
      <c r="P3613" s="948"/>
      <c r="Q3613" s="948"/>
      <c r="R3613" s="948"/>
      <c r="S3613" s="948"/>
      <c r="T3613" s="948"/>
      <c r="U3613" s="948"/>
      <c r="V3613" s="948"/>
      <c r="W3613" s="948"/>
      <c r="X3613" s="948"/>
      <c r="Y3613" s="948"/>
      <c r="Z3613" s="948"/>
      <c r="CC3613" s="949"/>
    </row>
    <row r="3614" spans="6:81" s="947" customFormat="1">
      <c r="F3614" s="948"/>
      <c r="G3614" s="948"/>
      <c r="H3614" s="948"/>
      <c r="I3614" s="948"/>
      <c r="N3614" s="948"/>
      <c r="O3614" s="948"/>
      <c r="P3614" s="948"/>
      <c r="Q3614" s="948"/>
      <c r="R3614" s="948"/>
      <c r="S3614" s="948"/>
      <c r="T3614" s="948"/>
      <c r="U3614" s="948"/>
      <c r="V3614" s="948"/>
      <c r="W3614" s="948"/>
      <c r="X3614" s="948"/>
      <c r="Y3614" s="948"/>
      <c r="Z3614" s="948"/>
      <c r="CC3614" s="949"/>
    </row>
    <row r="3615" spans="6:81" s="947" customFormat="1">
      <c r="F3615" s="948"/>
      <c r="G3615" s="948"/>
      <c r="H3615" s="948"/>
      <c r="I3615" s="948"/>
      <c r="N3615" s="948"/>
      <c r="O3615" s="948"/>
      <c r="P3615" s="948"/>
      <c r="Q3615" s="948"/>
      <c r="R3615" s="948"/>
      <c r="S3615" s="948"/>
      <c r="T3615" s="948"/>
      <c r="U3615" s="948"/>
      <c r="V3615" s="948"/>
      <c r="W3615" s="948"/>
      <c r="X3615" s="948"/>
      <c r="Y3615" s="948"/>
      <c r="Z3615" s="948"/>
      <c r="CC3615" s="949"/>
    </row>
    <row r="3616" spans="6:81" s="947" customFormat="1">
      <c r="F3616" s="948"/>
      <c r="G3616" s="948"/>
      <c r="H3616" s="948"/>
      <c r="I3616" s="948"/>
      <c r="N3616" s="948"/>
      <c r="O3616" s="948"/>
      <c r="P3616" s="948"/>
      <c r="Q3616" s="948"/>
      <c r="R3616" s="948"/>
      <c r="S3616" s="948"/>
      <c r="T3616" s="948"/>
      <c r="U3616" s="948"/>
      <c r="V3616" s="948"/>
      <c r="W3616" s="948"/>
      <c r="X3616" s="948"/>
      <c r="Y3616" s="948"/>
      <c r="Z3616" s="948"/>
      <c r="CC3616" s="949"/>
    </row>
    <row r="3617" spans="6:81" s="947" customFormat="1">
      <c r="F3617" s="948"/>
      <c r="G3617" s="948"/>
      <c r="H3617" s="948"/>
      <c r="I3617" s="948"/>
      <c r="N3617" s="948"/>
      <c r="O3617" s="948"/>
      <c r="P3617" s="948"/>
      <c r="Q3617" s="948"/>
      <c r="R3617" s="948"/>
      <c r="S3617" s="948"/>
      <c r="T3617" s="948"/>
      <c r="U3617" s="948"/>
      <c r="V3617" s="948"/>
      <c r="W3617" s="948"/>
      <c r="X3617" s="948"/>
      <c r="Y3617" s="948"/>
      <c r="Z3617" s="948"/>
      <c r="CC3617" s="949"/>
    </row>
    <row r="3618" spans="6:81" s="947" customFormat="1">
      <c r="F3618" s="948"/>
      <c r="G3618" s="948"/>
      <c r="H3618" s="948"/>
      <c r="I3618" s="948"/>
      <c r="N3618" s="948"/>
      <c r="O3618" s="948"/>
      <c r="P3618" s="948"/>
      <c r="Q3618" s="948"/>
      <c r="R3618" s="948"/>
      <c r="S3618" s="948"/>
      <c r="T3618" s="948"/>
      <c r="U3618" s="948"/>
      <c r="V3618" s="948"/>
      <c r="W3618" s="948"/>
      <c r="X3618" s="948"/>
      <c r="Y3618" s="948"/>
      <c r="Z3618" s="948"/>
      <c r="CC3618" s="949"/>
    </row>
    <row r="3619" spans="6:81" s="947" customFormat="1">
      <c r="F3619" s="948"/>
      <c r="G3619" s="948"/>
      <c r="H3619" s="948"/>
      <c r="I3619" s="948"/>
      <c r="N3619" s="948"/>
      <c r="O3619" s="948"/>
      <c r="P3619" s="948"/>
      <c r="Q3619" s="948"/>
      <c r="R3619" s="948"/>
      <c r="S3619" s="948"/>
      <c r="T3619" s="948"/>
      <c r="U3619" s="948"/>
      <c r="V3619" s="948"/>
      <c r="W3619" s="948"/>
      <c r="X3619" s="948"/>
      <c r="Y3619" s="948"/>
      <c r="Z3619" s="948"/>
      <c r="CC3619" s="949"/>
    </row>
    <row r="3620" spans="6:81" s="947" customFormat="1">
      <c r="F3620" s="948"/>
      <c r="G3620" s="948"/>
      <c r="H3620" s="948"/>
      <c r="I3620" s="948"/>
      <c r="N3620" s="948"/>
      <c r="O3620" s="948"/>
      <c r="P3620" s="948"/>
      <c r="Q3620" s="948"/>
      <c r="R3620" s="948"/>
      <c r="S3620" s="948"/>
      <c r="T3620" s="948"/>
      <c r="U3620" s="948"/>
      <c r="V3620" s="948"/>
      <c r="W3620" s="948"/>
      <c r="X3620" s="948"/>
      <c r="Y3620" s="948"/>
      <c r="Z3620" s="948"/>
      <c r="CC3620" s="949"/>
    </row>
    <row r="3621" spans="6:81" s="947" customFormat="1">
      <c r="F3621" s="948"/>
      <c r="G3621" s="948"/>
      <c r="H3621" s="948"/>
      <c r="I3621" s="948"/>
      <c r="N3621" s="948"/>
      <c r="O3621" s="948"/>
      <c r="P3621" s="948"/>
      <c r="Q3621" s="948"/>
      <c r="R3621" s="948"/>
      <c r="S3621" s="948"/>
      <c r="T3621" s="948"/>
      <c r="U3621" s="948"/>
      <c r="V3621" s="948"/>
      <c r="W3621" s="948"/>
      <c r="X3621" s="948"/>
      <c r="Y3621" s="948"/>
      <c r="Z3621" s="948"/>
      <c r="CC3621" s="949"/>
    </row>
    <row r="3622" spans="6:81" s="947" customFormat="1">
      <c r="F3622" s="948"/>
      <c r="G3622" s="948"/>
      <c r="H3622" s="948"/>
      <c r="I3622" s="948"/>
      <c r="N3622" s="948"/>
      <c r="O3622" s="948"/>
      <c r="P3622" s="948"/>
      <c r="Q3622" s="948"/>
      <c r="R3622" s="948"/>
      <c r="S3622" s="948"/>
      <c r="T3622" s="948"/>
      <c r="U3622" s="948"/>
      <c r="V3622" s="948"/>
      <c r="W3622" s="948"/>
      <c r="X3622" s="948"/>
      <c r="Y3622" s="948"/>
      <c r="Z3622" s="948"/>
      <c r="CC3622" s="949"/>
    </row>
    <row r="3623" spans="6:81" s="947" customFormat="1">
      <c r="F3623" s="948"/>
      <c r="G3623" s="948"/>
      <c r="H3623" s="948"/>
      <c r="I3623" s="948"/>
      <c r="N3623" s="948"/>
      <c r="O3623" s="948"/>
      <c r="P3623" s="948"/>
      <c r="Q3623" s="948"/>
      <c r="R3623" s="948"/>
      <c r="S3623" s="948"/>
      <c r="T3623" s="948"/>
      <c r="U3623" s="948"/>
      <c r="V3623" s="948"/>
      <c r="W3623" s="948"/>
      <c r="X3623" s="948"/>
      <c r="Y3623" s="948"/>
      <c r="Z3623" s="948"/>
      <c r="CC3623" s="949"/>
    </row>
    <row r="3624" spans="6:81" s="947" customFormat="1">
      <c r="F3624" s="948"/>
      <c r="G3624" s="948"/>
      <c r="H3624" s="948"/>
      <c r="I3624" s="948"/>
      <c r="N3624" s="948"/>
      <c r="O3624" s="948"/>
      <c r="P3624" s="948"/>
      <c r="Q3624" s="948"/>
      <c r="R3624" s="948"/>
      <c r="S3624" s="948"/>
      <c r="T3624" s="948"/>
      <c r="U3624" s="948"/>
      <c r="V3624" s="948"/>
      <c r="W3624" s="948"/>
      <c r="X3624" s="948"/>
      <c r="Y3624" s="948"/>
      <c r="Z3624" s="948"/>
      <c r="CC3624" s="949"/>
    </row>
    <row r="3625" spans="6:81" s="947" customFormat="1">
      <c r="F3625" s="948"/>
      <c r="G3625" s="948"/>
      <c r="H3625" s="948"/>
      <c r="I3625" s="948"/>
      <c r="N3625" s="948"/>
      <c r="O3625" s="948"/>
      <c r="P3625" s="948"/>
      <c r="Q3625" s="948"/>
      <c r="R3625" s="948"/>
      <c r="S3625" s="948"/>
      <c r="T3625" s="948"/>
      <c r="U3625" s="948"/>
      <c r="V3625" s="948"/>
      <c r="W3625" s="948"/>
      <c r="X3625" s="948"/>
      <c r="Y3625" s="948"/>
      <c r="Z3625" s="948"/>
      <c r="CC3625" s="949"/>
    </row>
    <row r="3626" spans="6:81" s="947" customFormat="1">
      <c r="F3626" s="948"/>
      <c r="G3626" s="948"/>
      <c r="H3626" s="948"/>
      <c r="I3626" s="948"/>
      <c r="N3626" s="948"/>
      <c r="O3626" s="948"/>
      <c r="P3626" s="948"/>
      <c r="Q3626" s="948"/>
      <c r="R3626" s="948"/>
      <c r="S3626" s="948"/>
      <c r="T3626" s="948"/>
      <c r="U3626" s="948"/>
      <c r="V3626" s="948"/>
      <c r="W3626" s="948"/>
      <c r="X3626" s="948"/>
      <c r="Y3626" s="948"/>
      <c r="Z3626" s="948"/>
      <c r="CC3626" s="949"/>
    </row>
    <row r="3627" spans="6:81" s="947" customFormat="1">
      <c r="F3627" s="948"/>
      <c r="G3627" s="948"/>
      <c r="H3627" s="948"/>
      <c r="I3627" s="948"/>
      <c r="N3627" s="948"/>
      <c r="O3627" s="948"/>
      <c r="P3627" s="948"/>
      <c r="Q3627" s="948"/>
      <c r="R3627" s="948"/>
      <c r="S3627" s="948"/>
      <c r="T3627" s="948"/>
      <c r="U3627" s="948"/>
      <c r="V3627" s="948"/>
      <c r="W3627" s="948"/>
      <c r="X3627" s="948"/>
      <c r="Y3627" s="948"/>
      <c r="Z3627" s="948"/>
      <c r="CC3627" s="949"/>
    </row>
    <row r="3628" spans="6:81" s="947" customFormat="1">
      <c r="F3628" s="948"/>
      <c r="G3628" s="948"/>
      <c r="H3628" s="948"/>
      <c r="I3628" s="948"/>
      <c r="N3628" s="948"/>
      <c r="O3628" s="948"/>
      <c r="P3628" s="948"/>
      <c r="Q3628" s="948"/>
      <c r="R3628" s="948"/>
      <c r="S3628" s="948"/>
      <c r="T3628" s="948"/>
      <c r="U3628" s="948"/>
      <c r="V3628" s="948"/>
      <c r="W3628" s="948"/>
      <c r="X3628" s="948"/>
      <c r="Y3628" s="948"/>
      <c r="Z3628" s="948"/>
      <c r="CC3628" s="949"/>
    </row>
    <row r="3629" spans="6:81" s="947" customFormat="1">
      <c r="F3629" s="948"/>
      <c r="G3629" s="948"/>
      <c r="H3629" s="948"/>
      <c r="I3629" s="948"/>
      <c r="N3629" s="948"/>
      <c r="O3629" s="948"/>
      <c r="P3629" s="948"/>
      <c r="Q3629" s="948"/>
      <c r="R3629" s="948"/>
      <c r="S3629" s="948"/>
      <c r="T3629" s="948"/>
      <c r="U3629" s="948"/>
      <c r="V3629" s="948"/>
      <c r="W3629" s="948"/>
      <c r="X3629" s="948"/>
      <c r="Y3629" s="948"/>
      <c r="Z3629" s="948"/>
      <c r="CC3629" s="949"/>
    </row>
    <row r="3630" spans="6:81" s="947" customFormat="1">
      <c r="F3630" s="948"/>
      <c r="G3630" s="948"/>
      <c r="H3630" s="948"/>
      <c r="I3630" s="948"/>
      <c r="N3630" s="948"/>
      <c r="O3630" s="948"/>
      <c r="P3630" s="948"/>
      <c r="Q3630" s="948"/>
      <c r="R3630" s="948"/>
      <c r="S3630" s="948"/>
      <c r="T3630" s="948"/>
      <c r="U3630" s="948"/>
      <c r="V3630" s="948"/>
      <c r="W3630" s="948"/>
      <c r="X3630" s="948"/>
      <c r="Y3630" s="948"/>
      <c r="Z3630" s="948"/>
      <c r="CC3630" s="949"/>
    </row>
    <row r="3631" spans="6:81" s="947" customFormat="1">
      <c r="F3631" s="948"/>
      <c r="G3631" s="948"/>
      <c r="H3631" s="948"/>
      <c r="I3631" s="948"/>
      <c r="N3631" s="948"/>
      <c r="O3631" s="948"/>
      <c r="P3631" s="948"/>
      <c r="Q3631" s="948"/>
      <c r="R3631" s="948"/>
      <c r="S3631" s="948"/>
      <c r="T3631" s="948"/>
      <c r="U3631" s="948"/>
      <c r="V3631" s="948"/>
      <c r="W3631" s="948"/>
      <c r="X3631" s="948"/>
      <c r="Y3631" s="948"/>
      <c r="Z3631" s="948"/>
      <c r="CC3631" s="949"/>
    </row>
    <row r="3632" spans="6:81" s="947" customFormat="1">
      <c r="F3632" s="948"/>
      <c r="G3632" s="948"/>
      <c r="H3632" s="948"/>
      <c r="I3632" s="948"/>
      <c r="N3632" s="948"/>
      <c r="O3632" s="948"/>
      <c r="P3632" s="948"/>
      <c r="Q3632" s="948"/>
      <c r="R3632" s="948"/>
      <c r="S3632" s="948"/>
      <c r="T3632" s="948"/>
      <c r="U3632" s="948"/>
      <c r="V3632" s="948"/>
      <c r="W3632" s="948"/>
      <c r="X3632" s="948"/>
      <c r="Y3632" s="948"/>
      <c r="Z3632" s="948"/>
      <c r="CC3632" s="949"/>
    </row>
    <row r="3633" spans="6:81" s="947" customFormat="1">
      <c r="F3633" s="948"/>
      <c r="G3633" s="948"/>
      <c r="H3633" s="948"/>
      <c r="I3633" s="948"/>
      <c r="N3633" s="948"/>
      <c r="O3633" s="948"/>
      <c r="P3633" s="948"/>
      <c r="Q3633" s="948"/>
      <c r="R3633" s="948"/>
      <c r="S3633" s="948"/>
      <c r="T3633" s="948"/>
      <c r="U3633" s="948"/>
      <c r="V3633" s="948"/>
      <c r="W3633" s="948"/>
      <c r="X3633" s="948"/>
      <c r="Y3633" s="948"/>
      <c r="Z3633" s="948"/>
      <c r="CC3633" s="949"/>
    </row>
    <row r="3634" spans="6:81" s="947" customFormat="1">
      <c r="F3634" s="948"/>
      <c r="G3634" s="948"/>
      <c r="H3634" s="948"/>
      <c r="I3634" s="948"/>
      <c r="N3634" s="948"/>
      <c r="O3634" s="948"/>
      <c r="P3634" s="948"/>
      <c r="Q3634" s="948"/>
      <c r="R3634" s="948"/>
      <c r="S3634" s="948"/>
      <c r="T3634" s="948"/>
      <c r="U3634" s="948"/>
      <c r="V3634" s="948"/>
      <c r="W3634" s="948"/>
      <c r="X3634" s="948"/>
      <c r="Y3634" s="948"/>
      <c r="Z3634" s="948"/>
      <c r="CC3634" s="949"/>
    </row>
    <row r="3635" spans="6:81" s="947" customFormat="1">
      <c r="F3635" s="948"/>
      <c r="G3635" s="948"/>
      <c r="H3635" s="948"/>
      <c r="I3635" s="948"/>
      <c r="N3635" s="948"/>
      <c r="O3635" s="948"/>
      <c r="P3635" s="948"/>
      <c r="Q3635" s="948"/>
      <c r="R3635" s="948"/>
      <c r="S3635" s="948"/>
      <c r="T3635" s="948"/>
      <c r="U3635" s="948"/>
      <c r="V3635" s="948"/>
      <c r="W3635" s="948"/>
      <c r="X3635" s="948"/>
      <c r="Y3635" s="948"/>
      <c r="Z3635" s="948"/>
      <c r="CC3635" s="949"/>
    </row>
    <row r="3636" spans="6:81" s="947" customFormat="1">
      <c r="F3636" s="948"/>
      <c r="G3636" s="948"/>
      <c r="H3636" s="948"/>
      <c r="I3636" s="948"/>
      <c r="N3636" s="948"/>
      <c r="O3636" s="948"/>
      <c r="P3636" s="948"/>
      <c r="Q3636" s="948"/>
      <c r="R3636" s="948"/>
      <c r="S3636" s="948"/>
      <c r="T3636" s="948"/>
      <c r="U3636" s="948"/>
      <c r="V3636" s="948"/>
      <c r="W3636" s="948"/>
      <c r="X3636" s="948"/>
      <c r="Y3636" s="948"/>
      <c r="Z3636" s="948"/>
      <c r="CC3636" s="949"/>
    </row>
    <row r="3637" spans="6:81" s="947" customFormat="1">
      <c r="F3637" s="948"/>
      <c r="G3637" s="948"/>
      <c r="H3637" s="948"/>
      <c r="I3637" s="948"/>
      <c r="N3637" s="948"/>
      <c r="O3637" s="948"/>
      <c r="P3637" s="948"/>
      <c r="Q3637" s="948"/>
      <c r="R3637" s="948"/>
      <c r="S3637" s="948"/>
      <c r="T3637" s="948"/>
      <c r="U3637" s="948"/>
      <c r="V3637" s="948"/>
      <c r="W3637" s="948"/>
      <c r="X3637" s="948"/>
      <c r="Y3637" s="948"/>
      <c r="Z3637" s="948"/>
      <c r="CC3637" s="949"/>
    </row>
    <row r="3638" spans="6:81" s="947" customFormat="1">
      <c r="F3638" s="948"/>
      <c r="G3638" s="948"/>
      <c r="H3638" s="948"/>
      <c r="I3638" s="948"/>
      <c r="N3638" s="948"/>
      <c r="O3638" s="948"/>
      <c r="P3638" s="948"/>
      <c r="Q3638" s="948"/>
      <c r="R3638" s="948"/>
      <c r="S3638" s="948"/>
      <c r="T3638" s="948"/>
      <c r="U3638" s="948"/>
      <c r="V3638" s="948"/>
      <c r="W3638" s="948"/>
      <c r="X3638" s="948"/>
      <c r="Y3638" s="948"/>
      <c r="Z3638" s="948"/>
      <c r="CC3638" s="949"/>
    </row>
    <row r="3639" spans="6:81" s="947" customFormat="1">
      <c r="F3639" s="948"/>
      <c r="G3639" s="948"/>
      <c r="H3639" s="948"/>
      <c r="I3639" s="948"/>
      <c r="N3639" s="948"/>
      <c r="O3639" s="948"/>
      <c r="P3639" s="948"/>
      <c r="Q3639" s="948"/>
      <c r="R3639" s="948"/>
      <c r="S3639" s="948"/>
      <c r="T3639" s="948"/>
      <c r="U3639" s="948"/>
      <c r="V3639" s="948"/>
      <c r="W3639" s="948"/>
      <c r="X3639" s="948"/>
      <c r="Y3639" s="948"/>
      <c r="Z3639" s="948"/>
      <c r="CC3639" s="949"/>
    </row>
    <row r="3640" spans="6:81" s="947" customFormat="1">
      <c r="F3640" s="948"/>
      <c r="G3640" s="948"/>
      <c r="H3640" s="948"/>
      <c r="I3640" s="948"/>
      <c r="N3640" s="948"/>
      <c r="O3640" s="948"/>
      <c r="P3640" s="948"/>
      <c r="Q3640" s="948"/>
      <c r="R3640" s="948"/>
      <c r="S3640" s="948"/>
      <c r="T3640" s="948"/>
      <c r="U3640" s="948"/>
      <c r="V3640" s="948"/>
      <c r="W3640" s="948"/>
      <c r="X3640" s="948"/>
      <c r="Y3640" s="948"/>
      <c r="Z3640" s="948"/>
      <c r="CC3640" s="949"/>
    </row>
    <row r="3641" spans="6:81" s="947" customFormat="1">
      <c r="F3641" s="948"/>
      <c r="G3641" s="948"/>
      <c r="H3641" s="948"/>
      <c r="I3641" s="948"/>
      <c r="N3641" s="948"/>
      <c r="O3641" s="948"/>
      <c r="P3641" s="948"/>
      <c r="Q3641" s="948"/>
      <c r="R3641" s="948"/>
      <c r="S3641" s="948"/>
      <c r="T3641" s="948"/>
      <c r="U3641" s="948"/>
      <c r="V3641" s="948"/>
      <c r="W3641" s="948"/>
      <c r="X3641" s="948"/>
      <c r="Y3641" s="948"/>
      <c r="Z3641" s="948"/>
      <c r="CC3641" s="949"/>
    </row>
    <row r="3642" spans="6:81" s="947" customFormat="1">
      <c r="F3642" s="948"/>
      <c r="G3642" s="948"/>
      <c r="H3642" s="948"/>
      <c r="I3642" s="948"/>
      <c r="N3642" s="948"/>
      <c r="O3642" s="948"/>
      <c r="P3642" s="948"/>
      <c r="Q3642" s="948"/>
      <c r="R3642" s="948"/>
      <c r="S3642" s="948"/>
      <c r="T3642" s="948"/>
      <c r="U3642" s="948"/>
      <c r="V3642" s="948"/>
      <c r="W3642" s="948"/>
      <c r="X3642" s="948"/>
      <c r="Y3642" s="948"/>
      <c r="Z3642" s="948"/>
      <c r="CC3642" s="949"/>
    </row>
    <row r="3643" spans="6:81" s="947" customFormat="1">
      <c r="F3643" s="948"/>
      <c r="G3643" s="948"/>
      <c r="H3643" s="948"/>
      <c r="I3643" s="948"/>
      <c r="N3643" s="948"/>
      <c r="O3643" s="948"/>
      <c r="P3643" s="948"/>
      <c r="Q3643" s="948"/>
      <c r="R3643" s="948"/>
      <c r="S3643" s="948"/>
      <c r="T3643" s="948"/>
      <c r="U3643" s="948"/>
      <c r="V3643" s="948"/>
      <c r="W3643" s="948"/>
      <c r="X3643" s="948"/>
      <c r="Y3643" s="948"/>
      <c r="Z3643" s="948"/>
      <c r="CC3643" s="949"/>
    </row>
    <row r="3644" spans="6:81" s="947" customFormat="1">
      <c r="F3644" s="948"/>
      <c r="G3644" s="948"/>
      <c r="H3644" s="948"/>
      <c r="I3644" s="948"/>
      <c r="N3644" s="948"/>
      <c r="O3644" s="948"/>
      <c r="P3644" s="948"/>
      <c r="Q3644" s="948"/>
      <c r="R3644" s="948"/>
      <c r="S3644" s="948"/>
      <c r="T3644" s="948"/>
      <c r="U3644" s="948"/>
      <c r="V3644" s="948"/>
      <c r="W3644" s="948"/>
      <c r="X3644" s="948"/>
      <c r="Y3644" s="948"/>
      <c r="Z3644" s="948"/>
      <c r="CC3644" s="949"/>
    </row>
    <row r="3645" spans="6:81" s="947" customFormat="1">
      <c r="F3645" s="948"/>
      <c r="G3645" s="948"/>
      <c r="H3645" s="948"/>
      <c r="I3645" s="948"/>
      <c r="N3645" s="948"/>
      <c r="O3645" s="948"/>
      <c r="P3645" s="948"/>
      <c r="Q3645" s="948"/>
      <c r="R3645" s="948"/>
      <c r="S3645" s="948"/>
      <c r="T3645" s="948"/>
      <c r="U3645" s="948"/>
      <c r="V3645" s="948"/>
      <c r="W3645" s="948"/>
      <c r="X3645" s="948"/>
      <c r="Y3645" s="948"/>
      <c r="Z3645" s="948"/>
      <c r="CC3645" s="949"/>
    </row>
    <row r="3646" spans="6:81" s="947" customFormat="1">
      <c r="F3646" s="948"/>
      <c r="G3646" s="948"/>
      <c r="H3646" s="948"/>
      <c r="I3646" s="948"/>
      <c r="N3646" s="948"/>
      <c r="O3646" s="948"/>
      <c r="P3646" s="948"/>
      <c r="Q3646" s="948"/>
      <c r="R3646" s="948"/>
      <c r="S3646" s="948"/>
      <c r="T3646" s="948"/>
      <c r="U3646" s="948"/>
      <c r="V3646" s="948"/>
      <c r="W3646" s="948"/>
      <c r="X3646" s="948"/>
      <c r="Y3646" s="948"/>
      <c r="Z3646" s="948"/>
      <c r="CC3646" s="949"/>
    </row>
    <row r="3647" spans="6:81" s="947" customFormat="1">
      <c r="F3647" s="948"/>
      <c r="G3647" s="948"/>
      <c r="H3647" s="948"/>
      <c r="I3647" s="948"/>
      <c r="N3647" s="948"/>
      <c r="O3647" s="948"/>
      <c r="P3647" s="948"/>
      <c r="Q3647" s="948"/>
      <c r="R3647" s="948"/>
      <c r="S3647" s="948"/>
      <c r="T3647" s="948"/>
      <c r="U3647" s="948"/>
      <c r="V3647" s="948"/>
      <c r="W3647" s="948"/>
      <c r="X3647" s="948"/>
      <c r="Y3647" s="948"/>
      <c r="Z3647" s="948"/>
      <c r="CC3647" s="949"/>
    </row>
    <row r="3648" spans="6:81" s="947" customFormat="1">
      <c r="F3648" s="948"/>
      <c r="G3648" s="948"/>
      <c r="H3648" s="948"/>
      <c r="I3648" s="948"/>
      <c r="N3648" s="948"/>
      <c r="O3648" s="948"/>
      <c r="P3648" s="948"/>
      <c r="Q3648" s="948"/>
      <c r="R3648" s="948"/>
      <c r="S3648" s="948"/>
      <c r="T3648" s="948"/>
      <c r="U3648" s="948"/>
      <c r="V3648" s="948"/>
      <c r="W3648" s="948"/>
      <c r="X3648" s="948"/>
      <c r="Y3648" s="948"/>
      <c r="Z3648" s="948"/>
      <c r="CC3648" s="949"/>
    </row>
    <row r="3649" spans="6:81" s="947" customFormat="1">
      <c r="F3649" s="948"/>
      <c r="G3649" s="948"/>
      <c r="H3649" s="948"/>
      <c r="I3649" s="948"/>
      <c r="N3649" s="948"/>
      <c r="O3649" s="948"/>
      <c r="P3649" s="948"/>
      <c r="Q3649" s="948"/>
      <c r="R3649" s="948"/>
      <c r="S3649" s="948"/>
      <c r="T3649" s="948"/>
      <c r="U3649" s="948"/>
      <c r="V3649" s="948"/>
      <c r="W3649" s="948"/>
      <c r="X3649" s="948"/>
      <c r="Y3649" s="948"/>
      <c r="Z3649" s="948"/>
      <c r="CC3649" s="949"/>
    </row>
    <row r="3650" spans="6:81" s="947" customFormat="1">
      <c r="F3650" s="948"/>
      <c r="G3650" s="948"/>
      <c r="H3650" s="948"/>
      <c r="I3650" s="948"/>
      <c r="N3650" s="948"/>
      <c r="O3650" s="948"/>
      <c r="P3650" s="948"/>
      <c r="Q3650" s="948"/>
      <c r="R3650" s="948"/>
      <c r="S3650" s="948"/>
      <c r="T3650" s="948"/>
      <c r="U3650" s="948"/>
      <c r="V3650" s="948"/>
      <c r="W3650" s="948"/>
      <c r="X3650" s="948"/>
      <c r="Y3650" s="948"/>
      <c r="Z3650" s="948"/>
      <c r="CC3650" s="949"/>
    </row>
    <row r="3651" spans="6:81" s="947" customFormat="1">
      <c r="F3651" s="948"/>
      <c r="G3651" s="948"/>
      <c r="H3651" s="948"/>
      <c r="I3651" s="948"/>
      <c r="N3651" s="948"/>
      <c r="O3651" s="948"/>
      <c r="P3651" s="948"/>
      <c r="Q3651" s="948"/>
      <c r="R3651" s="948"/>
      <c r="S3651" s="948"/>
      <c r="T3651" s="948"/>
      <c r="U3651" s="948"/>
      <c r="V3651" s="948"/>
      <c r="W3651" s="948"/>
      <c r="X3651" s="948"/>
      <c r="Y3651" s="948"/>
      <c r="Z3651" s="948"/>
      <c r="CC3651" s="949"/>
    </row>
    <row r="3652" spans="6:81" s="947" customFormat="1">
      <c r="F3652" s="948"/>
      <c r="G3652" s="948"/>
      <c r="H3652" s="948"/>
      <c r="I3652" s="948"/>
      <c r="N3652" s="948"/>
      <c r="O3652" s="948"/>
      <c r="P3652" s="948"/>
      <c r="Q3652" s="948"/>
      <c r="R3652" s="948"/>
      <c r="S3652" s="948"/>
      <c r="T3652" s="948"/>
      <c r="U3652" s="948"/>
      <c r="V3652" s="948"/>
      <c r="W3652" s="948"/>
      <c r="X3652" s="948"/>
      <c r="Y3652" s="948"/>
      <c r="Z3652" s="948"/>
      <c r="CC3652" s="949"/>
    </row>
    <row r="3653" spans="6:81" s="947" customFormat="1">
      <c r="F3653" s="948"/>
      <c r="G3653" s="948"/>
      <c r="H3653" s="948"/>
      <c r="I3653" s="948"/>
      <c r="N3653" s="948"/>
      <c r="O3653" s="948"/>
      <c r="P3653" s="948"/>
      <c r="Q3653" s="948"/>
      <c r="R3653" s="948"/>
      <c r="S3653" s="948"/>
      <c r="T3653" s="948"/>
      <c r="U3653" s="948"/>
      <c r="V3653" s="948"/>
      <c r="W3653" s="948"/>
      <c r="X3653" s="948"/>
      <c r="Y3653" s="948"/>
      <c r="Z3653" s="948"/>
      <c r="CC3653" s="949"/>
    </row>
    <row r="3654" spans="6:81" s="947" customFormat="1">
      <c r="F3654" s="948"/>
      <c r="G3654" s="948"/>
      <c r="H3654" s="948"/>
      <c r="I3654" s="948"/>
      <c r="N3654" s="948"/>
      <c r="O3654" s="948"/>
      <c r="P3654" s="948"/>
      <c r="Q3654" s="948"/>
      <c r="R3654" s="948"/>
      <c r="S3654" s="948"/>
      <c r="T3654" s="948"/>
      <c r="U3654" s="948"/>
      <c r="V3654" s="948"/>
      <c r="W3654" s="948"/>
      <c r="X3654" s="948"/>
      <c r="Y3654" s="948"/>
      <c r="Z3654" s="948"/>
      <c r="CC3654" s="949"/>
    </row>
    <row r="3655" spans="6:81" s="947" customFormat="1">
      <c r="F3655" s="948"/>
      <c r="G3655" s="948"/>
      <c r="H3655" s="948"/>
      <c r="I3655" s="948"/>
      <c r="N3655" s="948"/>
      <c r="O3655" s="948"/>
      <c r="P3655" s="948"/>
      <c r="Q3655" s="948"/>
      <c r="R3655" s="948"/>
      <c r="S3655" s="948"/>
      <c r="T3655" s="948"/>
      <c r="U3655" s="948"/>
      <c r="V3655" s="948"/>
      <c r="W3655" s="948"/>
      <c r="X3655" s="948"/>
      <c r="Y3655" s="948"/>
      <c r="Z3655" s="948"/>
      <c r="CC3655" s="949"/>
    </row>
    <row r="3656" spans="6:81" s="947" customFormat="1">
      <c r="F3656" s="948"/>
      <c r="G3656" s="948"/>
      <c r="H3656" s="948"/>
      <c r="I3656" s="948"/>
      <c r="N3656" s="948"/>
      <c r="O3656" s="948"/>
      <c r="P3656" s="948"/>
      <c r="Q3656" s="948"/>
      <c r="R3656" s="948"/>
      <c r="S3656" s="948"/>
      <c r="T3656" s="948"/>
      <c r="U3656" s="948"/>
      <c r="V3656" s="948"/>
      <c r="W3656" s="948"/>
      <c r="X3656" s="948"/>
      <c r="Y3656" s="948"/>
      <c r="Z3656" s="948"/>
      <c r="CC3656" s="949"/>
    </row>
    <row r="3657" spans="6:81" s="947" customFormat="1">
      <c r="F3657" s="948"/>
      <c r="G3657" s="948"/>
      <c r="H3657" s="948"/>
      <c r="I3657" s="948"/>
      <c r="N3657" s="948"/>
      <c r="O3657" s="948"/>
      <c r="P3657" s="948"/>
      <c r="Q3657" s="948"/>
      <c r="R3657" s="948"/>
      <c r="S3657" s="948"/>
      <c r="T3657" s="948"/>
      <c r="U3657" s="948"/>
      <c r="V3657" s="948"/>
      <c r="W3657" s="948"/>
      <c r="X3657" s="948"/>
      <c r="Y3657" s="948"/>
      <c r="Z3657" s="948"/>
      <c r="CC3657" s="949"/>
    </row>
    <row r="3658" spans="6:81" s="947" customFormat="1">
      <c r="F3658" s="948"/>
      <c r="G3658" s="948"/>
      <c r="H3658" s="948"/>
      <c r="I3658" s="948"/>
      <c r="N3658" s="948"/>
      <c r="O3658" s="948"/>
      <c r="P3658" s="948"/>
      <c r="Q3658" s="948"/>
      <c r="R3658" s="948"/>
      <c r="S3658" s="948"/>
      <c r="T3658" s="948"/>
      <c r="U3658" s="948"/>
      <c r="V3658" s="948"/>
      <c r="W3658" s="948"/>
      <c r="X3658" s="948"/>
      <c r="Y3658" s="948"/>
      <c r="Z3658" s="948"/>
      <c r="CC3658" s="949"/>
    </row>
    <row r="3659" spans="6:81" s="947" customFormat="1">
      <c r="F3659" s="948"/>
      <c r="G3659" s="948"/>
      <c r="H3659" s="948"/>
      <c r="I3659" s="948"/>
      <c r="N3659" s="948"/>
      <c r="O3659" s="948"/>
      <c r="P3659" s="948"/>
      <c r="Q3659" s="948"/>
      <c r="R3659" s="948"/>
      <c r="S3659" s="948"/>
      <c r="T3659" s="948"/>
      <c r="U3659" s="948"/>
      <c r="V3659" s="948"/>
      <c r="W3659" s="948"/>
      <c r="X3659" s="948"/>
      <c r="Y3659" s="948"/>
      <c r="Z3659" s="948"/>
      <c r="CC3659" s="949"/>
    </row>
    <row r="3660" spans="6:81" s="947" customFormat="1">
      <c r="F3660" s="948"/>
      <c r="G3660" s="948"/>
      <c r="H3660" s="948"/>
      <c r="I3660" s="948"/>
      <c r="N3660" s="948"/>
      <c r="O3660" s="948"/>
      <c r="P3660" s="948"/>
      <c r="Q3660" s="948"/>
      <c r="R3660" s="948"/>
      <c r="S3660" s="948"/>
      <c r="T3660" s="948"/>
      <c r="U3660" s="948"/>
      <c r="V3660" s="948"/>
      <c r="W3660" s="948"/>
      <c r="X3660" s="948"/>
      <c r="Y3660" s="948"/>
      <c r="Z3660" s="948"/>
      <c r="CC3660" s="949"/>
    </row>
    <row r="3661" spans="6:81" s="947" customFormat="1">
      <c r="F3661" s="948"/>
      <c r="G3661" s="948"/>
      <c r="H3661" s="948"/>
      <c r="I3661" s="948"/>
      <c r="N3661" s="948"/>
      <c r="O3661" s="948"/>
      <c r="P3661" s="948"/>
      <c r="Q3661" s="948"/>
      <c r="R3661" s="948"/>
      <c r="S3661" s="948"/>
      <c r="T3661" s="948"/>
      <c r="U3661" s="948"/>
      <c r="V3661" s="948"/>
      <c r="W3661" s="948"/>
      <c r="X3661" s="948"/>
      <c r="Y3661" s="948"/>
      <c r="Z3661" s="948"/>
      <c r="CC3661" s="949"/>
    </row>
    <row r="3662" spans="6:81" s="947" customFormat="1">
      <c r="F3662" s="948"/>
      <c r="G3662" s="948"/>
      <c r="H3662" s="948"/>
      <c r="I3662" s="948"/>
      <c r="N3662" s="948"/>
      <c r="O3662" s="948"/>
      <c r="P3662" s="948"/>
      <c r="Q3662" s="948"/>
      <c r="R3662" s="948"/>
      <c r="S3662" s="948"/>
      <c r="T3662" s="948"/>
      <c r="U3662" s="948"/>
      <c r="V3662" s="948"/>
      <c r="W3662" s="948"/>
      <c r="X3662" s="948"/>
      <c r="Y3662" s="948"/>
      <c r="Z3662" s="948"/>
      <c r="CC3662" s="949"/>
    </row>
    <row r="3663" spans="6:81" s="947" customFormat="1">
      <c r="F3663" s="948"/>
      <c r="G3663" s="948"/>
      <c r="H3663" s="948"/>
      <c r="I3663" s="948"/>
      <c r="N3663" s="948"/>
      <c r="O3663" s="948"/>
      <c r="P3663" s="948"/>
      <c r="Q3663" s="948"/>
      <c r="R3663" s="948"/>
      <c r="S3663" s="948"/>
      <c r="T3663" s="948"/>
      <c r="U3663" s="948"/>
      <c r="V3663" s="948"/>
      <c r="W3663" s="948"/>
      <c r="X3663" s="948"/>
      <c r="Y3663" s="948"/>
      <c r="Z3663" s="948"/>
      <c r="CC3663" s="949"/>
    </row>
    <row r="3664" spans="6:81" s="947" customFormat="1">
      <c r="F3664" s="948"/>
      <c r="G3664" s="948"/>
      <c r="H3664" s="948"/>
      <c r="I3664" s="948"/>
      <c r="N3664" s="948"/>
      <c r="O3664" s="948"/>
      <c r="P3664" s="948"/>
      <c r="Q3664" s="948"/>
      <c r="R3664" s="948"/>
      <c r="S3664" s="948"/>
      <c r="T3664" s="948"/>
      <c r="U3664" s="948"/>
      <c r="V3664" s="948"/>
      <c r="W3664" s="948"/>
      <c r="X3664" s="948"/>
      <c r="Y3664" s="948"/>
      <c r="Z3664" s="948"/>
      <c r="CC3664" s="949"/>
    </row>
    <row r="3665" spans="6:81" s="947" customFormat="1">
      <c r="F3665" s="948"/>
      <c r="G3665" s="948"/>
      <c r="H3665" s="948"/>
      <c r="I3665" s="948"/>
      <c r="N3665" s="948"/>
      <c r="O3665" s="948"/>
      <c r="P3665" s="948"/>
      <c r="Q3665" s="948"/>
      <c r="R3665" s="948"/>
      <c r="S3665" s="948"/>
      <c r="T3665" s="948"/>
      <c r="U3665" s="948"/>
      <c r="V3665" s="948"/>
      <c r="W3665" s="948"/>
      <c r="X3665" s="948"/>
      <c r="Y3665" s="948"/>
      <c r="Z3665" s="948"/>
      <c r="CC3665" s="949"/>
    </row>
    <row r="3666" spans="6:81" s="947" customFormat="1">
      <c r="F3666" s="948"/>
      <c r="G3666" s="948"/>
      <c r="H3666" s="948"/>
      <c r="I3666" s="948"/>
      <c r="N3666" s="948"/>
      <c r="O3666" s="948"/>
      <c r="P3666" s="948"/>
      <c r="Q3666" s="948"/>
      <c r="R3666" s="948"/>
      <c r="S3666" s="948"/>
      <c r="T3666" s="948"/>
      <c r="U3666" s="948"/>
      <c r="V3666" s="948"/>
      <c r="W3666" s="948"/>
      <c r="X3666" s="948"/>
      <c r="Y3666" s="948"/>
      <c r="Z3666" s="948"/>
      <c r="CC3666" s="949"/>
    </row>
    <row r="3667" spans="6:81" s="947" customFormat="1">
      <c r="F3667" s="948"/>
      <c r="G3667" s="948"/>
      <c r="H3667" s="948"/>
      <c r="I3667" s="948"/>
      <c r="N3667" s="948"/>
      <c r="O3667" s="948"/>
      <c r="P3667" s="948"/>
      <c r="Q3667" s="948"/>
      <c r="R3667" s="948"/>
      <c r="S3667" s="948"/>
      <c r="T3667" s="948"/>
      <c r="U3667" s="948"/>
      <c r="V3667" s="948"/>
      <c r="W3667" s="948"/>
      <c r="X3667" s="948"/>
      <c r="Y3667" s="948"/>
      <c r="Z3667" s="948"/>
      <c r="CC3667" s="949"/>
    </row>
    <row r="3668" spans="6:81" s="947" customFormat="1">
      <c r="F3668" s="948"/>
      <c r="G3668" s="948"/>
      <c r="H3668" s="948"/>
      <c r="I3668" s="948"/>
      <c r="N3668" s="948"/>
      <c r="O3668" s="948"/>
      <c r="P3668" s="948"/>
      <c r="Q3668" s="948"/>
      <c r="R3668" s="948"/>
      <c r="S3668" s="948"/>
      <c r="T3668" s="948"/>
      <c r="U3668" s="948"/>
      <c r="V3668" s="948"/>
      <c r="W3668" s="948"/>
      <c r="X3668" s="948"/>
      <c r="Y3668" s="948"/>
      <c r="Z3668" s="948"/>
      <c r="CC3668" s="949"/>
    </row>
    <row r="3669" spans="6:81" s="947" customFormat="1">
      <c r="F3669" s="948"/>
      <c r="G3669" s="948"/>
      <c r="H3669" s="948"/>
      <c r="I3669" s="948"/>
      <c r="N3669" s="948"/>
      <c r="O3669" s="948"/>
      <c r="P3669" s="948"/>
      <c r="Q3669" s="948"/>
      <c r="R3669" s="948"/>
      <c r="S3669" s="948"/>
      <c r="T3669" s="948"/>
      <c r="U3669" s="948"/>
      <c r="V3669" s="948"/>
      <c r="W3669" s="948"/>
      <c r="X3669" s="948"/>
      <c r="Y3669" s="948"/>
      <c r="Z3669" s="948"/>
      <c r="CC3669" s="949"/>
    </row>
    <row r="3670" spans="6:81" s="947" customFormat="1">
      <c r="F3670" s="948"/>
      <c r="G3670" s="948"/>
      <c r="H3670" s="948"/>
      <c r="I3670" s="948"/>
      <c r="N3670" s="948"/>
      <c r="O3670" s="948"/>
      <c r="P3670" s="948"/>
      <c r="Q3670" s="948"/>
      <c r="R3670" s="948"/>
      <c r="S3670" s="948"/>
      <c r="T3670" s="948"/>
      <c r="U3670" s="948"/>
      <c r="V3670" s="948"/>
      <c r="W3670" s="948"/>
      <c r="X3670" s="948"/>
      <c r="Y3670" s="948"/>
      <c r="Z3670" s="948"/>
      <c r="CC3670" s="949"/>
    </row>
    <row r="3671" spans="6:81" s="947" customFormat="1">
      <c r="F3671" s="948"/>
      <c r="G3671" s="948"/>
      <c r="H3671" s="948"/>
      <c r="I3671" s="948"/>
      <c r="N3671" s="948"/>
      <c r="O3671" s="948"/>
      <c r="P3671" s="948"/>
      <c r="Q3671" s="948"/>
      <c r="R3671" s="948"/>
      <c r="S3671" s="948"/>
      <c r="T3671" s="948"/>
      <c r="U3671" s="948"/>
      <c r="V3671" s="948"/>
      <c r="W3671" s="948"/>
      <c r="X3671" s="948"/>
      <c r="Y3671" s="948"/>
      <c r="Z3671" s="948"/>
      <c r="CC3671" s="949"/>
    </row>
    <row r="3672" spans="6:81" s="947" customFormat="1">
      <c r="F3672" s="948"/>
      <c r="G3672" s="948"/>
      <c r="H3672" s="948"/>
      <c r="I3672" s="948"/>
      <c r="N3672" s="948"/>
      <c r="O3672" s="948"/>
      <c r="P3672" s="948"/>
      <c r="Q3672" s="948"/>
      <c r="R3672" s="948"/>
      <c r="S3672" s="948"/>
      <c r="T3672" s="948"/>
      <c r="U3672" s="948"/>
      <c r="V3672" s="948"/>
      <c r="W3672" s="948"/>
      <c r="X3672" s="948"/>
      <c r="Y3672" s="948"/>
      <c r="Z3672" s="948"/>
      <c r="CC3672" s="949"/>
    </row>
    <row r="3673" spans="6:81" s="947" customFormat="1">
      <c r="F3673" s="948"/>
      <c r="G3673" s="948"/>
      <c r="H3673" s="948"/>
      <c r="I3673" s="948"/>
      <c r="N3673" s="948"/>
      <c r="O3673" s="948"/>
      <c r="P3673" s="948"/>
      <c r="Q3673" s="948"/>
      <c r="R3673" s="948"/>
      <c r="S3673" s="948"/>
      <c r="T3673" s="948"/>
      <c r="U3673" s="948"/>
      <c r="V3673" s="948"/>
      <c r="W3673" s="948"/>
      <c r="X3673" s="948"/>
      <c r="Y3673" s="948"/>
      <c r="Z3673" s="948"/>
      <c r="CC3673" s="949"/>
    </row>
    <row r="3674" spans="6:81" s="947" customFormat="1">
      <c r="F3674" s="948"/>
      <c r="G3674" s="948"/>
      <c r="H3674" s="948"/>
      <c r="I3674" s="948"/>
      <c r="N3674" s="948"/>
      <c r="O3674" s="948"/>
      <c r="P3674" s="948"/>
      <c r="Q3674" s="948"/>
      <c r="R3674" s="948"/>
      <c r="S3674" s="948"/>
      <c r="T3674" s="948"/>
      <c r="U3674" s="948"/>
      <c r="V3674" s="948"/>
      <c r="W3674" s="948"/>
      <c r="X3674" s="948"/>
      <c r="Y3674" s="948"/>
      <c r="Z3674" s="948"/>
      <c r="CC3674" s="949"/>
    </row>
    <row r="3675" spans="6:81" s="947" customFormat="1">
      <c r="F3675" s="948"/>
      <c r="G3675" s="948"/>
      <c r="H3675" s="948"/>
      <c r="I3675" s="948"/>
      <c r="N3675" s="948"/>
      <c r="O3675" s="948"/>
      <c r="P3675" s="948"/>
      <c r="Q3675" s="948"/>
      <c r="R3675" s="948"/>
      <c r="S3675" s="948"/>
      <c r="T3675" s="948"/>
      <c r="U3675" s="948"/>
      <c r="V3675" s="948"/>
      <c r="W3675" s="948"/>
      <c r="X3675" s="948"/>
      <c r="Y3675" s="948"/>
      <c r="Z3675" s="948"/>
      <c r="CC3675" s="949"/>
    </row>
    <row r="3676" spans="6:81" s="947" customFormat="1">
      <c r="F3676" s="948"/>
      <c r="G3676" s="948"/>
      <c r="H3676" s="948"/>
      <c r="I3676" s="948"/>
      <c r="N3676" s="948"/>
      <c r="O3676" s="948"/>
      <c r="P3676" s="948"/>
      <c r="Q3676" s="948"/>
      <c r="R3676" s="948"/>
      <c r="S3676" s="948"/>
      <c r="T3676" s="948"/>
      <c r="U3676" s="948"/>
      <c r="V3676" s="948"/>
      <c r="W3676" s="948"/>
      <c r="X3676" s="948"/>
      <c r="Y3676" s="948"/>
      <c r="Z3676" s="948"/>
      <c r="CC3676" s="949"/>
    </row>
    <row r="3677" spans="6:81" s="947" customFormat="1">
      <c r="F3677" s="948"/>
      <c r="G3677" s="948"/>
      <c r="H3677" s="948"/>
      <c r="I3677" s="948"/>
      <c r="N3677" s="948"/>
      <c r="O3677" s="948"/>
      <c r="P3677" s="948"/>
      <c r="Q3677" s="948"/>
      <c r="R3677" s="948"/>
      <c r="S3677" s="948"/>
      <c r="T3677" s="948"/>
      <c r="U3677" s="948"/>
      <c r="V3677" s="948"/>
      <c r="W3677" s="948"/>
      <c r="X3677" s="948"/>
      <c r="Y3677" s="948"/>
      <c r="Z3677" s="948"/>
      <c r="CC3677" s="949"/>
    </row>
    <row r="3678" spans="6:81" s="947" customFormat="1">
      <c r="F3678" s="948"/>
      <c r="G3678" s="948"/>
      <c r="H3678" s="948"/>
      <c r="I3678" s="948"/>
      <c r="N3678" s="948"/>
      <c r="O3678" s="948"/>
      <c r="P3678" s="948"/>
      <c r="Q3678" s="948"/>
      <c r="R3678" s="948"/>
      <c r="S3678" s="948"/>
      <c r="T3678" s="948"/>
      <c r="U3678" s="948"/>
      <c r="V3678" s="948"/>
      <c r="W3678" s="948"/>
      <c r="X3678" s="948"/>
      <c r="Y3678" s="948"/>
      <c r="Z3678" s="948"/>
      <c r="CC3678" s="949"/>
    </row>
    <row r="3679" spans="6:81" s="947" customFormat="1">
      <c r="F3679" s="948"/>
      <c r="G3679" s="948"/>
      <c r="H3679" s="948"/>
      <c r="I3679" s="948"/>
      <c r="N3679" s="948"/>
      <c r="O3679" s="948"/>
      <c r="P3679" s="948"/>
      <c r="Q3679" s="948"/>
      <c r="R3679" s="948"/>
      <c r="S3679" s="948"/>
      <c r="T3679" s="948"/>
      <c r="U3679" s="948"/>
      <c r="V3679" s="948"/>
      <c r="W3679" s="948"/>
      <c r="X3679" s="948"/>
      <c r="Y3679" s="948"/>
      <c r="Z3679" s="948"/>
      <c r="CC3679" s="949"/>
    </row>
    <row r="3680" spans="6:81" s="947" customFormat="1">
      <c r="F3680" s="948"/>
      <c r="G3680" s="948"/>
      <c r="H3680" s="948"/>
      <c r="I3680" s="948"/>
      <c r="N3680" s="948"/>
      <c r="O3680" s="948"/>
      <c r="P3680" s="948"/>
      <c r="Q3680" s="948"/>
      <c r="R3680" s="948"/>
      <c r="S3680" s="948"/>
      <c r="T3680" s="948"/>
      <c r="U3680" s="948"/>
      <c r="V3680" s="948"/>
      <c r="W3680" s="948"/>
      <c r="X3680" s="948"/>
      <c r="Y3680" s="948"/>
      <c r="Z3680" s="948"/>
      <c r="CC3680" s="949"/>
    </row>
    <row r="3681" spans="6:81" s="947" customFormat="1">
      <c r="F3681" s="948"/>
      <c r="G3681" s="948"/>
      <c r="H3681" s="948"/>
      <c r="I3681" s="948"/>
      <c r="N3681" s="948"/>
      <c r="O3681" s="948"/>
      <c r="P3681" s="948"/>
      <c r="Q3681" s="948"/>
      <c r="R3681" s="948"/>
      <c r="S3681" s="948"/>
      <c r="T3681" s="948"/>
      <c r="U3681" s="948"/>
      <c r="V3681" s="948"/>
      <c r="W3681" s="948"/>
      <c r="X3681" s="948"/>
      <c r="Y3681" s="948"/>
      <c r="Z3681" s="948"/>
      <c r="CC3681" s="949"/>
    </row>
    <row r="3682" spans="6:81" s="947" customFormat="1">
      <c r="F3682" s="948"/>
      <c r="G3682" s="948"/>
      <c r="H3682" s="948"/>
      <c r="I3682" s="948"/>
      <c r="N3682" s="948"/>
      <c r="O3682" s="948"/>
      <c r="P3682" s="948"/>
      <c r="Q3682" s="948"/>
      <c r="R3682" s="948"/>
      <c r="S3682" s="948"/>
      <c r="T3682" s="948"/>
      <c r="U3682" s="948"/>
      <c r="V3682" s="948"/>
      <c r="W3682" s="948"/>
      <c r="X3682" s="948"/>
      <c r="Y3682" s="948"/>
      <c r="Z3682" s="948"/>
      <c r="CC3682" s="949"/>
    </row>
    <row r="3683" spans="6:81" s="947" customFormat="1">
      <c r="F3683" s="948"/>
      <c r="G3683" s="948"/>
      <c r="H3683" s="948"/>
      <c r="I3683" s="948"/>
      <c r="N3683" s="948"/>
      <c r="O3683" s="948"/>
      <c r="P3683" s="948"/>
      <c r="Q3683" s="948"/>
      <c r="R3683" s="948"/>
      <c r="S3683" s="948"/>
      <c r="T3683" s="948"/>
      <c r="U3683" s="948"/>
      <c r="V3683" s="948"/>
      <c r="W3683" s="948"/>
      <c r="X3683" s="948"/>
      <c r="Y3683" s="948"/>
      <c r="Z3683" s="948"/>
      <c r="CC3683" s="949"/>
    </row>
    <row r="3684" spans="6:81" s="947" customFormat="1">
      <c r="F3684" s="948"/>
      <c r="G3684" s="948"/>
      <c r="H3684" s="948"/>
      <c r="I3684" s="948"/>
      <c r="N3684" s="948"/>
      <c r="O3684" s="948"/>
      <c r="P3684" s="948"/>
      <c r="Q3684" s="948"/>
      <c r="R3684" s="948"/>
      <c r="S3684" s="948"/>
      <c r="T3684" s="948"/>
      <c r="U3684" s="948"/>
      <c r="V3684" s="948"/>
      <c r="W3684" s="948"/>
      <c r="X3684" s="948"/>
      <c r="Y3684" s="948"/>
      <c r="Z3684" s="948"/>
      <c r="CC3684" s="949"/>
    </row>
    <row r="3685" spans="6:81" s="947" customFormat="1">
      <c r="F3685" s="948"/>
      <c r="G3685" s="948"/>
      <c r="H3685" s="948"/>
      <c r="I3685" s="948"/>
      <c r="N3685" s="948"/>
      <c r="O3685" s="948"/>
      <c r="P3685" s="948"/>
      <c r="Q3685" s="948"/>
      <c r="R3685" s="948"/>
      <c r="S3685" s="948"/>
      <c r="T3685" s="948"/>
      <c r="U3685" s="948"/>
      <c r="V3685" s="948"/>
      <c r="W3685" s="948"/>
      <c r="X3685" s="948"/>
      <c r="Y3685" s="948"/>
      <c r="Z3685" s="948"/>
      <c r="CC3685" s="949"/>
    </row>
    <row r="3686" spans="6:81" s="947" customFormat="1">
      <c r="F3686" s="948"/>
      <c r="G3686" s="948"/>
      <c r="H3686" s="948"/>
      <c r="I3686" s="948"/>
      <c r="N3686" s="948"/>
      <c r="O3686" s="948"/>
      <c r="P3686" s="948"/>
      <c r="Q3686" s="948"/>
      <c r="R3686" s="948"/>
      <c r="S3686" s="948"/>
      <c r="T3686" s="948"/>
      <c r="U3686" s="948"/>
      <c r="V3686" s="948"/>
      <c r="W3686" s="948"/>
      <c r="X3686" s="948"/>
      <c r="Y3686" s="948"/>
      <c r="Z3686" s="948"/>
      <c r="CC3686" s="949"/>
    </row>
    <row r="3687" spans="6:81" s="947" customFormat="1">
      <c r="F3687" s="948"/>
      <c r="G3687" s="948"/>
      <c r="H3687" s="948"/>
      <c r="I3687" s="948"/>
      <c r="N3687" s="948"/>
      <c r="O3687" s="948"/>
      <c r="P3687" s="948"/>
      <c r="Q3687" s="948"/>
      <c r="R3687" s="948"/>
      <c r="S3687" s="948"/>
      <c r="T3687" s="948"/>
      <c r="U3687" s="948"/>
      <c r="V3687" s="948"/>
      <c r="W3687" s="948"/>
      <c r="X3687" s="948"/>
      <c r="Y3687" s="948"/>
      <c r="Z3687" s="948"/>
      <c r="CC3687" s="949"/>
    </row>
    <row r="3688" spans="6:81" s="947" customFormat="1">
      <c r="F3688" s="948"/>
      <c r="G3688" s="948"/>
      <c r="H3688" s="948"/>
      <c r="I3688" s="948"/>
      <c r="N3688" s="948"/>
      <c r="O3688" s="948"/>
      <c r="P3688" s="948"/>
      <c r="Q3688" s="948"/>
      <c r="R3688" s="948"/>
      <c r="S3688" s="948"/>
      <c r="T3688" s="948"/>
      <c r="U3688" s="948"/>
      <c r="V3688" s="948"/>
      <c r="W3688" s="948"/>
      <c r="X3688" s="948"/>
      <c r="Y3688" s="948"/>
      <c r="Z3688" s="948"/>
      <c r="CC3688" s="949"/>
    </row>
    <row r="3689" spans="6:81" s="947" customFormat="1">
      <c r="F3689" s="948"/>
      <c r="G3689" s="948"/>
      <c r="H3689" s="948"/>
      <c r="I3689" s="948"/>
      <c r="N3689" s="948"/>
      <c r="O3689" s="948"/>
      <c r="P3689" s="948"/>
      <c r="Q3689" s="948"/>
      <c r="R3689" s="948"/>
      <c r="S3689" s="948"/>
      <c r="T3689" s="948"/>
      <c r="U3689" s="948"/>
      <c r="V3689" s="948"/>
      <c r="W3689" s="948"/>
      <c r="X3689" s="948"/>
      <c r="Y3689" s="948"/>
      <c r="Z3689" s="948"/>
      <c r="CC3689" s="949"/>
    </row>
    <row r="3690" spans="6:81" s="947" customFormat="1">
      <c r="F3690" s="948"/>
      <c r="G3690" s="948"/>
      <c r="H3690" s="948"/>
      <c r="I3690" s="948"/>
      <c r="N3690" s="948"/>
      <c r="O3690" s="948"/>
      <c r="P3690" s="948"/>
      <c r="Q3690" s="948"/>
      <c r="R3690" s="948"/>
      <c r="S3690" s="948"/>
      <c r="T3690" s="948"/>
      <c r="U3690" s="948"/>
      <c r="V3690" s="948"/>
      <c r="W3690" s="948"/>
      <c r="X3690" s="948"/>
      <c r="Y3690" s="948"/>
      <c r="Z3690" s="948"/>
      <c r="CC3690" s="949"/>
    </row>
    <row r="3691" spans="6:81" s="947" customFormat="1">
      <c r="F3691" s="948"/>
      <c r="G3691" s="948"/>
      <c r="H3691" s="948"/>
      <c r="I3691" s="948"/>
      <c r="N3691" s="948"/>
      <c r="O3691" s="948"/>
      <c r="P3691" s="948"/>
      <c r="Q3691" s="948"/>
      <c r="R3691" s="948"/>
      <c r="S3691" s="948"/>
      <c r="T3691" s="948"/>
      <c r="U3691" s="948"/>
      <c r="V3691" s="948"/>
      <c r="W3691" s="948"/>
      <c r="X3691" s="948"/>
      <c r="Y3691" s="948"/>
      <c r="Z3691" s="948"/>
      <c r="CC3691" s="949"/>
    </row>
    <row r="3692" spans="6:81" s="947" customFormat="1">
      <c r="F3692" s="948"/>
      <c r="G3692" s="948"/>
      <c r="H3692" s="948"/>
      <c r="I3692" s="948"/>
      <c r="N3692" s="948"/>
      <c r="O3692" s="948"/>
      <c r="P3692" s="948"/>
      <c r="Q3692" s="948"/>
      <c r="R3692" s="948"/>
      <c r="S3692" s="948"/>
      <c r="T3692" s="948"/>
      <c r="U3692" s="948"/>
      <c r="V3692" s="948"/>
      <c r="W3692" s="948"/>
      <c r="X3692" s="948"/>
      <c r="Y3692" s="948"/>
      <c r="Z3692" s="948"/>
      <c r="CC3692" s="949"/>
    </row>
    <row r="3693" spans="6:81" s="947" customFormat="1">
      <c r="F3693" s="948"/>
      <c r="G3693" s="948"/>
      <c r="H3693" s="948"/>
      <c r="I3693" s="948"/>
      <c r="N3693" s="948"/>
      <c r="O3693" s="948"/>
      <c r="P3693" s="948"/>
      <c r="Q3693" s="948"/>
      <c r="R3693" s="948"/>
      <c r="S3693" s="948"/>
      <c r="T3693" s="948"/>
      <c r="U3693" s="948"/>
      <c r="V3693" s="948"/>
      <c r="W3693" s="948"/>
      <c r="X3693" s="948"/>
      <c r="Y3693" s="948"/>
      <c r="Z3693" s="948"/>
      <c r="CC3693" s="949"/>
    </row>
    <row r="3694" spans="6:81" s="947" customFormat="1">
      <c r="F3694" s="948"/>
      <c r="G3694" s="948"/>
      <c r="H3694" s="948"/>
      <c r="I3694" s="948"/>
      <c r="N3694" s="948"/>
      <c r="O3694" s="948"/>
      <c r="P3694" s="948"/>
      <c r="Q3694" s="948"/>
      <c r="R3694" s="948"/>
      <c r="S3694" s="948"/>
      <c r="T3694" s="948"/>
      <c r="U3694" s="948"/>
      <c r="V3694" s="948"/>
      <c r="W3694" s="948"/>
      <c r="X3694" s="948"/>
      <c r="Y3694" s="948"/>
      <c r="Z3694" s="948"/>
      <c r="CC3694" s="949"/>
    </row>
    <row r="3695" spans="6:81" s="947" customFormat="1">
      <c r="F3695" s="948"/>
      <c r="G3695" s="948"/>
      <c r="H3695" s="948"/>
      <c r="I3695" s="948"/>
      <c r="N3695" s="948"/>
      <c r="O3695" s="948"/>
      <c r="P3695" s="948"/>
      <c r="Q3695" s="948"/>
      <c r="R3695" s="948"/>
      <c r="S3695" s="948"/>
      <c r="T3695" s="948"/>
      <c r="U3695" s="948"/>
      <c r="V3695" s="948"/>
      <c r="W3695" s="948"/>
      <c r="X3695" s="948"/>
      <c r="Y3695" s="948"/>
      <c r="Z3695" s="948"/>
      <c r="CC3695" s="949"/>
    </row>
    <row r="3696" spans="6:81" s="947" customFormat="1">
      <c r="F3696" s="948"/>
      <c r="G3696" s="948"/>
      <c r="H3696" s="948"/>
      <c r="I3696" s="948"/>
      <c r="N3696" s="948"/>
      <c r="O3696" s="948"/>
      <c r="P3696" s="948"/>
      <c r="Q3696" s="948"/>
      <c r="R3696" s="948"/>
      <c r="S3696" s="948"/>
      <c r="T3696" s="948"/>
      <c r="U3696" s="948"/>
      <c r="V3696" s="948"/>
      <c r="W3696" s="948"/>
      <c r="X3696" s="948"/>
      <c r="Y3696" s="948"/>
      <c r="Z3696" s="948"/>
      <c r="CC3696" s="949"/>
    </row>
    <row r="3697" spans="6:81" s="947" customFormat="1">
      <c r="F3697" s="948"/>
      <c r="G3697" s="948"/>
      <c r="H3697" s="948"/>
      <c r="I3697" s="948"/>
      <c r="N3697" s="948"/>
      <c r="O3697" s="948"/>
      <c r="P3697" s="948"/>
      <c r="Q3697" s="948"/>
      <c r="R3697" s="948"/>
      <c r="S3697" s="948"/>
      <c r="T3697" s="948"/>
      <c r="U3697" s="948"/>
      <c r="V3697" s="948"/>
      <c r="W3697" s="948"/>
      <c r="X3697" s="948"/>
      <c r="Y3697" s="948"/>
      <c r="Z3697" s="948"/>
      <c r="CC3697" s="949"/>
    </row>
    <row r="3698" spans="6:81" s="947" customFormat="1">
      <c r="F3698" s="948"/>
      <c r="G3698" s="948"/>
      <c r="H3698" s="948"/>
      <c r="I3698" s="948"/>
      <c r="N3698" s="948"/>
      <c r="O3698" s="948"/>
      <c r="P3698" s="948"/>
      <c r="Q3698" s="948"/>
      <c r="R3698" s="948"/>
      <c r="S3698" s="948"/>
      <c r="T3698" s="948"/>
      <c r="U3698" s="948"/>
      <c r="V3698" s="948"/>
      <c r="W3698" s="948"/>
      <c r="X3698" s="948"/>
      <c r="Y3698" s="948"/>
      <c r="Z3698" s="948"/>
      <c r="CC3698" s="949"/>
    </row>
    <row r="3699" spans="6:81" s="947" customFormat="1">
      <c r="F3699" s="948"/>
      <c r="G3699" s="948"/>
      <c r="H3699" s="948"/>
      <c r="I3699" s="948"/>
      <c r="N3699" s="948"/>
      <c r="O3699" s="948"/>
      <c r="P3699" s="948"/>
      <c r="Q3699" s="948"/>
      <c r="R3699" s="948"/>
      <c r="S3699" s="948"/>
      <c r="T3699" s="948"/>
      <c r="U3699" s="948"/>
      <c r="V3699" s="948"/>
      <c r="W3699" s="948"/>
      <c r="X3699" s="948"/>
      <c r="Y3699" s="948"/>
      <c r="Z3699" s="948"/>
      <c r="CC3699" s="949"/>
    </row>
    <row r="3700" spans="6:81" s="947" customFormat="1">
      <c r="F3700" s="948"/>
      <c r="G3700" s="948"/>
      <c r="H3700" s="948"/>
      <c r="I3700" s="948"/>
      <c r="N3700" s="948"/>
      <c r="O3700" s="948"/>
      <c r="P3700" s="948"/>
      <c r="Q3700" s="948"/>
      <c r="R3700" s="948"/>
      <c r="S3700" s="948"/>
      <c r="T3700" s="948"/>
      <c r="U3700" s="948"/>
      <c r="V3700" s="948"/>
      <c r="W3700" s="948"/>
      <c r="X3700" s="948"/>
      <c r="Y3700" s="948"/>
      <c r="Z3700" s="948"/>
      <c r="CC3700" s="949"/>
    </row>
    <row r="3701" spans="6:81" s="947" customFormat="1">
      <c r="F3701" s="948"/>
      <c r="G3701" s="948"/>
      <c r="H3701" s="948"/>
      <c r="I3701" s="948"/>
      <c r="N3701" s="948"/>
      <c r="O3701" s="948"/>
      <c r="P3701" s="948"/>
      <c r="Q3701" s="948"/>
      <c r="R3701" s="948"/>
      <c r="S3701" s="948"/>
      <c r="T3701" s="948"/>
      <c r="U3701" s="948"/>
      <c r="V3701" s="948"/>
      <c r="W3701" s="948"/>
      <c r="X3701" s="948"/>
      <c r="Y3701" s="948"/>
      <c r="Z3701" s="948"/>
      <c r="CC3701" s="949"/>
    </row>
    <row r="3702" spans="6:81" s="947" customFormat="1">
      <c r="F3702" s="948"/>
      <c r="G3702" s="948"/>
      <c r="H3702" s="948"/>
      <c r="I3702" s="948"/>
      <c r="N3702" s="948"/>
      <c r="O3702" s="948"/>
      <c r="P3702" s="948"/>
      <c r="Q3702" s="948"/>
      <c r="R3702" s="948"/>
      <c r="S3702" s="948"/>
      <c r="T3702" s="948"/>
      <c r="U3702" s="948"/>
      <c r="V3702" s="948"/>
      <c r="W3702" s="948"/>
      <c r="X3702" s="948"/>
      <c r="Y3702" s="948"/>
      <c r="Z3702" s="948"/>
      <c r="CC3702" s="949"/>
    </row>
    <row r="3703" spans="6:81" s="947" customFormat="1">
      <c r="F3703" s="948"/>
      <c r="G3703" s="948"/>
      <c r="H3703" s="948"/>
      <c r="I3703" s="948"/>
      <c r="N3703" s="948"/>
      <c r="O3703" s="948"/>
      <c r="P3703" s="948"/>
      <c r="Q3703" s="948"/>
      <c r="R3703" s="948"/>
      <c r="S3703" s="948"/>
      <c r="T3703" s="948"/>
      <c r="U3703" s="948"/>
      <c r="V3703" s="948"/>
      <c r="W3703" s="948"/>
      <c r="X3703" s="948"/>
      <c r="Y3703" s="948"/>
      <c r="Z3703" s="948"/>
      <c r="CC3703" s="949"/>
    </row>
    <row r="3704" spans="6:81" s="947" customFormat="1">
      <c r="F3704" s="948"/>
      <c r="G3704" s="948"/>
      <c r="H3704" s="948"/>
      <c r="I3704" s="948"/>
      <c r="N3704" s="948"/>
      <c r="O3704" s="948"/>
      <c r="P3704" s="948"/>
      <c r="Q3704" s="948"/>
      <c r="R3704" s="948"/>
      <c r="S3704" s="948"/>
      <c r="T3704" s="948"/>
      <c r="U3704" s="948"/>
      <c r="V3704" s="948"/>
      <c r="W3704" s="948"/>
      <c r="X3704" s="948"/>
      <c r="Y3704" s="948"/>
      <c r="Z3704" s="948"/>
      <c r="CC3704" s="949"/>
    </row>
    <row r="3705" spans="6:81" s="947" customFormat="1">
      <c r="F3705" s="948"/>
      <c r="G3705" s="948"/>
      <c r="H3705" s="948"/>
      <c r="I3705" s="948"/>
      <c r="N3705" s="948"/>
      <c r="O3705" s="948"/>
      <c r="P3705" s="948"/>
      <c r="Q3705" s="948"/>
      <c r="R3705" s="948"/>
      <c r="S3705" s="948"/>
      <c r="T3705" s="948"/>
      <c r="U3705" s="948"/>
      <c r="V3705" s="948"/>
      <c r="W3705" s="948"/>
      <c r="X3705" s="948"/>
      <c r="Y3705" s="948"/>
      <c r="Z3705" s="948"/>
      <c r="CC3705" s="949"/>
    </row>
    <row r="3706" spans="6:81" s="947" customFormat="1">
      <c r="F3706" s="948"/>
      <c r="G3706" s="948"/>
      <c r="H3706" s="948"/>
      <c r="I3706" s="948"/>
      <c r="N3706" s="948"/>
      <c r="O3706" s="948"/>
      <c r="P3706" s="948"/>
      <c r="Q3706" s="948"/>
      <c r="R3706" s="948"/>
      <c r="S3706" s="948"/>
      <c r="T3706" s="948"/>
      <c r="U3706" s="948"/>
      <c r="V3706" s="948"/>
      <c r="W3706" s="948"/>
      <c r="X3706" s="948"/>
      <c r="Y3706" s="948"/>
      <c r="Z3706" s="948"/>
      <c r="CC3706" s="949"/>
    </row>
    <row r="3707" spans="6:81" s="947" customFormat="1">
      <c r="F3707" s="948"/>
      <c r="G3707" s="948"/>
      <c r="H3707" s="948"/>
      <c r="I3707" s="948"/>
      <c r="N3707" s="948"/>
      <c r="O3707" s="948"/>
      <c r="P3707" s="948"/>
      <c r="Q3707" s="948"/>
      <c r="R3707" s="948"/>
      <c r="S3707" s="948"/>
      <c r="T3707" s="948"/>
      <c r="U3707" s="948"/>
      <c r="V3707" s="948"/>
      <c r="W3707" s="948"/>
      <c r="X3707" s="948"/>
      <c r="Y3707" s="948"/>
      <c r="Z3707" s="948"/>
      <c r="CC3707" s="949"/>
    </row>
    <row r="3708" spans="6:81" s="947" customFormat="1">
      <c r="F3708" s="948"/>
      <c r="G3708" s="948"/>
      <c r="H3708" s="948"/>
      <c r="I3708" s="948"/>
      <c r="N3708" s="948"/>
      <c r="O3708" s="948"/>
      <c r="P3708" s="948"/>
      <c r="Q3708" s="948"/>
      <c r="R3708" s="948"/>
      <c r="S3708" s="948"/>
      <c r="T3708" s="948"/>
      <c r="U3708" s="948"/>
      <c r="V3708" s="948"/>
      <c r="W3708" s="948"/>
      <c r="X3708" s="948"/>
      <c r="Y3708" s="948"/>
      <c r="Z3708" s="948"/>
      <c r="CC3708" s="949"/>
    </row>
    <row r="3709" spans="6:81" s="947" customFormat="1">
      <c r="F3709" s="948"/>
      <c r="G3709" s="948"/>
      <c r="H3709" s="948"/>
      <c r="I3709" s="948"/>
      <c r="N3709" s="948"/>
      <c r="O3709" s="948"/>
      <c r="P3709" s="948"/>
      <c r="Q3709" s="948"/>
      <c r="R3709" s="948"/>
      <c r="S3709" s="948"/>
      <c r="T3709" s="948"/>
      <c r="U3709" s="948"/>
      <c r="V3709" s="948"/>
      <c r="W3709" s="948"/>
      <c r="X3709" s="948"/>
      <c r="Y3709" s="948"/>
      <c r="Z3709" s="948"/>
      <c r="CC3709" s="949"/>
    </row>
    <row r="3710" spans="6:81" s="947" customFormat="1">
      <c r="F3710" s="948"/>
      <c r="G3710" s="948"/>
      <c r="H3710" s="948"/>
      <c r="I3710" s="948"/>
      <c r="N3710" s="948"/>
      <c r="O3710" s="948"/>
      <c r="P3710" s="948"/>
      <c r="Q3710" s="948"/>
      <c r="R3710" s="948"/>
      <c r="S3710" s="948"/>
      <c r="T3710" s="948"/>
      <c r="U3710" s="948"/>
      <c r="V3710" s="948"/>
      <c r="W3710" s="948"/>
      <c r="X3710" s="948"/>
      <c r="Y3710" s="948"/>
      <c r="Z3710" s="948"/>
      <c r="CC3710" s="949"/>
    </row>
    <row r="3711" spans="6:81" s="947" customFormat="1">
      <c r="F3711" s="948"/>
      <c r="G3711" s="948"/>
      <c r="H3711" s="948"/>
      <c r="I3711" s="948"/>
      <c r="N3711" s="948"/>
      <c r="O3711" s="948"/>
      <c r="P3711" s="948"/>
      <c r="Q3711" s="948"/>
      <c r="R3711" s="948"/>
      <c r="S3711" s="948"/>
      <c r="T3711" s="948"/>
      <c r="U3711" s="948"/>
      <c r="V3711" s="948"/>
      <c r="W3711" s="948"/>
      <c r="X3711" s="948"/>
      <c r="Y3711" s="948"/>
      <c r="Z3711" s="948"/>
      <c r="CC3711" s="949"/>
    </row>
    <row r="3712" spans="6:81" s="947" customFormat="1">
      <c r="F3712" s="948"/>
      <c r="G3712" s="948"/>
      <c r="H3712" s="948"/>
      <c r="I3712" s="948"/>
      <c r="N3712" s="948"/>
      <c r="O3712" s="948"/>
      <c r="P3712" s="948"/>
      <c r="Q3712" s="948"/>
      <c r="R3712" s="948"/>
      <c r="S3712" s="948"/>
      <c r="T3712" s="948"/>
      <c r="U3712" s="948"/>
      <c r="V3712" s="948"/>
      <c r="W3712" s="948"/>
      <c r="X3712" s="948"/>
      <c r="Y3712" s="948"/>
      <c r="Z3712" s="948"/>
      <c r="CC3712" s="949"/>
    </row>
    <row r="3713" spans="6:81" s="947" customFormat="1">
      <c r="F3713" s="948"/>
      <c r="G3713" s="948"/>
      <c r="H3713" s="948"/>
      <c r="I3713" s="948"/>
      <c r="N3713" s="948"/>
      <c r="O3713" s="948"/>
      <c r="P3713" s="948"/>
      <c r="Q3713" s="948"/>
      <c r="R3713" s="948"/>
      <c r="S3713" s="948"/>
      <c r="T3713" s="948"/>
      <c r="U3713" s="948"/>
      <c r="V3713" s="948"/>
      <c r="W3713" s="948"/>
      <c r="X3713" s="948"/>
      <c r="Y3713" s="948"/>
      <c r="Z3713" s="948"/>
      <c r="CC3713" s="949"/>
    </row>
    <row r="3714" spans="6:81" s="947" customFormat="1">
      <c r="F3714" s="948"/>
      <c r="G3714" s="948"/>
      <c r="H3714" s="948"/>
      <c r="I3714" s="948"/>
      <c r="N3714" s="948"/>
      <c r="O3714" s="948"/>
      <c r="P3714" s="948"/>
      <c r="Q3714" s="948"/>
      <c r="R3714" s="948"/>
      <c r="S3714" s="948"/>
      <c r="T3714" s="948"/>
      <c r="U3714" s="948"/>
      <c r="V3714" s="948"/>
      <c r="W3714" s="948"/>
      <c r="X3714" s="948"/>
      <c r="Y3714" s="948"/>
      <c r="Z3714" s="948"/>
      <c r="CC3714" s="949"/>
    </row>
    <row r="3715" spans="6:81" s="947" customFormat="1">
      <c r="F3715" s="948"/>
      <c r="G3715" s="948"/>
      <c r="H3715" s="948"/>
      <c r="I3715" s="948"/>
      <c r="N3715" s="948"/>
      <c r="O3715" s="948"/>
      <c r="P3715" s="948"/>
      <c r="Q3715" s="948"/>
      <c r="R3715" s="948"/>
      <c r="S3715" s="948"/>
      <c r="T3715" s="948"/>
      <c r="U3715" s="948"/>
      <c r="V3715" s="948"/>
      <c r="W3715" s="948"/>
      <c r="X3715" s="948"/>
      <c r="Y3715" s="948"/>
      <c r="Z3715" s="948"/>
      <c r="CC3715" s="949"/>
    </row>
    <row r="3716" spans="6:81" s="947" customFormat="1">
      <c r="F3716" s="948"/>
      <c r="G3716" s="948"/>
      <c r="H3716" s="948"/>
      <c r="I3716" s="948"/>
      <c r="N3716" s="948"/>
      <c r="O3716" s="948"/>
      <c r="P3716" s="948"/>
      <c r="Q3716" s="948"/>
      <c r="R3716" s="948"/>
      <c r="S3716" s="948"/>
      <c r="T3716" s="948"/>
      <c r="U3716" s="948"/>
      <c r="V3716" s="948"/>
      <c r="W3716" s="948"/>
      <c r="X3716" s="948"/>
      <c r="Y3716" s="948"/>
      <c r="Z3716" s="948"/>
      <c r="CC3716" s="949"/>
    </row>
    <row r="3717" spans="6:81" s="947" customFormat="1">
      <c r="F3717" s="948"/>
      <c r="G3717" s="948"/>
      <c r="H3717" s="948"/>
      <c r="I3717" s="948"/>
      <c r="N3717" s="948"/>
      <c r="O3717" s="948"/>
      <c r="P3717" s="948"/>
      <c r="Q3717" s="948"/>
      <c r="R3717" s="948"/>
      <c r="S3717" s="948"/>
      <c r="T3717" s="948"/>
      <c r="U3717" s="948"/>
      <c r="V3717" s="948"/>
      <c r="W3717" s="948"/>
      <c r="X3717" s="948"/>
      <c r="Y3717" s="948"/>
      <c r="Z3717" s="948"/>
      <c r="CC3717" s="949"/>
    </row>
    <row r="3718" spans="6:81" s="947" customFormat="1">
      <c r="F3718" s="948"/>
      <c r="G3718" s="948"/>
      <c r="H3718" s="948"/>
      <c r="I3718" s="948"/>
      <c r="N3718" s="948"/>
      <c r="O3718" s="948"/>
      <c r="P3718" s="948"/>
      <c r="Q3718" s="948"/>
      <c r="R3718" s="948"/>
      <c r="S3718" s="948"/>
      <c r="T3718" s="948"/>
      <c r="U3718" s="948"/>
      <c r="V3718" s="948"/>
      <c r="W3718" s="948"/>
      <c r="X3718" s="948"/>
      <c r="Y3718" s="948"/>
      <c r="Z3718" s="948"/>
      <c r="CC3718" s="949"/>
    </row>
    <row r="3719" spans="6:81" s="947" customFormat="1">
      <c r="F3719" s="948"/>
      <c r="G3719" s="948"/>
      <c r="H3719" s="948"/>
      <c r="I3719" s="948"/>
      <c r="N3719" s="948"/>
      <c r="O3719" s="948"/>
      <c r="P3719" s="948"/>
      <c r="Q3719" s="948"/>
      <c r="R3719" s="948"/>
      <c r="S3719" s="948"/>
      <c r="T3719" s="948"/>
      <c r="U3719" s="948"/>
      <c r="V3719" s="948"/>
      <c r="W3719" s="948"/>
      <c r="X3719" s="948"/>
      <c r="Y3719" s="948"/>
      <c r="Z3719" s="948"/>
      <c r="CC3719" s="949"/>
    </row>
    <row r="3720" spans="6:81" s="947" customFormat="1">
      <c r="F3720" s="948"/>
      <c r="G3720" s="948"/>
      <c r="H3720" s="948"/>
      <c r="I3720" s="948"/>
      <c r="N3720" s="948"/>
      <c r="O3720" s="948"/>
      <c r="P3720" s="948"/>
      <c r="Q3720" s="948"/>
      <c r="R3720" s="948"/>
      <c r="S3720" s="948"/>
      <c r="T3720" s="948"/>
      <c r="U3720" s="948"/>
      <c r="V3720" s="948"/>
      <c r="W3720" s="948"/>
      <c r="X3720" s="948"/>
      <c r="Y3720" s="948"/>
      <c r="Z3720" s="948"/>
      <c r="CC3720" s="949"/>
    </row>
    <row r="3721" spans="6:81" s="947" customFormat="1">
      <c r="F3721" s="948"/>
      <c r="G3721" s="948"/>
      <c r="H3721" s="948"/>
      <c r="I3721" s="948"/>
      <c r="N3721" s="948"/>
      <c r="O3721" s="948"/>
      <c r="P3721" s="948"/>
      <c r="Q3721" s="948"/>
      <c r="R3721" s="948"/>
      <c r="S3721" s="948"/>
      <c r="T3721" s="948"/>
      <c r="U3721" s="948"/>
      <c r="V3721" s="948"/>
      <c r="W3721" s="948"/>
      <c r="X3721" s="948"/>
      <c r="Y3721" s="948"/>
      <c r="Z3721" s="948"/>
      <c r="CC3721" s="949"/>
    </row>
    <row r="3722" spans="6:81" s="947" customFormat="1">
      <c r="F3722" s="948"/>
      <c r="G3722" s="948"/>
      <c r="H3722" s="948"/>
      <c r="I3722" s="948"/>
      <c r="N3722" s="948"/>
      <c r="O3722" s="948"/>
      <c r="P3722" s="948"/>
      <c r="Q3722" s="948"/>
      <c r="R3722" s="948"/>
      <c r="S3722" s="948"/>
      <c r="T3722" s="948"/>
      <c r="U3722" s="948"/>
      <c r="V3722" s="948"/>
      <c r="W3722" s="948"/>
      <c r="X3722" s="948"/>
      <c r="Y3722" s="948"/>
      <c r="Z3722" s="948"/>
      <c r="CC3722" s="949"/>
    </row>
    <row r="3723" spans="6:81" s="947" customFormat="1">
      <c r="F3723" s="948"/>
      <c r="G3723" s="948"/>
      <c r="H3723" s="948"/>
      <c r="I3723" s="948"/>
      <c r="N3723" s="948"/>
      <c r="O3723" s="948"/>
      <c r="P3723" s="948"/>
      <c r="Q3723" s="948"/>
      <c r="R3723" s="948"/>
      <c r="S3723" s="948"/>
      <c r="T3723" s="948"/>
      <c r="U3723" s="948"/>
      <c r="V3723" s="948"/>
      <c r="W3723" s="948"/>
      <c r="X3723" s="948"/>
      <c r="Y3723" s="948"/>
      <c r="Z3723" s="948"/>
      <c r="CC3723" s="949"/>
    </row>
    <row r="3724" spans="6:81" s="947" customFormat="1">
      <c r="F3724" s="948"/>
      <c r="G3724" s="948"/>
      <c r="H3724" s="948"/>
      <c r="I3724" s="948"/>
      <c r="N3724" s="948"/>
      <c r="O3724" s="948"/>
      <c r="P3724" s="948"/>
      <c r="Q3724" s="948"/>
      <c r="R3724" s="948"/>
      <c r="S3724" s="948"/>
      <c r="T3724" s="948"/>
      <c r="U3724" s="948"/>
      <c r="V3724" s="948"/>
      <c r="W3724" s="948"/>
      <c r="X3724" s="948"/>
      <c r="Y3724" s="948"/>
      <c r="Z3724" s="948"/>
      <c r="CC3724" s="949"/>
    </row>
    <row r="3725" spans="6:81" s="947" customFormat="1">
      <c r="F3725" s="948"/>
      <c r="G3725" s="948"/>
      <c r="H3725" s="948"/>
      <c r="I3725" s="948"/>
      <c r="N3725" s="948"/>
      <c r="O3725" s="948"/>
      <c r="P3725" s="948"/>
      <c r="Q3725" s="948"/>
      <c r="R3725" s="948"/>
      <c r="S3725" s="948"/>
      <c r="T3725" s="948"/>
      <c r="U3725" s="948"/>
      <c r="V3725" s="948"/>
      <c r="W3725" s="948"/>
      <c r="X3725" s="948"/>
      <c r="Y3725" s="948"/>
      <c r="Z3725" s="948"/>
      <c r="CC3725" s="949"/>
    </row>
    <row r="3726" spans="6:81" s="947" customFormat="1">
      <c r="F3726" s="948"/>
      <c r="G3726" s="948"/>
      <c r="H3726" s="948"/>
      <c r="I3726" s="948"/>
      <c r="N3726" s="948"/>
      <c r="O3726" s="948"/>
      <c r="P3726" s="948"/>
      <c r="Q3726" s="948"/>
      <c r="R3726" s="948"/>
      <c r="S3726" s="948"/>
      <c r="T3726" s="948"/>
      <c r="U3726" s="948"/>
      <c r="V3726" s="948"/>
      <c r="W3726" s="948"/>
      <c r="X3726" s="948"/>
      <c r="Y3726" s="948"/>
      <c r="Z3726" s="948"/>
      <c r="CC3726" s="949"/>
    </row>
    <row r="3727" spans="6:81" s="947" customFormat="1">
      <c r="F3727" s="948"/>
      <c r="G3727" s="948"/>
      <c r="H3727" s="948"/>
      <c r="I3727" s="948"/>
      <c r="N3727" s="948"/>
      <c r="O3727" s="948"/>
      <c r="P3727" s="948"/>
      <c r="Q3727" s="948"/>
      <c r="R3727" s="948"/>
      <c r="S3727" s="948"/>
      <c r="T3727" s="948"/>
      <c r="U3727" s="948"/>
      <c r="V3727" s="948"/>
      <c r="W3727" s="948"/>
      <c r="X3727" s="948"/>
      <c r="Y3727" s="948"/>
      <c r="Z3727" s="948"/>
      <c r="CC3727" s="949"/>
    </row>
    <row r="3728" spans="6:81" s="947" customFormat="1">
      <c r="F3728" s="948"/>
      <c r="G3728" s="948"/>
      <c r="H3728" s="948"/>
      <c r="I3728" s="948"/>
      <c r="N3728" s="948"/>
      <c r="O3728" s="948"/>
      <c r="P3728" s="948"/>
      <c r="Q3728" s="948"/>
      <c r="R3728" s="948"/>
      <c r="S3728" s="948"/>
      <c r="T3728" s="948"/>
      <c r="U3728" s="948"/>
      <c r="V3728" s="948"/>
      <c r="W3728" s="948"/>
      <c r="X3728" s="948"/>
      <c r="Y3728" s="948"/>
      <c r="Z3728" s="948"/>
      <c r="CC3728" s="949"/>
    </row>
    <row r="3729" spans="6:81" s="947" customFormat="1">
      <c r="F3729" s="948"/>
      <c r="G3729" s="948"/>
      <c r="H3729" s="948"/>
      <c r="I3729" s="948"/>
      <c r="N3729" s="948"/>
      <c r="O3729" s="948"/>
      <c r="P3729" s="948"/>
      <c r="Q3729" s="948"/>
      <c r="R3729" s="948"/>
      <c r="S3729" s="948"/>
      <c r="T3729" s="948"/>
      <c r="U3729" s="948"/>
      <c r="V3729" s="948"/>
      <c r="W3729" s="948"/>
      <c r="X3729" s="948"/>
      <c r="Y3729" s="948"/>
      <c r="Z3729" s="948"/>
      <c r="CC3729" s="949"/>
    </row>
    <row r="3730" spans="6:81" s="947" customFormat="1">
      <c r="F3730" s="948"/>
      <c r="G3730" s="948"/>
      <c r="H3730" s="948"/>
      <c r="I3730" s="948"/>
      <c r="N3730" s="948"/>
      <c r="O3730" s="948"/>
      <c r="P3730" s="948"/>
      <c r="Q3730" s="948"/>
      <c r="R3730" s="948"/>
      <c r="S3730" s="948"/>
      <c r="T3730" s="948"/>
      <c r="U3730" s="948"/>
      <c r="V3730" s="948"/>
      <c r="W3730" s="948"/>
      <c r="X3730" s="948"/>
      <c r="Y3730" s="948"/>
      <c r="Z3730" s="948"/>
      <c r="CC3730" s="949"/>
    </row>
    <row r="3731" spans="6:81" s="947" customFormat="1">
      <c r="F3731" s="948"/>
      <c r="G3731" s="948"/>
      <c r="H3731" s="948"/>
      <c r="I3731" s="948"/>
      <c r="N3731" s="948"/>
      <c r="O3731" s="948"/>
      <c r="P3731" s="948"/>
      <c r="Q3731" s="948"/>
      <c r="R3731" s="948"/>
      <c r="S3731" s="948"/>
      <c r="T3731" s="948"/>
      <c r="U3731" s="948"/>
      <c r="V3731" s="948"/>
      <c r="W3731" s="948"/>
      <c r="X3731" s="948"/>
      <c r="Y3731" s="948"/>
      <c r="Z3731" s="948"/>
      <c r="CC3731" s="949"/>
    </row>
    <row r="3732" spans="6:81" s="947" customFormat="1">
      <c r="F3732" s="948"/>
      <c r="G3732" s="948"/>
      <c r="H3732" s="948"/>
      <c r="I3732" s="948"/>
      <c r="N3732" s="948"/>
      <c r="O3732" s="948"/>
      <c r="P3732" s="948"/>
      <c r="Q3732" s="948"/>
      <c r="R3732" s="948"/>
      <c r="S3732" s="948"/>
      <c r="T3732" s="948"/>
      <c r="U3732" s="948"/>
      <c r="V3732" s="948"/>
      <c r="W3732" s="948"/>
      <c r="X3732" s="948"/>
      <c r="Y3732" s="948"/>
      <c r="Z3732" s="948"/>
      <c r="CC3732" s="949"/>
    </row>
    <row r="3733" spans="6:81" s="947" customFormat="1">
      <c r="F3733" s="948"/>
      <c r="G3733" s="948"/>
      <c r="H3733" s="948"/>
      <c r="I3733" s="948"/>
      <c r="N3733" s="948"/>
      <c r="O3733" s="948"/>
      <c r="P3733" s="948"/>
      <c r="Q3733" s="948"/>
      <c r="R3733" s="948"/>
      <c r="S3733" s="948"/>
      <c r="T3733" s="948"/>
      <c r="U3733" s="948"/>
      <c r="V3733" s="948"/>
      <c r="W3733" s="948"/>
      <c r="X3733" s="948"/>
      <c r="Y3733" s="948"/>
      <c r="Z3733" s="948"/>
      <c r="CC3733" s="949"/>
    </row>
    <row r="3734" spans="6:81" s="947" customFormat="1">
      <c r="F3734" s="948"/>
      <c r="G3734" s="948"/>
      <c r="H3734" s="948"/>
      <c r="I3734" s="948"/>
      <c r="N3734" s="948"/>
      <c r="O3734" s="948"/>
      <c r="P3734" s="948"/>
      <c r="Q3734" s="948"/>
      <c r="R3734" s="948"/>
      <c r="S3734" s="948"/>
      <c r="T3734" s="948"/>
      <c r="U3734" s="948"/>
      <c r="V3734" s="948"/>
      <c r="W3734" s="948"/>
      <c r="X3734" s="948"/>
      <c r="Y3734" s="948"/>
      <c r="Z3734" s="948"/>
      <c r="CC3734" s="949"/>
    </row>
    <row r="3735" spans="6:81" s="947" customFormat="1">
      <c r="F3735" s="948"/>
      <c r="G3735" s="948"/>
      <c r="H3735" s="948"/>
      <c r="I3735" s="948"/>
      <c r="N3735" s="948"/>
      <c r="O3735" s="948"/>
      <c r="P3735" s="948"/>
      <c r="Q3735" s="948"/>
      <c r="R3735" s="948"/>
      <c r="S3735" s="948"/>
      <c r="T3735" s="948"/>
      <c r="U3735" s="948"/>
      <c r="V3735" s="948"/>
      <c r="W3735" s="948"/>
      <c r="X3735" s="948"/>
      <c r="Y3735" s="948"/>
      <c r="Z3735" s="948"/>
      <c r="CC3735" s="949"/>
    </row>
    <row r="3736" spans="6:81" s="947" customFormat="1">
      <c r="F3736" s="948"/>
      <c r="G3736" s="948"/>
      <c r="H3736" s="948"/>
      <c r="I3736" s="948"/>
      <c r="N3736" s="948"/>
      <c r="O3736" s="948"/>
      <c r="P3736" s="948"/>
      <c r="Q3736" s="948"/>
      <c r="R3736" s="948"/>
      <c r="S3736" s="948"/>
      <c r="T3736" s="948"/>
      <c r="U3736" s="948"/>
      <c r="V3736" s="948"/>
      <c r="W3736" s="948"/>
      <c r="X3736" s="948"/>
      <c r="Y3736" s="948"/>
      <c r="Z3736" s="948"/>
      <c r="CC3736" s="949"/>
    </row>
    <row r="3737" spans="6:81" s="947" customFormat="1">
      <c r="F3737" s="948"/>
      <c r="G3737" s="948"/>
      <c r="H3737" s="948"/>
      <c r="I3737" s="948"/>
      <c r="N3737" s="948"/>
      <c r="O3737" s="948"/>
      <c r="P3737" s="948"/>
      <c r="Q3737" s="948"/>
      <c r="R3737" s="948"/>
      <c r="S3737" s="948"/>
      <c r="T3737" s="948"/>
      <c r="U3737" s="948"/>
      <c r="V3737" s="948"/>
      <c r="W3737" s="948"/>
      <c r="X3737" s="948"/>
      <c r="Y3737" s="948"/>
      <c r="Z3737" s="948"/>
      <c r="CC3737" s="949"/>
    </row>
    <row r="3738" spans="6:81" s="947" customFormat="1">
      <c r="F3738" s="948"/>
      <c r="G3738" s="948"/>
      <c r="H3738" s="948"/>
      <c r="I3738" s="948"/>
      <c r="N3738" s="948"/>
      <c r="O3738" s="948"/>
      <c r="P3738" s="948"/>
      <c r="Q3738" s="948"/>
      <c r="R3738" s="948"/>
      <c r="S3738" s="948"/>
      <c r="T3738" s="948"/>
      <c r="U3738" s="948"/>
      <c r="V3738" s="948"/>
      <c r="W3738" s="948"/>
      <c r="X3738" s="948"/>
      <c r="Y3738" s="948"/>
      <c r="Z3738" s="948"/>
      <c r="CC3738" s="949"/>
    </row>
    <row r="3739" spans="6:81" s="947" customFormat="1">
      <c r="F3739" s="948"/>
      <c r="G3739" s="948"/>
      <c r="H3739" s="948"/>
      <c r="I3739" s="948"/>
      <c r="N3739" s="948"/>
      <c r="O3739" s="948"/>
      <c r="P3739" s="948"/>
      <c r="Q3739" s="948"/>
      <c r="R3739" s="948"/>
      <c r="S3739" s="948"/>
      <c r="T3739" s="948"/>
      <c r="U3739" s="948"/>
      <c r="V3739" s="948"/>
      <c r="W3739" s="948"/>
      <c r="X3739" s="948"/>
      <c r="Y3739" s="948"/>
      <c r="Z3739" s="948"/>
      <c r="CC3739" s="949"/>
    </row>
    <row r="3740" spans="6:81" s="947" customFormat="1">
      <c r="F3740" s="948"/>
      <c r="G3740" s="948"/>
      <c r="H3740" s="948"/>
      <c r="I3740" s="948"/>
      <c r="N3740" s="948"/>
      <c r="O3740" s="948"/>
      <c r="P3740" s="948"/>
      <c r="Q3740" s="948"/>
      <c r="R3740" s="948"/>
      <c r="S3740" s="948"/>
      <c r="T3740" s="948"/>
      <c r="U3740" s="948"/>
      <c r="V3740" s="948"/>
      <c r="W3740" s="948"/>
      <c r="X3740" s="948"/>
      <c r="Y3740" s="948"/>
      <c r="Z3740" s="948"/>
      <c r="CC3740" s="949"/>
    </row>
    <row r="3741" spans="6:81" s="947" customFormat="1">
      <c r="F3741" s="948"/>
      <c r="G3741" s="948"/>
      <c r="H3741" s="948"/>
      <c r="I3741" s="948"/>
      <c r="N3741" s="948"/>
      <c r="O3741" s="948"/>
      <c r="P3741" s="948"/>
      <c r="Q3741" s="948"/>
      <c r="R3741" s="948"/>
      <c r="S3741" s="948"/>
      <c r="T3741" s="948"/>
      <c r="U3741" s="948"/>
      <c r="V3741" s="948"/>
      <c r="W3741" s="948"/>
      <c r="X3741" s="948"/>
      <c r="Y3741" s="948"/>
      <c r="Z3741" s="948"/>
      <c r="CC3741" s="949"/>
    </row>
    <row r="3742" spans="6:81" s="947" customFormat="1">
      <c r="F3742" s="948"/>
      <c r="G3742" s="948"/>
      <c r="H3742" s="948"/>
      <c r="I3742" s="948"/>
      <c r="N3742" s="948"/>
      <c r="O3742" s="948"/>
      <c r="P3742" s="948"/>
      <c r="Q3742" s="948"/>
      <c r="R3742" s="948"/>
      <c r="S3742" s="948"/>
      <c r="T3742" s="948"/>
      <c r="U3742" s="948"/>
      <c r="V3742" s="948"/>
      <c r="W3742" s="948"/>
      <c r="X3742" s="948"/>
      <c r="Y3742" s="948"/>
      <c r="Z3742" s="948"/>
      <c r="CC3742" s="949"/>
    </row>
    <row r="3743" spans="6:81" s="947" customFormat="1">
      <c r="F3743" s="948"/>
      <c r="G3743" s="948"/>
      <c r="H3743" s="948"/>
      <c r="I3743" s="948"/>
      <c r="N3743" s="948"/>
      <c r="O3743" s="948"/>
      <c r="P3743" s="948"/>
      <c r="Q3743" s="948"/>
      <c r="R3743" s="948"/>
      <c r="S3743" s="948"/>
      <c r="T3743" s="948"/>
      <c r="U3743" s="948"/>
      <c r="V3743" s="948"/>
      <c r="W3743" s="948"/>
      <c r="X3743" s="948"/>
      <c r="Y3743" s="948"/>
      <c r="Z3743" s="948"/>
      <c r="CC3743" s="949"/>
    </row>
    <row r="3744" spans="6:81" s="947" customFormat="1">
      <c r="F3744" s="948"/>
      <c r="G3744" s="948"/>
      <c r="H3744" s="948"/>
      <c r="I3744" s="948"/>
      <c r="N3744" s="948"/>
      <c r="O3744" s="948"/>
      <c r="P3744" s="948"/>
      <c r="Q3744" s="948"/>
      <c r="R3744" s="948"/>
      <c r="S3744" s="948"/>
      <c r="T3744" s="948"/>
      <c r="U3744" s="948"/>
      <c r="V3744" s="948"/>
      <c r="W3744" s="948"/>
      <c r="X3744" s="948"/>
      <c r="Y3744" s="948"/>
      <c r="Z3744" s="948"/>
      <c r="CC3744" s="949"/>
    </row>
    <row r="3745" spans="6:81" s="947" customFormat="1">
      <c r="F3745" s="948"/>
      <c r="G3745" s="948"/>
      <c r="H3745" s="948"/>
      <c r="I3745" s="948"/>
      <c r="N3745" s="948"/>
      <c r="O3745" s="948"/>
      <c r="P3745" s="948"/>
      <c r="Q3745" s="948"/>
      <c r="R3745" s="948"/>
      <c r="S3745" s="948"/>
      <c r="T3745" s="948"/>
      <c r="U3745" s="948"/>
      <c r="V3745" s="948"/>
      <c r="W3745" s="948"/>
      <c r="X3745" s="948"/>
      <c r="Y3745" s="948"/>
      <c r="Z3745" s="948"/>
      <c r="CC3745" s="949"/>
    </row>
    <row r="3746" spans="6:81" s="947" customFormat="1">
      <c r="F3746" s="948"/>
      <c r="G3746" s="948"/>
      <c r="H3746" s="948"/>
      <c r="I3746" s="948"/>
      <c r="N3746" s="948"/>
      <c r="O3746" s="948"/>
      <c r="P3746" s="948"/>
      <c r="Q3746" s="948"/>
      <c r="R3746" s="948"/>
      <c r="S3746" s="948"/>
      <c r="T3746" s="948"/>
      <c r="U3746" s="948"/>
      <c r="V3746" s="948"/>
      <c r="W3746" s="948"/>
      <c r="X3746" s="948"/>
      <c r="Y3746" s="948"/>
      <c r="Z3746" s="948"/>
      <c r="CC3746" s="949"/>
    </row>
    <row r="3747" spans="6:81" s="947" customFormat="1">
      <c r="F3747" s="948"/>
      <c r="G3747" s="948"/>
      <c r="H3747" s="948"/>
      <c r="I3747" s="948"/>
      <c r="N3747" s="948"/>
      <c r="O3747" s="948"/>
      <c r="P3747" s="948"/>
      <c r="Q3747" s="948"/>
      <c r="R3747" s="948"/>
      <c r="S3747" s="948"/>
      <c r="T3747" s="948"/>
      <c r="U3747" s="948"/>
      <c r="V3747" s="948"/>
      <c r="W3747" s="948"/>
      <c r="X3747" s="948"/>
      <c r="Y3747" s="948"/>
      <c r="Z3747" s="948"/>
      <c r="CC3747" s="949"/>
    </row>
    <row r="3748" spans="6:81" s="947" customFormat="1">
      <c r="F3748" s="948"/>
      <c r="G3748" s="948"/>
      <c r="H3748" s="948"/>
      <c r="I3748" s="948"/>
      <c r="N3748" s="948"/>
      <c r="O3748" s="948"/>
      <c r="P3748" s="948"/>
      <c r="Q3748" s="948"/>
      <c r="R3748" s="948"/>
      <c r="S3748" s="948"/>
      <c r="T3748" s="948"/>
      <c r="U3748" s="948"/>
      <c r="V3748" s="948"/>
      <c r="W3748" s="948"/>
      <c r="X3748" s="948"/>
      <c r="Y3748" s="948"/>
      <c r="Z3748" s="948"/>
      <c r="CC3748" s="949"/>
    </row>
    <row r="3749" spans="6:81" s="947" customFormat="1">
      <c r="F3749" s="948"/>
      <c r="G3749" s="948"/>
      <c r="H3749" s="948"/>
      <c r="I3749" s="948"/>
      <c r="N3749" s="948"/>
      <c r="O3749" s="948"/>
      <c r="P3749" s="948"/>
      <c r="Q3749" s="948"/>
      <c r="R3749" s="948"/>
      <c r="S3749" s="948"/>
      <c r="T3749" s="948"/>
      <c r="U3749" s="948"/>
      <c r="V3749" s="948"/>
      <c r="W3749" s="948"/>
      <c r="X3749" s="948"/>
      <c r="Y3749" s="948"/>
      <c r="Z3749" s="948"/>
      <c r="CC3749" s="949"/>
    </row>
    <row r="3750" spans="6:81" s="947" customFormat="1">
      <c r="F3750" s="948"/>
      <c r="G3750" s="948"/>
      <c r="H3750" s="948"/>
      <c r="I3750" s="948"/>
      <c r="N3750" s="948"/>
      <c r="O3750" s="948"/>
      <c r="P3750" s="948"/>
      <c r="Q3750" s="948"/>
      <c r="R3750" s="948"/>
      <c r="S3750" s="948"/>
      <c r="T3750" s="948"/>
      <c r="U3750" s="948"/>
      <c r="V3750" s="948"/>
      <c r="W3750" s="948"/>
      <c r="X3750" s="948"/>
      <c r="Y3750" s="948"/>
      <c r="Z3750" s="948"/>
      <c r="CC3750" s="949"/>
    </row>
    <row r="3751" spans="6:81" s="947" customFormat="1">
      <c r="F3751" s="948"/>
      <c r="G3751" s="948"/>
      <c r="H3751" s="948"/>
      <c r="I3751" s="948"/>
      <c r="N3751" s="948"/>
      <c r="O3751" s="948"/>
      <c r="P3751" s="948"/>
      <c r="Q3751" s="948"/>
      <c r="R3751" s="948"/>
      <c r="S3751" s="948"/>
      <c r="T3751" s="948"/>
      <c r="U3751" s="948"/>
      <c r="V3751" s="948"/>
      <c r="W3751" s="948"/>
      <c r="X3751" s="948"/>
      <c r="Y3751" s="948"/>
      <c r="Z3751" s="948"/>
      <c r="CC3751" s="949"/>
    </row>
    <row r="3752" spans="6:81" s="947" customFormat="1">
      <c r="F3752" s="948"/>
      <c r="G3752" s="948"/>
      <c r="H3752" s="948"/>
      <c r="I3752" s="948"/>
      <c r="N3752" s="948"/>
      <c r="O3752" s="948"/>
      <c r="P3752" s="948"/>
      <c r="Q3752" s="948"/>
      <c r="R3752" s="948"/>
      <c r="S3752" s="948"/>
      <c r="T3752" s="948"/>
      <c r="U3752" s="948"/>
      <c r="V3752" s="948"/>
      <c r="W3752" s="948"/>
      <c r="X3752" s="948"/>
      <c r="Y3752" s="948"/>
      <c r="Z3752" s="948"/>
      <c r="CC3752" s="949"/>
    </row>
    <row r="3753" spans="6:81" s="947" customFormat="1">
      <c r="F3753" s="948"/>
      <c r="G3753" s="948"/>
      <c r="H3753" s="948"/>
      <c r="I3753" s="948"/>
      <c r="N3753" s="948"/>
      <c r="O3753" s="948"/>
      <c r="P3753" s="948"/>
      <c r="Q3753" s="948"/>
      <c r="R3753" s="948"/>
      <c r="S3753" s="948"/>
      <c r="T3753" s="948"/>
      <c r="U3753" s="948"/>
      <c r="V3753" s="948"/>
      <c r="W3753" s="948"/>
      <c r="X3753" s="948"/>
      <c r="Y3753" s="948"/>
      <c r="Z3753" s="948"/>
      <c r="CC3753" s="949"/>
    </row>
    <row r="3754" spans="6:81" s="947" customFormat="1">
      <c r="F3754" s="948"/>
      <c r="G3754" s="948"/>
      <c r="H3754" s="948"/>
      <c r="I3754" s="948"/>
      <c r="N3754" s="948"/>
      <c r="O3754" s="948"/>
      <c r="P3754" s="948"/>
      <c r="Q3754" s="948"/>
      <c r="R3754" s="948"/>
      <c r="S3754" s="948"/>
      <c r="T3754" s="948"/>
      <c r="U3754" s="948"/>
      <c r="V3754" s="948"/>
      <c r="W3754" s="948"/>
      <c r="X3754" s="948"/>
      <c r="Y3754" s="948"/>
      <c r="Z3754" s="948"/>
      <c r="CC3754" s="949"/>
    </row>
    <row r="3755" spans="6:81" s="947" customFormat="1">
      <c r="F3755" s="948"/>
      <c r="G3755" s="948"/>
      <c r="H3755" s="948"/>
      <c r="I3755" s="948"/>
      <c r="N3755" s="948"/>
      <c r="O3755" s="948"/>
      <c r="P3755" s="948"/>
      <c r="Q3755" s="948"/>
      <c r="R3755" s="948"/>
      <c r="S3755" s="948"/>
      <c r="T3755" s="948"/>
      <c r="U3755" s="948"/>
      <c r="V3755" s="948"/>
      <c r="W3755" s="948"/>
      <c r="X3755" s="948"/>
      <c r="Y3755" s="948"/>
      <c r="Z3755" s="948"/>
      <c r="CC3755" s="949"/>
    </row>
    <row r="3756" spans="6:81" s="947" customFormat="1">
      <c r="F3756" s="948"/>
      <c r="G3756" s="948"/>
      <c r="H3756" s="948"/>
      <c r="I3756" s="948"/>
      <c r="N3756" s="948"/>
      <c r="O3756" s="948"/>
      <c r="P3756" s="948"/>
      <c r="Q3756" s="948"/>
      <c r="R3756" s="948"/>
      <c r="S3756" s="948"/>
      <c r="T3756" s="948"/>
      <c r="U3756" s="948"/>
      <c r="V3756" s="948"/>
      <c r="W3756" s="948"/>
      <c r="X3756" s="948"/>
      <c r="Y3756" s="948"/>
      <c r="Z3756" s="948"/>
      <c r="CC3756" s="949"/>
    </row>
    <row r="3757" spans="6:81" s="947" customFormat="1">
      <c r="F3757" s="948"/>
      <c r="G3757" s="948"/>
      <c r="H3757" s="948"/>
      <c r="I3757" s="948"/>
      <c r="N3757" s="948"/>
      <c r="O3757" s="948"/>
      <c r="P3757" s="948"/>
      <c r="Q3757" s="948"/>
      <c r="R3757" s="948"/>
      <c r="S3757" s="948"/>
      <c r="T3757" s="948"/>
      <c r="U3757" s="948"/>
      <c r="V3757" s="948"/>
      <c r="W3757" s="948"/>
      <c r="X3757" s="948"/>
      <c r="Y3757" s="948"/>
      <c r="Z3757" s="948"/>
      <c r="CC3757" s="949"/>
    </row>
    <row r="3758" spans="6:81" s="947" customFormat="1">
      <c r="F3758" s="948"/>
      <c r="G3758" s="948"/>
      <c r="H3758" s="948"/>
      <c r="I3758" s="948"/>
      <c r="N3758" s="948"/>
      <c r="O3758" s="948"/>
      <c r="P3758" s="948"/>
      <c r="Q3758" s="948"/>
      <c r="R3758" s="948"/>
      <c r="S3758" s="948"/>
      <c r="T3758" s="948"/>
      <c r="U3758" s="948"/>
      <c r="V3758" s="948"/>
      <c r="W3758" s="948"/>
      <c r="X3758" s="948"/>
      <c r="Y3758" s="948"/>
      <c r="Z3758" s="948"/>
      <c r="CC3758" s="949"/>
    </row>
    <row r="3759" spans="6:81" s="947" customFormat="1">
      <c r="F3759" s="948"/>
      <c r="G3759" s="948"/>
      <c r="H3759" s="948"/>
      <c r="I3759" s="948"/>
      <c r="N3759" s="948"/>
      <c r="O3759" s="948"/>
      <c r="P3759" s="948"/>
      <c r="Q3759" s="948"/>
      <c r="R3759" s="948"/>
      <c r="S3759" s="948"/>
      <c r="T3759" s="948"/>
      <c r="U3759" s="948"/>
      <c r="V3759" s="948"/>
      <c r="W3759" s="948"/>
      <c r="X3759" s="948"/>
      <c r="Y3759" s="948"/>
      <c r="Z3759" s="948"/>
      <c r="CC3759" s="949"/>
    </row>
    <row r="3760" spans="6:81" s="947" customFormat="1">
      <c r="F3760" s="948"/>
      <c r="G3760" s="948"/>
      <c r="H3760" s="948"/>
      <c r="I3760" s="948"/>
      <c r="N3760" s="948"/>
      <c r="O3760" s="948"/>
      <c r="P3760" s="948"/>
      <c r="Q3760" s="948"/>
      <c r="R3760" s="948"/>
      <c r="S3760" s="948"/>
      <c r="T3760" s="948"/>
      <c r="U3760" s="948"/>
      <c r="V3760" s="948"/>
      <c r="W3760" s="948"/>
      <c r="X3760" s="948"/>
      <c r="Y3760" s="948"/>
      <c r="Z3760" s="948"/>
      <c r="CC3760" s="949"/>
    </row>
    <row r="3761" spans="6:81" s="947" customFormat="1">
      <c r="F3761" s="948"/>
      <c r="G3761" s="948"/>
      <c r="H3761" s="948"/>
      <c r="I3761" s="948"/>
      <c r="N3761" s="948"/>
      <c r="O3761" s="948"/>
      <c r="P3761" s="948"/>
      <c r="Q3761" s="948"/>
      <c r="R3761" s="948"/>
      <c r="S3761" s="948"/>
      <c r="T3761" s="948"/>
      <c r="U3761" s="948"/>
      <c r="V3761" s="948"/>
      <c r="W3761" s="948"/>
      <c r="X3761" s="948"/>
      <c r="Y3761" s="948"/>
      <c r="Z3761" s="948"/>
      <c r="CC3761" s="949"/>
    </row>
    <row r="3762" spans="6:81" s="947" customFormat="1">
      <c r="F3762" s="948"/>
      <c r="G3762" s="948"/>
      <c r="H3762" s="948"/>
      <c r="I3762" s="948"/>
      <c r="N3762" s="948"/>
      <c r="O3762" s="948"/>
      <c r="P3762" s="948"/>
      <c r="Q3762" s="948"/>
      <c r="R3762" s="948"/>
      <c r="S3762" s="948"/>
      <c r="T3762" s="948"/>
      <c r="U3762" s="948"/>
      <c r="V3762" s="948"/>
      <c r="W3762" s="948"/>
      <c r="X3762" s="948"/>
      <c r="Y3762" s="948"/>
      <c r="Z3762" s="948"/>
      <c r="CC3762" s="949"/>
    </row>
    <row r="3763" spans="6:81" s="947" customFormat="1">
      <c r="F3763" s="948"/>
      <c r="G3763" s="948"/>
      <c r="H3763" s="948"/>
      <c r="I3763" s="948"/>
      <c r="N3763" s="948"/>
      <c r="O3763" s="948"/>
      <c r="P3763" s="948"/>
      <c r="Q3763" s="948"/>
      <c r="R3763" s="948"/>
      <c r="S3763" s="948"/>
      <c r="T3763" s="948"/>
      <c r="U3763" s="948"/>
      <c r="V3763" s="948"/>
      <c r="W3763" s="948"/>
      <c r="X3763" s="948"/>
      <c r="Y3763" s="948"/>
      <c r="Z3763" s="948"/>
      <c r="CC3763" s="949"/>
    </row>
    <row r="3764" spans="6:81" s="947" customFormat="1">
      <c r="F3764" s="948"/>
      <c r="G3764" s="948"/>
      <c r="H3764" s="948"/>
      <c r="I3764" s="948"/>
      <c r="N3764" s="948"/>
      <c r="O3764" s="948"/>
      <c r="P3764" s="948"/>
      <c r="Q3764" s="948"/>
      <c r="R3764" s="948"/>
      <c r="S3764" s="948"/>
      <c r="T3764" s="948"/>
      <c r="U3764" s="948"/>
      <c r="V3764" s="948"/>
      <c r="W3764" s="948"/>
      <c r="X3764" s="948"/>
      <c r="Y3764" s="948"/>
      <c r="Z3764" s="948"/>
      <c r="CC3764" s="949"/>
    </row>
    <row r="3765" spans="6:81" s="947" customFormat="1">
      <c r="F3765" s="948"/>
      <c r="G3765" s="948"/>
      <c r="H3765" s="948"/>
      <c r="I3765" s="948"/>
      <c r="N3765" s="948"/>
      <c r="O3765" s="948"/>
      <c r="P3765" s="948"/>
      <c r="Q3765" s="948"/>
      <c r="R3765" s="948"/>
      <c r="S3765" s="948"/>
      <c r="T3765" s="948"/>
      <c r="U3765" s="948"/>
      <c r="V3765" s="948"/>
      <c r="W3765" s="948"/>
      <c r="X3765" s="948"/>
      <c r="Y3765" s="948"/>
      <c r="Z3765" s="948"/>
      <c r="CC3765" s="949"/>
    </row>
    <row r="3766" spans="6:81" s="947" customFormat="1">
      <c r="F3766" s="948"/>
      <c r="G3766" s="948"/>
      <c r="H3766" s="948"/>
      <c r="I3766" s="948"/>
      <c r="N3766" s="948"/>
      <c r="O3766" s="948"/>
      <c r="P3766" s="948"/>
      <c r="Q3766" s="948"/>
      <c r="R3766" s="948"/>
      <c r="S3766" s="948"/>
      <c r="T3766" s="948"/>
      <c r="U3766" s="948"/>
      <c r="V3766" s="948"/>
      <c r="W3766" s="948"/>
      <c r="X3766" s="948"/>
      <c r="Y3766" s="948"/>
      <c r="Z3766" s="948"/>
      <c r="CC3766" s="949"/>
    </row>
    <row r="3767" spans="6:81" s="947" customFormat="1">
      <c r="F3767" s="948"/>
      <c r="G3767" s="948"/>
      <c r="H3767" s="948"/>
      <c r="I3767" s="948"/>
      <c r="N3767" s="948"/>
      <c r="O3767" s="948"/>
      <c r="P3767" s="948"/>
      <c r="Q3767" s="948"/>
      <c r="R3767" s="948"/>
      <c r="S3767" s="948"/>
      <c r="T3767" s="948"/>
      <c r="U3767" s="948"/>
      <c r="V3767" s="948"/>
      <c r="W3767" s="948"/>
      <c r="X3767" s="948"/>
      <c r="Y3767" s="948"/>
      <c r="Z3767" s="948"/>
      <c r="CC3767" s="949"/>
    </row>
    <row r="3768" spans="6:81" s="947" customFormat="1">
      <c r="F3768" s="948"/>
      <c r="G3768" s="948"/>
      <c r="H3768" s="948"/>
      <c r="I3768" s="948"/>
      <c r="N3768" s="948"/>
      <c r="O3768" s="948"/>
      <c r="P3768" s="948"/>
      <c r="Q3768" s="948"/>
      <c r="R3768" s="948"/>
      <c r="S3768" s="948"/>
      <c r="T3768" s="948"/>
      <c r="U3768" s="948"/>
      <c r="V3768" s="948"/>
      <c r="W3768" s="948"/>
      <c r="X3768" s="948"/>
      <c r="Y3768" s="948"/>
      <c r="Z3768" s="948"/>
      <c r="CC3768" s="949"/>
    </row>
    <row r="3769" spans="6:81" s="947" customFormat="1">
      <c r="F3769" s="948"/>
      <c r="G3769" s="948"/>
      <c r="H3769" s="948"/>
      <c r="I3769" s="948"/>
      <c r="N3769" s="948"/>
      <c r="O3769" s="948"/>
      <c r="P3769" s="948"/>
      <c r="Q3769" s="948"/>
      <c r="R3769" s="948"/>
      <c r="S3769" s="948"/>
      <c r="T3769" s="948"/>
      <c r="U3769" s="948"/>
      <c r="V3769" s="948"/>
      <c r="W3769" s="948"/>
      <c r="X3769" s="948"/>
      <c r="Y3769" s="948"/>
      <c r="Z3769" s="948"/>
      <c r="CC3769" s="949"/>
    </row>
    <row r="3770" spans="6:81" s="947" customFormat="1">
      <c r="F3770" s="948"/>
      <c r="G3770" s="948"/>
      <c r="H3770" s="948"/>
      <c r="I3770" s="948"/>
      <c r="N3770" s="948"/>
      <c r="O3770" s="948"/>
      <c r="P3770" s="948"/>
      <c r="Q3770" s="948"/>
      <c r="R3770" s="948"/>
      <c r="S3770" s="948"/>
      <c r="T3770" s="948"/>
      <c r="U3770" s="948"/>
      <c r="V3770" s="948"/>
      <c r="W3770" s="948"/>
      <c r="X3770" s="948"/>
      <c r="Y3770" s="948"/>
      <c r="Z3770" s="948"/>
      <c r="CC3770" s="949"/>
    </row>
    <row r="3771" spans="6:81" s="947" customFormat="1">
      <c r="F3771" s="948"/>
      <c r="G3771" s="948"/>
      <c r="H3771" s="948"/>
      <c r="I3771" s="948"/>
      <c r="N3771" s="948"/>
      <c r="O3771" s="948"/>
      <c r="P3771" s="948"/>
      <c r="Q3771" s="948"/>
      <c r="R3771" s="948"/>
      <c r="S3771" s="948"/>
      <c r="T3771" s="948"/>
      <c r="U3771" s="948"/>
      <c r="V3771" s="948"/>
      <c r="W3771" s="948"/>
      <c r="X3771" s="948"/>
      <c r="Y3771" s="948"/>
      <c r="Z3771" s="948"/>
      <c r="CC3771" s="949"/>
    </row>
    <row r="3772" spans="6:81" s="947" customFormat="1">
      <c r="F3772" s="948"/>
      <c r="G3772" s="948"/>
      <c r="H3772" s="948"/>
      <c r="I3772" s="948"/>
      <c r="N3772" s="948"/>
      <c r="O3772" s="948"/>
      <c r="P3772" s="948"/>
      <c r="Q3772" s="948"/>
      <c r="R3772" s="948"/>
      <c r="S3772" s="948"/>
      <c r="T3772" s="948"/>
      <c r="U3772" s="948"/>
      <c r="V3772" s="948"/>
      <c r="W3772" s="948"/>
      <c r="X3772" s="948"/>
      <c r="Y3772" s="948"/>
      <c r="Z3772" s="948"/>
      <c r="CC3772" s="949"/>
    </row>
    <row r="3773" spans="6:81" s="947" customFormat="1">
      <c r="F3773" s="948"/>
      <c r="G3773" s="948"/>
      <c r="H3773" s="948"/>
      <c r="I3773" s="948"/>
      <c r="N3773" s="948"/>
      <c r="O3773" s="948"/>
      <c r="P3773" s="948"/>
      <c r="Q3773" s="948"/>
      <c r="R3773" s="948"/>
      <c r="S3773" s="948"/>
      <c r="T3773" s="948"/>
      <c r="U3773" s="948"/>
      <c r="V3773" s="948"/>
      <c r="W3773" s="948"/>
      <c r="X3773" s="948"/>
      <c r="Y3773" s="948"/>
      <c r="Z3773" s="948"/>
      <c r="CC3773" s="949"/>
    </row>
    <row r="3774" spans="6:81" s="947" customFormat="1">
      <c r="F3774" s="948"/>
      <c r="G3774" s="948"/>
      <c r="H3774" s="948"/>
      <c r="I3774" s="948"/>
      <c r="N3774" s="948"/>
      <c r="O3774" s="948"/>
      <c r="P3774" s="948"/>
      <c r="Q3774" s="948"/>
      <c r="R3774" s="948"/>
      <c r="S3774" s="948"/>
      <c r="T3774" s="948"/>
      <c r="U3774" s="948"/>
      <c r="V3774" s="948"/>
      <c r="W3774" s="948"/>
      <c r="X3774" s="948"/>
      <c r="Y3774" s="948"/>
      <c r="Z3774" s="948"/>
      <c r="CC3774" s="949"/>
    </row>
    <row r="3775" spans="6:81" s="947" customFormat="1">
      <c r="F3775" s="948"/>
      <c r="G3775" s="948"/>
      <c r="H3775" s="948"/>
      <c r="I3775" s="948"/>
      <c r="N3775" s="948"/>
      <c r="O3775" s="948"/>
      <c r="P3775" s="948"/>
      <c r="Q3775" s="948"/>
      <c r="R3775" s="948"/>
      <c r="S3775" s="948"/>
      <c r="T3775" s="948"/>
      <c r="U3775" s="948"/>
      <c r="V3775" s="948"/>
      <c r="W3775" s="948"/>
      <c r="X3775" s="948"/>
      <c r="Y3775" s="948"/>
      <c r="Z3775" s="948"/>
      <c r="CC3775" s="949"/>
    </row>
    <row r="3776" spans="6:81" s="947" customFormat="1">
      <c r="F3776" s="948"/>
      <c r="G3776" s="948"/>
      <c r="H3776" s="948"/>
      <c r="I3776" s="948"/>
      <c r="N3776" s="948"/>
      <c r="O3776" s="948"/>
      <c r="P3776" s="948"/>
      <c r="Q3776" s="948"/>
      <c r="R3776" s="948"/>
      <c r="S3776" s="948"/>
      <c r="T3776" s="948"/>
      <c r="U3776" s="948"/>
      <c r="V3776" s="948"/>
      <c r="W3776" s="948"/>
      <c r="X3776" s="948"/>
      <c r="Y3776" s="948"/>
      <c r="Z3776" s="948"/>
      <c r="CC3776" s="949"/>
    </row>
    <row r="3777" spans="6:81" s="947" customFormat="1">
      <c r="F3777" s="948"/>
      <c r="G3777" s="948"/>
      <c r="H3777" s="948"/>
      <c r="I3777" s="948"/>
      <c r="N3777" s="948"/>
      <c r="O3777" s="948"/>
      <c r="P3777" s="948"/>
      <c r="Q3777" s="948"/>
      <c r="R3777" s="948"/>
      <c r="S3777" s="948"/>
      <c r="T3777" s="948"/>
      <c r="U3777" s="948"/>
      <c r="V3777" s="948"/>
      <c r="W3777" s="948"/>
      <c r="X3777" s="948"/>
      <c r="Y3777" s="948"/>
      <c r="Z3777" s="948"/>
      <c r="CC3777" s="949"/>
    </row>
    <row r="3778" spans="6:81" s="947" customFormat="1">
      <c r="F3778" s="948"/>
      <c r="G3778" s="948"/>
      <c r="H3778" s="948"/>
      <c r="I3778" s="948"/>
      <c r="N3778" s="948"/>
      <c r="O3778" s="948"/>
      <c r="P3778" s="948"/>
      <c r="Q3778" s="948"/>
      <c r="R3778" s="948"/>
      <c r="S3778" s="948"/>
      <c r="T3778" s="948"/>
      <c r="U3778" s="948"/>
      <c r="V3778" s="948"/>
      <c r="W3778" s="948"/>
      <c r="X3778" s="948"/>
      <c r="Y3778" s="948"/>
      <c r="Z3778" s="948"/>
      <c r="CC3778" s="949"/>
    </row>
    <row r="3779" spans="6:81" s="947" customFormat="1">
      <c r="F3779" s="948"/>
      <c r="G3779" s="948"/>
      <c r="H3779" s="948"/>
      <c r="I3779" s="948"/>
      <c r="N3779" s="948"/>
      <c r="O3779" s="948"/>
      <c r="P3779" s="948"/>
      <c r="Q3779" s="948"/>
      <c r="R3779" s="948"/>
      <c r="S3779" s="948"/>
      <c r="T3779" s="948"/>
      <c r="U3779" s="948"/>
      <c r="V3779" s="948"/>
      <c r="W3779" s="948"/>
      <c r="X3779" s="948"/>
      <c r="Y3779" s="948"/>
      <c r="Z3779" s="948"/>
      <c r="CC3779" s="949"/>
    </row>
    <row r="3780" spans="6:81" s="947" customFormat="1">
      <c r="F3780" s="948"/>
      <c r="G3780" s="948"/>
      <c r="H3780" s="948"/>
      <c r="I3780" s="948"/>
      <c r="N3780" s="948"/>
      <c r="O3780" s="948"/>
      <c r="P3780" s="948"/>
      <c r="Q3780" s="948"/>
      <c r="R3780" s="948"/>
      <c r="S3780" s="948"/>
      <c r="T3780" s="948"/>
      <c r="U3780" s="948"/>
      <c r="V3780" s="948"/>
      <c r="W3780" s="948"/>
      <c r="X3780" s="948"/>
      <c r="Y3780" s="948"/>
      <c r="Z3780" s="948"/>
      <c r="CC3780" s="949"/>
    </row>
    <row r="3781" spans="6:81" s="947" customFormat="1">
      <c r="F3781" s="948"/>
      <c r="G3781" s="948"/>
      <c r="H3781" s="948"/>
      <c r="I3781" s="948"/>
      <c r="N3781" s="948"/>
      <c r="O3781" s="948"/>
      <c r="P3781" s="948"/>
      <c r="Q3781" s="948"/>
      <c r="R3781" s="948"/>
      <c r="S3781" s="948"/>
      <c r="T3781" s="948"/>
      <c r="U3781" s="948"/>
      <c r="V3781" s="948"/>
      <c r="W3781" s="948"/>
      <c r="X3781" s="948"/>
      <c r="Y3781" s="948"/>
      <c r="Z3781" s="948"/>
      <c r="CC3781" s="949"/>
    </row>
    <row r="3782" spans="6:81" s="947" customFormat="1">
      <c r="F3782" s="948"/>
      <c r="G3782" s="948"/>
      <c r="H3782" s="948"/>
      <c r="I3782" s="948"/>
      <c r="N3782" s="948"/>
      <c r="O3782" s="948"/>
      <c r="P3782" s="948"/>
      <c r="Q3782" s="948"/>
      <c r="R3782" s="948"/>
      <c r="S3782" s="948"/>
      <c r="T3782" s="948"/>
      <c r="U3782" s="948"/>
      <c r="V3782" s="948"/>
      <c r="W3782" s="948"/>
      <c r="X3782" s="948"/>
      <c r="Y3782" s="948"/>
      <c r="Z3782" s="948"/>
      <c r="CC3782" s="949"/>
    </row>
    <row r="3783" spans="6:81" s="947" customFormat="1">
      <c r="F3783" s="948"/>
      <c r="G3783" s="948"/>
      <c r="H3783" s="948"/>
      <c r="I3783" s="948"/>
      <c r="N3783" s="948"/>
      <c r="O3783" s="948"/>
      <c r="P3783" s="948"/>
      <c r="Q3783" s="948"/>
      <c r="R3783" s="948"/>
      <c r="S3783" s="948"/>
      <c r="T3783" s="948"/>
      <c r="U3783" s="948"/>
      <c r="V3783" s="948"/>
      <c r="W3783" s="948"/>
      <c r="X3783" s="948"/>
      <c r="Y3783" s="948"/>
      <c r="Z3783" s="948"/>
      <c r="CC3783" s="949"/>
    </row>
    <row r="3784" spans="6:81" s="947" customFormat="1">
      <c r="F3784" s="948"/>
      <c r="G3784" s="948"/>
      <c r="H3784" s="948"/>
      <c r="I3784" s="948"/>
      <c r="N3784" s="948"/>
      <c r="O3784" s="948"/>
      <c r="P3784" s="948"/>
      <c r="Q3784" s="948"/>
      <c r="R3784" s="948"/>
      <c r="S3784" s="948"/>
      <c r="T3784" s="948"/>
      <c r="U3784" s="948"/>
      <c r="V3784" s="948"/>
      <c r="W3784" s="948"/>
      <c r="X3784" s="948"/>
      <c r="Y3784" s="948"/>
      <c r="Z3784" s="948"/>
      <c r="CC3784" s="949"/>
    </row>
    <row r="3785" spans="6:81" s="947" customFormat="1">
      <c r="F3785" s="948"/>
      <c r="G3785" s="948"/>
      <c r="H3785" s="948"/>
      <c r="I3785" s="948"/>
      <c r="N3785" s="948"/>
      <c r="O3785" s="948"/>
      <c r="P3785" s="948"/>
      <c r="Q3785" s="948"/>
      <c r="R3785" s="948"/>
      <c r="S3785" s="948"/>
      <c r="T3785" s="948"/>
      <c r="U3785" s="948"/>
      <c r="V3785" s="948"/>
      <c r="W3785" s="948"/>
      <c r="X3785" s="948"/>
      <c r="Y3785" s="948"/>
      <c r="Z3785" s="948"/>
      <c r="CC3785" s="949"/>
    </row>
    <row r="3786" spans="6:81" s="947" customFormat="1">
      <c r="F3786" s="948"/>
      <c r="G3786" s="948"/>
      <c r="H3786" s="948"/>
      <c r="I3786" s="948"/>
      <c r="N3786" s="948"/>
      <c r="O3786" s="948"/>
      <c r="P3786" s="948"/>
      <c r="Q3786" s="948"/>
      <c r="R3786" s="948"/>
      <c r="S3786" s="948"/>
      <c r="T3786" s="948"/>
      <c r="U3786" s="948"/>
      <c r="V3786" s="948"/>
      <c r="W3786" s="948"/>
      <c r="X3786" s="948"/>
      <c r="Y3786" s="948"/>
      <c r="Z3786" s="948"/>
      <c r="CC3786" s="949"/>
    </row>
    <row r="3787" spans="6:81" s="947" customFormat="1">
      <c r="F3787" s="948"/>
      <c r="G3787" s="948"/>
      <c r="H3787" s="948"/>
      <c r="I3787" s="948"/>
      <c r="N3787" s="948"/>
      <c r="O3787" s="948"/>
      <c r="P3787" s="948"/>
      <c r="Q3787" s="948"/>
      <c r="R3787" s="948"/>
      <c r="S3787" s="948"/>
      <c r="T3787" s="948"/>
      <c r="U3787" s="948"/>
      <c r="V3787" s="948"/>
      <c r="W3787" s="948"/>
      <c r="X3787" s="948"/>
      <c r="Y3787" s="948"/>
      <c r="Z3787" s="948"/>
      <c r="CC3787" s="949"/>
    </row>
    <row r="3788" spans="6:81" s="947" customFormat="1">
      <c r="F3788" s="948"/>
      <c r="G3788" s="948"/>
      <c r="H3788" s="948"/>
      <c r="I3788" s="948"/>
      <c r="N3788" s="948"/>
      <c r="O3788" s="948"/>
      <c r="P3788" s="948"/>
      <c r="Q3788" s="948"/>
      <c r="R3788" s="948"/>
      <c r="S3788" s="948"/>
      <c r="T3788" s="948"/>
      <c r="U3788" s="948"/>
      <c r="V3788" s="948"/>
      <c r="W3788" s="948"/>
      <c r="X3788" s="948"/>
      <c r="Y3788" s="948"/>
      <c r="Z3788" s="948"/>
      <c r="CC3788" s="949"/>
    </row>
    <row r="3789" spans="6:81" s="947" customFormat="1">
      <c r="F3789" s="948"/>
      <c r="G3789" s="948"/>
      <c r="H3789" s="948"/>
      <c r="I3789" s="948"/>
      <c r="N3789" s="948"/>
      <c r="O3789" s="948"/>
      <c r="P3789" s="948"/>
      <c r="Q3789" s="948"/>
      <c r="R3789" s="948"/>
      <c r="S3789" s="948"/>
      <c r="T3789" s="948"/>
      <c r="U3789" s="948"/>
      <c r="V3789" s="948"/>
      <c r="W3789" s="948"/>
      <c r="X3789" s="948"/>
      <c r="Y3789" s="948"/>
      <c r="Z3789" s="948"/>
      <c r="CC3789" s="949"/>
    </row>
    <row r="3790" spans="6:81" s="947" customFormat="1">
      <c r="F3790" s="948"/>
      <c r="G3790" s="948"/>
      <c r="H3790" s="948"/>
      <c r="I3790" s="948"/>
      <c r="N3790" s="948"/>
      <c r="O3790" s="948"/>
      <c r="P3790" s="948"/>
      <c r="Q3790" s="948"/>
      <c r="R3790" s="948"/>
      <c r="S3790" s="948"/>
      <c r="T3790" s="948"/>
      <c r="U3790" s="948"/>
      <c r="V3790" s="948"/>
      <c r="W3790" s="948"/>
      <c r="X3790" s="948"/>
      <c r="Y3790" s="948"/>
      <c r="Z3790" s="948"/>
      <c r="CC3790" s="949"/>
    </row>
    <row r="3791" spans="6:81" s="947" customFormat="1">
      <c r="F3791" s="948"/>
      <c r="G3791" s="948"/>
      <c r="H3791" s="948"/>
      <c r="I3791" s="948"/>
      <c r="N3791" s="948"/>
      <c r="O3791" s="948"/>
      <c r="P3791" s="948"/>
      <c r="Q3791" s="948"/>
      <c r="R3791" s="948"/>
      <c r="S3791" s="948"/>
      <c r="T3791" s="948"/>
      <c r="U3791" s="948"/>
      <c r="V3791" s="948"/>
      <c r="W3791" s="948"/>
      <c r="X3791" s="948"/>
      <c r="Y3791" s="948"/>
      <c r="Z3791" s="948"/>
      <c r="CC3791" s="949"/>
    </row>
    <row r="3792" spans="6:81" s="947" customFormat="1">
      <c r="F3792" s="948"/>
      <c r="G3792" s="948"/>
      <c r="H3792" s="948"/>
      <c r="I3792" s="948"/>
      <c r="N3792" s="948"/>
      <c r="O3792" s="948"/>
      <c r="P3792" s="948"/>
      <c r="Q3792" s="948"/>
      <c r="R3792" s="948"/>
      <c r="S3792" s="948"/>
      <c r="T3792" s="948"/>
      <c r="U3792" s="948"/>
      <c r="V3792" s="948"/>
      <c r="W3792" s="948"/>
      <c r="X3792" s="948"/>
      <c r="Y3792" s="948"/>
      <c r="Z3792" s="948"/>
      <c r="CC3792" s="949"/>
    </row>
    <row r="3793" spans="6:81" s="947" customFormat="1">
      <c r="F3793" s="948"/>
      <c r="G3793" s="948"/>
      <c r="H3793" s="948"/>
      <c r="I3793" s="948"/>
      <c r="N3793" s="948"/>
      <c r="O3793" s="948"/>
      <c r="P3793" s="948"/>
      <c r="Q3793" s="948"/>
      <c r="R3793" s="948"/>
      <c r="S3793" s="948"/>
      <c r="T3793" s="948"/>
      <c r="U3793" s="948"/>
      <c r="V3793" s="948"/>
      <c r="W3793" s="948"/>
      <c r="X3793" s="948"/>
      <c r="Y3793" s="948"/>
      <c r="Z3793" s="948"/>
      <c r="CC3793" s="949"/>
    </row>
    <row r="3794" spans="6:81" s="947" customFormat="1">
      <c r="F3794" s="948"/>
      <c r="G3794" s="948"/>
      <c r="H3794" s="948"/>
      <c r="I3794" s="948"/>
      <c r="N3794" s="948"/>
      <c r="O3794" s="948"/>
      <c r="P3794" s="948"/>
      <c r="Q3794" s="948"/>
      <c r="R3794" s="948"/>
      <c r="S3794" s="948"/>
      <c r="T3794" s="948"/>
      <c r="U3794" s="948"/>
      <c r="V3794" s="948"/>
      <c r="W3794" s="948"/>
      <c r="X3794" s="948"/>
      <c r="Y3794" s="948"/>
      <c r="Z3794" s="948"/>
      <c r="CC3794" s="949"/>
    </row>
    <row r="3795" spans="6:81" s="947" customFormat="1">
      <c r="F3795" s="948"/>
      <c r="G3795" s="948"/>
      <c r="H3795" s="948"/>
      <c r="I3795" s="948"/>
      <c r="N3795" s="948"/>
      <c r="O3795" s="948"/>
      <c r="P3795" s="948"/>
      <c r="Q3795" s="948"/>
      <c r="R3795" s="948"/>
      <c r="S3795" s="948"/>
      <c r="T3795" s="948"/>
      <c r="U3795" s="948"/>
      <c r="V3795" s="948"/>
      <c r="W3795" s="948"/>
      <c r="X3795" s="948"/>
      <c r="Y3795" s="948"/>
      <c r="Z3795" s="948"/>
      <c r="CC3795" s="949"/>
    </row>
    <row r="3796" spans="6:81" s="947" customFormat="1">
      <c r="F3796" s="948"/>
      <c r="G3796" s="948"/>
      <c r="H3796" s="948"/>
      <c r="I3796" s="948"/>
      <c r="N3796" s="948"/>
      <c r="O3796" s="948"/>
      <c r="P3796" s="948"/>
      <c r="Q3796" s="948"/>
      <c r="R3796" s="948"/>
      <c r="S3796" s="948"/>
      <c r="T3796" s="948"/>
      <c r="U3796" s="948"/>
      <c r="V3796" s="948"/>
      <c r="W3796" s="948"/>
      <c r="X3796" s="948"/>
      <c r="Y3796" s="948"/>
      <c r="Z3796" s="948"/>
      <c r="CC3796" s="949"/>
    </row>
    <row r="3797" spans="6:81" s="947" customFormat="1">
      <c r="F3797" s="948"/>
      <c r="G3797" s="948"/>
      <c r="H3797" s="948"/>
      <c r="I3797" s="948"/>
      <c r="N3797" s="948"/>
      <c r="O3797" s="948"/>
      <c r="P3797" s="948"/>
      <c r="Q3797" s="948"/>
      <c r="R3797" s="948"/>
      <c r="S3797" s="948"/>
      <c r="T3797" s="948"/>
      <c r="U3797" s="948"/>
      <c r="V3797" s="948"/>
      <c r="W3797" s="948"/>
      <c r="X3797" s="948"/>
      <c r="Y3797" s="948"/>
      <c r="Z3797" s="948"/>
      <c r="CC3797" s="949"/>
    </row>
    <row r="3798" spans="6:81" s="947" customFormat="1">
      <c r="F3798" s="948"/>
      <c r="G3798" s="948"/>
      <c r="H3798" s="948"/>
      <c r="I3798" s="948"/>
      <c r="N3798" s="948"/>
      <c r="O3798" s="948"/>
      <c r="P3798" s="948"/>
      <c r="Q3798" s="948"/>
      <c r="R3798" s="948"/>
      <c r="S3798" s="948"/>
      <c r="T3798" s="948"/>
      <c r="U3798" s="948"/>
      <c r="V3798" s="948"/>
      <c r="W3798" s="948"/>
      <c r="X3798" s="948"/>
      <c r="Y3798" s="948"/>
      <c r="Z3798" s="948"/>
      <c r="CC3798" s="949"/>
    </row>
    <row r="3799" spans="6:81" s="947" customFormat="1">
      <c r="F3799" s="948"/>
      <c r="G3799" s="948"/>
      <c r="H3799" s="948"/>
      <c r="I3799" s="948"/>
      <c r="N3799" s="948"/>
      <c r="O3799" s="948"/>
      <c r="P3799" s="948"/>
      <c r="Q3799" s="948"/>
      <c r="R3799" s="948"/>
      <c r="S3799" s="948"/>
      <c r="T3799" s="948"/>
      <c r="U3799" s="948"/>
      <c r="V3799" s="948"/>
      <c r="W3799" s="948"/>
      <c r="X3799" s="948"/>
      <c r="Y3799" s="948"/>
      <c r="Z3799" s="948"/>
      <c r="CC3799" s="949"/>
    </row>
    <row r="3800" spans="6:81" s="947" customFormat="1">
      <c r="F3800" s="948"/>
      <c r="G3800" s="948"/>
      <c r="H3800" s="948"/>
      <c r="I3800" s="948"/>
      <c r="N3800" s="948"/>
      <c r="O3800" s="948"/>
      <c r="P3800" s="948"/>
      <c r="Q3800" s="948"/>
      <c r="R3800" s="948"/>
      <c r="S3800" s="948"/>
      <c r="T3800" s="948"/>
      <c r="U3800" s="948"/>
      <c r="V3800" s="948"/>
      <c r="W3800" s="948"/>
      <c r="X3800" s="948"/>
      <c r="Y3800" s="948"/>
      <c r="Z3800" s="948"/>
      <c r="CC3800" s="949"/>
    </row>
    <row r="3801" spans="6:81" s="947" customFormat="1">
      <c r="F3801" s="948"/>
      <c r="G3801" s="948"/>
      <c r="H3801" s="948"/>
      <c r="I3801" s="948"/>
      <c r="N3801" s="948"/>
      <c r="O3801" s="948"/>
      <c r="P3801" s="948"/>
      <c r="Q3801" s="948"/>
      <c r="R3801" s="948"/>
      <c r="S3801" s="948"/>
      <c r="T3801" s="948"/>
      <c r="U3801" s="948"/>
      <c r="V3801" s="948"/>
      <c r="W3801" s="948"/>
      <c r="X3801" s="948"/>
      <c r="Y3801" s="948"/>
      <c r="Z3801" s="948"/>
      <c r="CC3801" s="949"/>
    </row>
    <row r="3802" spans="6:81" s="947" customFormat="1">
      <c r="F3802" s="948"/>
      <c r="G3802" s="948"/>
      <c r="H3802" s="948"/>
      <c r="I3802" s="948"/>
      <c r="N3802" s="948"/>
      <c r="O3802" s="948"/>
      <c r="P3802" s="948"/>
      <c r="Q3802" s="948"/>
      <c r="R3802" s="948"/>
      <c r="S3802" s="948"/>
      <c r="T3802" s="948"/>
      <c r="U3802" s="948"/>
      <c r="V3802" s="948"/>
      <c r="W3802" s="948"/>
      <c r="X3802" s="948"/>
      <c r="Y3802" s="948"/>
      <c r="Z3802" s="948"/>
      <c r="CC3802" s="949"/>
    </row>
    <row r="3803" spans="6:81" s="947" customFormat="1">
      <c r="F3803" s="948"/>
      <c r="G3803" s="948"/>
      <c r="H3803" s="948"/>
      <c r="I3803" s="948"/>
      <c r="N3803" s="948"/>
      <c r="O3803" s="948"/>
      <c r="P3803" s="948"/>
      <c r="Q3803" s="948"/>
      <c r="R3803" s="948"/>
      <c r="S3803" s="948"/>
      <c r="T3803" s="948"/>
      <c r="U3803" s="948"/>
      <c r="V3803" s="948"/>
      <c r="W3803" s="948"/>
      <c r="X3803" s="948"/>
      <c r="Y3803" s="948"/>
      <c r="Z3803" s="948"/>
      <c r="CC3803" s="949"/>
    </row>
    <row r="3804" spans="6:81" s="947" customFormat="1">
      <c r="F3804" s="948"/>
      <c r="G3804" s="948"/>
      <c r="H3804" s="948"/>
      <c r="I3804" s="948"/>
      <c r="N3804" s="948"/>
      <c r="O3804" s="948"/>
      <c r="P3804" s="948"/>
      <c r="Q3804" s="948"/>
      <c r="R3804" s="948"/>
      <c r="S3804" s="948"/>
      <c r="T3804" s="948"/>
      <c r="U3804" s="948"/>
      <c r="V3804" s="948"/>
      <c r="W3804" s="948"/>
      <c r="X3804" s="948"/>
      <c r="Y3804" s="948"/>
      <c r="Z3804" s="948"/>
      <c r="CC3804" s="949"/>
    </row>
    <row r="3805" spans="6:81" s="947" customFormat="1">
      <c r="F3805" s="948"/>
      <c r="G3805" s="948"/>
      <c r="H3805" s="948"/>
      <c r="I3805" s="948"/>
      <c r="N3805" s="948"/>
      <c r="O3805" s="948"/>
      <c r="P3805" s="948"/>
      <c r="Q3805" s="948"/>
      <c r="R3805" s="948"/>
      <c r="S3805" s="948"/>
      <c r="T3805" s="948"/>
      <c r="U3805" s="948"/>
      <c r="V3805" s="948"/>
      <c r="W3805" s="948"/>
      <c r="X3805" s="948"/>
      <c r="Y3805" s="948"/>
      <c r="Z3805" s="948"/>
      <c r="CC3805" s="949"/>
    </row>
    <row r="3806" spans="6:81" s="947" customFormat="1">
      <c r="F3806" s="948"/>
      <c r="G3806" s="948"/>
      <c r="H3806" s="948"/>
      <c r="I3806" s="948"/>
      <c r="N3806" s="948"/>
      <c r="O3806" s="948"/>
      <c r="P3806" s="948"/>
      <c r="Q3806" s="948"/>
      <c r="R3806" s="948"/>
      <c r="S3806" s="948"/>
      <c r="T3806" s="948"/>
      <c r="U3806" s="948"/>
      <c r="V3806" s="948"/>
      <c r="W3806" s="948"/>
      <c r="X3806" s="948"/>
      <c r="Y3806" s="948"/>
      <c r="Z3806" s="948"/>
      <c r="CC3806" s="949"/>
    </row>
    <row r="3807" spans="6:81" s="947" customFormat="1">
      <c r="F3807" s="948"/>
      <c r="G3807" s="948"/>
      <c r="H3807" s="948"/>
      <c r="I3807" s="948"/>
      <c r="N3807" s="948"/>
      <c r="O3807" s="948"/>
      <c r="P3807" s="948"/>
      <c r="Q3807" s="948"/>
      <c r="R3807" s="948"/>
      <c r="S3807" s="948"/>
      <c r="T3807" s="948"/>
      <c r="U3807" s="948"/>
      <c r="V3807" s="948"/>
      <c r="W3807" s="948"/>
      <c r="X3807" s="948"/>
      <c r="Y3807" s="948"/>
      <c r="Z3807" s="948"/>
      <c r="CC3807" s="949"/>
    </row>
    <row r="3808" spans="6:81" s="947" customFormat="1">
      <c r="F3808" s="948"/>
      <c r="G3808" s="948"/>
      <c r="H3808" s="948"/>
      <c r="I3808" s="948"/>
      <c r="N3808" s="948"/>
      <c r="O3808" s="948"/>
      <c r="P3808" s="948"/>
      <c r="Q3808" s="948"/>
      <c r="R3808" s="948"/>
      <c r="S3808" s="948"/>
      <c r="T3808" s="948"/>
      <c r="U3808" s="948"/>
      <c r="V3808" s="948"/>
      <c r="W3808" s="948"/>
      <c r="X3808" s="948"/>
      <c r="Y3808" s="948"/>
      <c r="Z3808" s="948"/>
      <c r="CC3808" s="949"/>
    </row>
    <row r="3809" spans="6:81" s="947" customFormat="1">
      <c r="F3809" s="948"/>
      <c r="G3809" s="948"/>
      <c r="H3809" s="948"/>
      <c r="I3809" s="948"/>
      <c r="N3809" s="948"/>
      <c r="O3809" s="948"/>
      <c r="P3809" s="948"/>
      <c r="Q3809" s="948"/>
      <c r="R3809" s="948"/>
      <c r="S3809" s="948"/>
      <c r="T3809" s="948"/>
      <c r="U3809" s="948"/>
      <c r="V3809" s="948"/>
      <c r="W3809" s="948"/>
      <c r="X3809" s="948"/>
      <c r="Y3809" s="948"/>
      <c r="Z3809" s="948"/>
      <c r="CC3809" s="949"/>
    </row>
    <row r="3810" spans="6:81" s="947" customFormat="1">
      <c r="F3810" s="948"/>
      <c r="G3810" s="948"/>
      <c r="H3810" s="948"/>
      <c r="I3810" s="948"/>
      <c r="N3810" s="948"/>
      <c r="O3810" s="948"/>
      <c r="P3810" s="948"/>
      <c r="Q3810" s="948"/>
      <c r="R3810" s="948"/>
      <c r="S3810" s="948"/>
      <c r="T3810" s="948"/>
      <c r="U3810" s="948"/>
      <c r="V3810" s="948"/>
      <c r="W3810" s="948"/>
      <c r="X3810" s="948"/>
      <c r="Y3810" s="948"/>
      <c r="Z3810" s="948"/>
      <c r="CC3810" s="949"/>
    </row>
    <row r="3811" spans="6:81" s="947" customFormat="1">
      <c r="F3811" s="948"/>
      <c r="G3811" s="948"/>
      <c r="H3811" s="948"/>
      <c r="I3811" s="948"/>
      <c r="N3811" s="948"/>
      <c r="O3811" s="948"/>
      <c r="P3811" s="948"/>
      <c r="Q3811" s="948"/>
      <c r="R3811" s="948"/>
      <c r="S3811" s="948"/>
      <c r="T3811" s="948"/>
      <c r="U3811" s="948"/>
      <c r="V3811" s="948"/>
      <c r="W3811" s="948"/>
      <c r="X3811" s="948"/>
      <c r="Y3811" s="948"/>
      <c r="Z3811" s="948"/>
      <c r="CC3811" s="949"/>
    </row>
    <row r="3812" spans="6:81" s="947" customFormat="1">
      <c r="F3812" s="948"/>
      <c r="G3812" s="948"/>
      <c r="H3812" s="948"/>
      <c r="I3812" s="948"/>
      <c r="N3812" s="948"/>
      <c r="O3812" s="948"/>
      <c r="P3812" s="948"/>
      <c r="Q3812" s="948"/>
      <c r="R3812" s="948"/>
      <c r="S3812" s="948"/>
      <c r="T3812" s="948"/>
      <c r="U3812" s="948"/>
      <c r="V3812" s="948"/>
      <c r="W3812" s="948"/>
      <c r="X3812" s="948"/>
      <c r="Y3812" s="948"/>
      <c r="Z3812" s="948"/>
      <c r="CC3812" s="949"/>
    </row>
    <row r="3813" spans="6:81" s="947" customFormat="1">
      <c r="F3813" s="948"/>
      <c r="G3813" s="948"/>
      <c r="H3813" s="948"/>
      <c r="I3813" s="948"/>
      <c r="N3813" s="948"/>
      <c r="O3813" s="948"/>
      <c r="P3813" s="948"/>
      <c r="Q3813" s="948"/>
      <c r="R3813" s="948"/>
      <c r="S3813" s="948"/>
      <c r="T3813" s="948"/>
      <c r="U3813" s="948"/>
      <c r="V3813" s="948"/>
      <c r="W3813" s="948"/>
      <c r="X3813" s="948"/>
      <c r="Y3813" s="948"/>
      <c r="Z3813" s="948"/>
      <c r="CC3813" s="949"/>
    </row>
    <row r="3814" spans="6:81" s="947" customFormat="1">
      <c r="F3814" s="948"/>
      <c r="G3814" s="948"/>
      <c r="H3814" s="948"/>
      <c r="I3814" s="948"/>
      <c r="N3814" s="948"/>
      <c r="O3814" s="948"/>
      <c r="P3814" s="948"/>
      <c r="Q3814" s="948"/>
      <c r="R3814" s="948"/>
      <c r="S3814" s="948"/>
      <c r="T3814" s="948"/>
      <c r="U3814" s="948"/>
      <c r="V3814" s="948"/>
      <c r="W3814" s="948"/>
      <c r="X3814" s="948"/>
      <c r="Y3814" s="948"/>
      <c r="Z3814" s="948"/>
      <c r="CC3814" s="949"/>
    </row>
    <row r="3815" spans="6:81" s="947" customFormat="1">
      <c r="F3815" s="948"/>
      <c r="G3815" s="948"/>
      <c r="H3815" s="948"/>
      <c r="I3815" s="948"/>
      <c r="N3815" s="948"/>
      <c r="O3815" s="948"/>
      <c r="P3815" s="948"/>
      <c r="Q3815" s="948"/>
      <c r="R3815" s="948"/>
      <c r="S3815" s="948"/>
      <c r="T3815" s="948"/>
      <c r="U3815" s="948"/>
      <c r="V3815" s="948"/>
      <c r="W3815" s="948"/>
      <c r="X3815" s="948"/>
      <c r="Y3815" s="948"/>
      <c r="Z3815" s="948"/>
      <c r="CC3815" s="949"/>
    </row>
    <row r="3816" spans="6:81" s="947" customFormat="1">
      <c r="F3816" s="948"/>
      <c r="G3816" s="948"/>
      <c r="H3816" s="948"/>
      <c r="I3816" s="948"/>
      <c r="N3816" s="948"/>
      <c r="O3816" s="948"/>
      <c r="P3816" s="948"/>
      <c r="Q3816" s="948"/>
      <c r="R3816" s="948"/>
      <c r="S3816" s="948"/>
      <c r="T3816" s="948"/>
      <c r="U3816" s="948"/>
      <c r="V3816" s="948"/>
      <c r="W3816" s="948"/>
      <c r="X3816" s="948"/>
      <c r="Y3816" s="948"/>
      <c r="Z3816" s="948"/>
      <c r="CC3816" s="949"/>
    </row>
    <row r="3817" spans="6:81" s="947" customFormat="1">
      <c r="F3817" s="948"/>
      <c r="G3817" s="948"/>
      <c r="H3817" s="948"/>
      <c r="I3817" s="948"/>
      <c r="N3817" s="948"/>
      <c r="O3817" s="948"/>
      <c r="P3817" s="948"/>
      <c r="Q3817" s="948"/>
      <c r="R3817" s="948"/>
      <c r="S3817" s="948"/>
      <c r="T3817" s="948"/>
      <c r="U3817" s="948"/>
      <c r="V3817" s="948"/>
      <c r="W3817" s="948"/>
      <c r="X3817" s="948"/>
      <c r="Y3817" s="948"/>
      <c r="Z3817" s="948"/>
      <c r="CC3817" s="949"/>
    </row>
    <row r="3818" spans="6:81" s="947" customFormat="1">
      <c r="F3818" s="948"/>
      <c r="G3818" s="948"/>
      <c r="H3818" s="948"/>
      <c r="I3818" s="948"/>
      <c r="N3818" s="948"/>
      <c r="O3818" s="948"/>
      <c r="P3818" s="948"/>
      <c r="Q3818" s="948"/>
      <c r="R3818" s="948"/>
      <c r="S3818" s="948"/>
      <c r="T3818" s="948"/>
      <c r="U3818" s="948"/>
      <c r="V3818" s="948"/>
      <c r="W3818" s="948"/>
      <c r="X3818" s="948"/>
      <c r="Y3818" s="948"/>
      <c r="Z3818" s="948"/>
      <c r="CC3818" s="949"/>
    </row>
    <row r="3819" spans="6:81" s="947" customFormat="1">
      <c r="F3819" s="948"/>
      <c r="G3819" s="948"/>
      <c r="H3819" s="948"/>
      <c r="I3819" s="948"/>
      <c r="N3819" s="948"/>
      <c r="O3819" s="948"/>
      <c r="P3819" s="948"/>
      <c r="Q3819" s="948"/>
      <c r="R3819" s="948"/>
      <c r="S3819" s="948"/>
      <c r="T3819" s="948"/>
      <c r="U3819" s="948"/>
      <c r="V3819" s="948"/>
      <c r="W3819" s="948"/>
      <c r="X3819" s="948"/>
      <c r="Y3819" s="948"/>
      <c r="Z3819" s="948"/>
      <c r="CC3819" s="949"/>
    </row>
    <row r="3820" spans="6:81" s="947" customFormat="1">
      <c r="F3820" s="948"/>
      <c r="G3820" s="948"/>
      <c r="H3820" s="948"/>
      <c r="I3820" s="948"/>
      <c r="N3820" s="948"/>
      <c r="O3820" s="948"/>
      <c r="P3820" s="948"/>
      <c r="Q3820" s="948"/>
      <c r="R3820" s="948"/>
      <c r="S3820" s="948"/>
      <c r="T3820" s="948"/>
      <c r="U3820" s="948"/>
      <c r="V3820" s="948"/>
      <c r="W3820" s="948"/>
      <c r="X3820" s="948"/>
      <c r="Y3820" s="948"/>
      <c r="Z3820" s="948"/>
      <c r="CC3820" s="949"/>
    </row>
    <row r="3821" spans="6:81" s="947" customFormat="1">
      <c r="F3821" s="948"/>
      <c r="G3821" s="948"/>
      <c r="H3821" s="948"/>
      <c r="I3821" s="948"/>
      <c r="N3821" s="948"/>
      <c r="O3821" s="948"/>
      <c r="P3821" s="948"/>
      <c r="Q3821" s="948"/>
      <c r="R3821" s="948"/>
      <c r="S3821" s="948"/>
      <c r="T3821" s="948"/>
      <c r="U3821" s="948"/>
      <c r="V3821" s="948"/>
      <c r="W3821" s="948"/>
      <c r="X3821" s="948"/>
      <c r="Y3821" s="948"/>
      <c r="Z3821" s="948"/>
      <c r="CC3821" s="949"/>
    </row>
    <row r="3822" spans="6:81" s="947" customFormat="1">
      <c r="F3822" s="948"/>
      <c r="G3822" s="948"/>
      <c r="H3822" s="948"/>
      <c r="I3822" s="948"/>
      <c r="N3822" s="948"/>
      <c r="O3822" s="948"/>
      <c r="P3822" s="948"/>
      <c r="Q3822" s="948"/>
      <c r="R3822" s="948"/>
      <c r="S3822" s="948"/>
      <c r="T3822" s="948"/>
      <c r="U3822" s="948"/>
      <c r="V3822" s="948"/>
      <c r="W3822" s="948"/>
      <c r="X3822" s="948"/>
      <c r="Y3822" s="948"/>
      <c r="Z3822" s="948"/>
      <c r="CC3822" s="949"/>
    </row>
    <row r="3823" spans="6:81" s="947" customFormat="1">
      <c r="F3823" s="948"/>
      <c r="G3823" s="948"/>
      <c r="H3823" s="948"/>
      <c r="I3823" s="948"/>
      <c r="N3823" s="948"/>
      <c r="O3823" s="948"/>
      <c r="P3823" s="948"/>
      <c r="Q3823" s="948"/>
      <c r="R3823" s="948"/>
      <c r="S3823" s="948"/>
      <c r="T3823" s="948"/>
      <c r="U3823" s="948"/>
      <c r="V3823" s="948"/>
      <c r="W3823" s="948"/>
      <c r="X3823" s="948"/>
      <c r="Y3823" s="948"/>
      <c r="Z3823" s="948"/>
      <c r="CC3823" s="949"/>
    </row>
    <row r="3824" spans="6:81" s="947" customFormat="1">
      <c r="F3824" s="948"/>
      <c r="G3824" s="948"/>
      <c r="H3824" s="948"/>
      <c r="I3824" s="948"/>
      <c r="N3824" s="948"/>
      <c r="O3824" s="948"/>
      <c r="P3824" s="948"/>
      <c r="Q3824" s="948"/>
      <c r="R3824" s="948"/>
      <c r="S3824" s="948"/>
      <c r="T3824" s="948"/>
      <c r="U3824" s="948"/>
      <c r="V3824" s="948"/>
      <c r="W3824" s="948"/>
      <c r="X3824" s="948"/>
      <c r="Y3824" s="948"/>
      <c r="Z3824" s="948"/>
      <c r="CC3824" s="949"/>
    </row>
    <row r="3825" spans="6:81" s="947" customFormat="1">
      <c r="F3825" s="948"/>
      <c r="G3825" s="948"/>
      <c r="H3825" s="948"/>
      <c r="I3825" s="948"/>
      <c r="N3825" s="948"/>
      <c r="O3825" s="948"/>
      <c r="P3825" s="948"/>
      <c r="Q3825" s="948"/>
      <c r="R3825" s="948"/>
      <c r="S3825" s="948"/>
      <c r="T3825" s="948"/>
      <c r="U3825" s="948"/>
      <c r="V3825" s="948"/>
      <c r="W3825" s="948"/>
      <c r="X3825" s="948"/>
      <c r="Y3825" s="948"/>
      <c r="Z3825" s="948"/>
      <c r="CC3825" s="949"/>
    </row>
    <row r="3826" spans="6:81" s="947" customFormat="1">
      <c r="F3826" s="948"/>
      <c r="G3826" s="948"/>
      <c r="H3826" s="948"/>
      <c r="I3826" s="948"/>
      <c r="N3826" s="948"/>
      <c r="O3826" s="948"/>
      <c r="P3826" s="948"/>
      <c r="Q3826" s="948"/>
      <c r="R3826" s="948"/>
      <c r="S3826" s="948"/>
      <c r="T3826" s="948"/>
      <c r="U3826" s="948"/>
      <c r="V3826" s="948"/>
      <c r="W3826" s="948"/>
      <c r="X3826" s="948"/>
      <c r="Y3826" s="948"/>
      <c r="Z3826" s="948"/>
      <c r="CC3826" s="949"/>
    </row>
    <row r="3827" spans="6:81" s="947" customFormat="1">
      <c r="F3827" s="948"/>
      <c r="G3827" s="948"/>
      <c r="H3827" s="948"/>
      <c r="I3827" s="948"/>
      <c r="N3827" s="948"/>
      <c r="O3827" s="948"/>
      <c r="P3827" s="948"/>
      <c r="Q3827" s="948"/>
      <c r="R3827" s="948"/>
      <c r="S3827" s="948"/>
      <c r="T3827" s="948"/>
      <c r="U3827" s="948"/>
      <c r="V3827" s="948"/>
      <c r="W3827" s="948"/>
      <c r="X3827" s="948"/>
      <c r="Y3827" s="948"/>
      <c r="Z3827" s="948"/>
      <c r="CC3827" s="949"/>
    </row>
    <row r="3828" spans="6:81" s="947" customFormat="1">
      <c r="F3828" s="948"/>
      <c r="G3828" s="948"/>
      <c r="H3828" s="948"/>
      <c r="I3828" s="948"/>
      <c r="N3828" s="948"/>
      <c r="O3828" s="948"/>
      <c r="P3828" s="948"/>
      <c r="Q3828" s="948"/>
      <c r="R3828" s="948"/>
      <c r="S3828" s="948"/>
      <c r="T3828" s="948"/>
      <c r="U3828" s="948"/>
      <c r="V3828" s="948"/>
      <c r="W3828" s="948"/>
      <c r="X3828" s="948"/>
      <c r="Y3828" s="948"/>
      <c r="Z3828" s="948"/>
      <c r="CC3828" s="949"/>
    </row>
    <row r="3829" spans="6:81" s="947" customFormat="1">
      <c r="F3829" s="948"/>
      <c r="G3829" s="948"/>
      <c r="H3829" s="948"/>
      <c r="I3829" s="948"/>
      <c r="N3829" s="948"/>
      <c r="O3829" s="948"/>
      <c r="P3829" s="948"/>
      <c r="Q3829" s="948"/>
      <c r="R3829" s="948"/>
      <c r="S3829" s="948"/>
      <c r="T3829" s="948"/>
      <c r="U3829" s="948"/>
      <c r="V3829" s="948"/>
      <c r="W3829" s="948"/>
      <c r="X3829" s="948"/>
      <c r="Y3829" s="948"/>
      <c r="Z3829" s="948"/>
      <c r="CC3829" s="949"/>
    </row>
    <row r="3830" spans="6:81" s="947" customFormat="1">
      <c r="F3830" s="948"/>
      <c r="G3830" s="948"/>
      <c r="H3830" s="948"/>
      <c r="I3830" s="948"/>
      <c r="N3830" s="948"/>
      <c r="O3830" s="948"/>
      <c r="P3830" s="948"/>
      <c r="Q3830" s="948"/>
      <c r="R3830" s="948"/>
      <c r="S3830" s="948"/>
      <c r="T3830" s="948"/>
      <c r="U3830" s="948"/>
      <c r="V3830" s="948"/>
      <c r="W3830" s="948"/>
      <c r="X3830" s="948"/>
      <c r="Y3830" s="948"/>
      <c r="Z3830" s="948"/>
      <c r="CC3830" s="949"/>
    </row>
    <row r="3831" spans="6:81" s="947" customFormat="1">
      <c r="F3831" s="948"/>
      <c r="G3831" s="948"/>
      <c r="H3831" s="948"/>
      <c r="I3831" s="948"/>
      <c r="N3831" s="948"/>
      <c r="O3831" s="948"/>
      <c r="P3831" s="948"/>
      <c r="Q3831" s="948"/>
      <c r="R3831" s="948"/>
      <c r="S3831" s="948"/>
      <c r="T3831" s="948"/>
      <c r="U3831" s="948"/>
      <c r="V3831" s="948"/>
      <c r="W3831" s="948"/>
      <c r="X3831" s="948"/>
      <c r="Y3831" s="948"/>
      <c r="Z3831" s="948"/>
      <c r="CC3831" s="949"/>
    </row>
    <row r="3832" spans="6:81" s="947" customFormat="1">
      <c r="F3832" s="948"/>
      <c r="G3832" s="948"/>
      <c r="H3832" s="948"/>
      <c r="I3832" s="948"/>
      <c r="N3832" s="948"/>
      <c r="O3832" s="948"/>
      <c r="P3832" s="948"/>
      <c r="Q3832" s="948"/>
      <c r="R3832" s="948"/>
      <c r="S3832" s="948"/>
      <c r="T3832" s="948"/>
      <c r="U3832" s="948"/>
      <c r="V3832" s="948"/>
      <c r="W3832" s="948"/>
      <c r="X3832" s="948"/>
      <c r="Y3832" s="948"/>
      <c r="Z3832" s="948"/>
      <c r="CC3832" s="949"/>
    </row>
    <row r="3833" spans="6:81" s="947" customFormat="1">
      <c r="F3833" s="948"/>
      <c r="G3833" s="948"/>
      <c r="H3833" s="948"/>
      <c r="I3833" s="948"/>
      <c r="N3833" s="948"/>
      <c r="O3833" s="948"/>
      <c r="P3833" s="948"/>
      <c r="Q3833" s="948"/>
      <c r="R3833" s="948"/>
      <c r="S3833" s="948"/>
      <c r="T3833" s="948"/>
      <c r="U3833" s="948"/>
      <c r="V3833" s="948"/>
      <c r="W3833" s="948"/>
      <c r="X3833" s="948"/>
      <c r="Y3833" s="948"/>
      <c r="Z3833" s="948"/>
      <c r="CC3833" s="949"/>
    </row>
    <row r="3834" spans="6:81" s="947" customFormat="1">
      <c r="F3834" s="948"/>
      <c r="G3834" s="948"/>
      <c r="H3834" s="948"/>
      <c r="I3834" s="948"/>
      <c r="N3834" s="948"/>
      <c r="O3834" s="948"/>
      <c r="P3834" s="948"/>
      <c r="Q3834" s="948"/>
      <c r="R3834" s="948"/>
      <c r="S3834" s="948"/>
      <c r="T3834" s="948"/>
      <c r="U3834" s="948"/>
      <c r="V3834" s="948"/>
      <c r="W3834" s="948"/>
      <c r="X3834" s="948"/>
      <c r="Y3834" s="948"/>
      <c r="Z3834" s="948"/>
      <c r="CC3834" s="949"/>
    </row>
    <row r="3835" spans="6:81" s="947" customFormat="1">
      <c r="F3835" s="948"/>
      <c r="G3835" s="948"/>
      <c r="H3835" s="948"/>
      <c r="I3835" s="948"/>
      <c r="N3835" s="948"/>
      <c r="O3835" s="948"/>
      <c r="P3835" s="948"/>
      <c r="Q3835" s="948"/>
      <c r="R3835" s="948"/>
      <c r="S3835" s="948"/>
      <c r="T3835" s="948"/>
      <c r="U3835" s="948"/>
      <c r="V3835" s="948"/>
      <c r="W3835" s="948"/>
      <c r="X3835" s="948"/>
      <c r="Y3835" s="948"/>
      <c r="Z3835" s="948"/>
      <c r="CC3835" s="949"/>
    </row>
    <row r="3836" spans="6:81" s="947" customFormat="1">
      <c r="F3836" s="948"/>
      <c r="G3836" s="948"/>
      <c r="H3836" s="948"/>
      <c r="I3836" s="948"/>
      <c r="N3836" s="948"/>
      <c r="O3836" s="948"/>
      <c r="P3836" s="948"/>
      <c r="Q3836" s="948"/>
      <c r="R3836" s="948"/>
      <c r="S3836" s="948"/>
      <c r="T3836" s="948"/>
      <c r="U3836" s="948"/>
      <c r="V3836" s="948"/>
      <c r="W3836" s="948"/>
      <c r="X3836" s="948"/>
      <c r="Y3836" s="948"/>
      <c r="Z3836" s="948"/>
      <c r="CC3836" s="949"/>
    </row>
    <row r="3837" spans="6:81" s="947" customFormat="1">
      <c r="F3837" s="948"/>
      <c r="G3837" s="948"/>
      <c r="H3837" s="948"/>
      <c r="I3837" s="948"/>
      <c r="N3837" s="948"/>
      <c r="O3837" s="948"/>
      <c r="P3837" s="948"/>
      <c r="Q3837" s="948"/>
      <c r="R3837" s="948"/>
      <c r="S3837" s="948"/>
      <c r="T3837" s="948"/>
      <c r="U3837" s="948"/>
      <c r="V3837" s="948"/>
      <c r="W3837" s="948"/>
      <c r="X3837" s="948"/>
      <c r="Y3837" s="948"/>
      <c r="Z3837" s="948"/>
      <c r="CC3837" s="949"/>
    </row>
    <row r="3838" spans="6:81" s="947" customFormat="1">
      <c r="F3838" s="948"/>
      <c r="G3838" s="948"/>
      <c r="H3838" s="948"/>
      <c r="I3838" s="948"/>
      <c r="N3838" s="948"/>
      <c r="O3838" s="948"/>
      <c r="P3838" s="948"/>
      <c r="Q3838" s="948"/>
      <c r="R3838" s="948"/>
      <c r="S3838" s="948"/>
      <c r="T3838" s="948"/>
      <c r="U3838" s="948"/>
      <c r="V3838" s="948"/>
      <c r="W3838" s="948"/>
      <c r="X3838" s="948"/>
      <c r="Y3838" s="948"/>
      <c r="Z3838" s="948"/>
      <c r="CC3838" s="949"/>
    </row>
    <row r="3839" spans="6:81" s="947" customFormat="1">
      <c r="F3839" s="948"/>
      <c r="G3839" s="948"/>
      <c r="H3839" s="948"/>
      <c r="I3839" s="948"/>
      <c r="N3839" s="948"/>
      <c r="O3839" s="948"/>
      <c r="P3839" s="948"/>
      <c r="Q3839" s="948"/>
      <c r="R3839" s="948"/>
      <c r="S3839" s="948"/>
      <c r="T3839" s="948"/>
      <c r="U3839" s="948"/>
      <c r="V3839" s="948"/>
      <c r="W3839" s="948"/>
      <c r="X3839" s="948"/>
      <c r="Y3839" s="948"/>
      <c r="Z3839" s="948"/>
      <c r="CC3839" s="949"/>
    </row>
    <row r="3840" spans="6:81" s="947" customFormat="1">
      <c r="F3840" s="948"/>
      <c r="G3840" s="948"/>
      <c r="H3840" s="948"/>
      <c r="I3840" s="948"/>
      <c r="N3840" s="948"/>
      <c r="O3840" s="948"/>
      <c r="P3840" s="948"/>
      <c r="Q3840" s="948"/>
      <c r="R3840" s="948"/>
      <c r="S3840" s="948"/>
      <c r="T3840" s="948"/>
      <c r="U3840" s="948"/>
      <c r="V3840" s="948"/>
      <c r="W3840" s="948"/>
      <c r="X3840" s="948"/>
      <c r="Y3840" s="948"/>
      <c r="Z3840" s="948"/>
      <c r="CC3840" s="949"/>
    </row>
    <row r="3841" spans="6:81" s="947" customFormat="1">
      <c r="F3841" s="948"/>
      <c r="G3841" s="948"/>
      <c r="H3841" s="948"/>
      <c r="I3841" s="948"/>
      <c r="N3841" s="948"/>
      <c r="O3841" s="948"/>
      <c r="P3841" s="948"/>
      <c r="Q3841" s="948"/>
      <c r="R3841" s="948"/>
      <c r="S3841" s="948"/>
      <c r="T3841" s="948"/>
      <c r="U3841" s="948"/>
      <c r="V3841" s="948"/>
      <c r="W3841" s="948"/>
      <c r="X3841" s="948"/>
      <c r="Y3841" s="948"/>
      <c r="Z3841" s="948"/>
      <c r="CC3841" s="949"/>
    </row>
    <row r="3842" spans="6:81" s="947" customFormat="1">
      <c r="F3842" s="948"/>
      <c r="G3842" s="948"/>
      <c r="H3842" s="948"/>
      <c r="I3842" s="948"/>
      <c r="N3842" s="948"/>
      <c r="O3842" s="948"/>
      <c r="P3842" s="948"/>
      <c r="Q3842" s="948"/>
      <c r="R3842" s="948"/>
      <c r="S3842" s="948"/>
      <c r="T3842" s="948"/>
      <c r="U3842" s="948"/>
      <c r="V3842" s="948"/>
      <c r="W3842" s="948"/>
      <c r="X3842" s="948"/>
      <c r="Y3842" s="948"/>
      <c r="Z3842" s="948"/>
      <c r="CC3842" s="949"/>
    </row>
    <row r="3843" spans="6:81" s="947" customFormat="1">
      <c r="F3843" s="948"/>
      <c r="G3843" s="948"/>
      <c r="H3843" s="948"/>
      <c r="I3843" s="948"/>
      <c r="N3843" s="948"/>
      <c r="O3843" s="948"/>
      <c r="P3843" s="948"/>
      <c r="Q3843" s="948"/>
      <c r="R3843" s="948"/>
      <c r="S3843" s="948"/>
      <c r="T3843" s="948"/>
      <c r="U3843" s="948"/>
      <c r="V3843" s="948"/>
      <c r="W3843" s="948"/>
      <c r="X3843" s="948"/>
      <c r="Y3843" s="948"/>
      <c r="Z3843" s="948"/>
      <c r="CC3843" s="949"/>
    </row>
    <row r="3844" spans="6:81" s="947" customFormat="1">
      <c r="F3844" s="948"/>
      <c r="G3844" s="948"/>
      <c r="H3844" s="948"/>
      <c r="I3844" s="948"/>
      <c r="N3844" s="948"/>
      <c r="O3844" s="948"/>
      <c r="P3844" s="948"/>
      <c r="Q3844" s="948"/>
      <c r="R3844" s="948"/>
      <c r="S3844" s="948"/>
      <c r="T3844" s="948"/>
      <c r="U3844" s="948"/>
      <c r="V3844" s="948"/>
      <c r="W3844" s="948"/>
      <c r="X3844" s="948"/>
      <c r="Y3844" s="948"/>
      <c r="Z3844" s="948"/>
      <c r="CC3844" s="949"/>
    </row>
    <row r="3845" spans="6:81" s="947" customFormat="1">
      <c r="F3845" s="948"/>
      <c r="G3845" s="948"/>
      <c r="H3845" s="948"/>
      <c r="I3845" s="948"/>
      <c r="N3845" s="948"/>
      <c r="O3845" s="948"/>
      <c r="P3845" s="948"/>
      <c r="Q3845" s="948"/>
      <c r="R3845" s="948"/>
      <c r="S3845" s="948"/>
      <c r="T3845" s="948"/>
      <c r="U3845" s="948"/>
      <c r="V3845" s="948"/>
      <c r="W3845" s="948"/>
      <c r="X3845" s="948"/>
      <c r="Y3845" s="948"/>
      <c r="Z3845" s="948"/>
      <c r="CC3845" s="949"/>
    </row>
    <row r="3846" spans="6:81" s="947" customFormat="1">
      <c r="F3846" s="948"/>
      <c r="G3846" s="948"/>
      <c r="H3846" s="948"/>
      <c r="I3846" s="948"/>
      <c r="N3846" s="948"/>
      <c r="O3846" s="948"/>
      <c r="P3846" s="948"/>
      <c r="Q3846" s="948"/>
      <c r="R3846" s="948"/>
      <c r="S3846" s="948"/>
      <c r="T3846" s="948"/>
      <c r="U3846" s="948"/>
      <c r="V3846" s="948"/>
      <c r="W3846" s="948"/>
      <c r="X3846" s="948"/>
      <c r="Y3846" s="948"/>
      <c r="Z3846" s="948"/>
      <c r="CC3846" s="949"/>
    </row>
    <row r="3847" spans="6:81" s="947" customFormat="1">
      <c r="F3847" s="948"/>
      <c r="G3847" s="948"/>
      <c r="H3847" s="948"/>
      <c r="I3847" s="948"/>
      <c r="N3847" s="948"/>
      <c r="O3847" s="948"/>
      <c r="P3847" s="948"/>
      <c r="Q3847" s="948"/>
      <c r="R3847" s="948"/>
      <c r="S3847" s="948"/>
      <c r="T3847" s="948"/>
      <c r="U3847" s="948"/>
      <c r="V3847" s="948"/>
      <c r="W3847" s="948"/>
      <c r="X3847" s="948"/>
      <c r="Y3847" s="948"/>
      <c r="Z3847" s="948"/>
      <c r="CC3847" s="949"/>
    </row>
    <row r="3848" spans="6:81" s="947" customFormat="1">
      <c r="F3848" s="948"/>
      <c r="G3848" s="948"/>
      <c r="H3848" s="948"/>
      <c r="I3848" s="948"/>
      <c r="N3848" s="948"/>
      <c r="O3848" s="948"/>
      <c r="P3848" s="948"/>
      <c r="Q3848" s="948"/>
      <c r="R3848" s="948"/>
      <c r="S3848" s="948"/>
      <c r="T3848" s="948"/>
      <c r="U3848" s="948"/>
      <c r="V3848" s="948"/>
      <c r="W3848" s="948"/>
      <c r="X3848" s="948"/>
      <c r="Y3848" s="948"/>
      <c r="Z3848" s="948"/>
      <c r="CC3848" s="949"/>
    </row>
    <row r="3849" spans="6:81" s="947" customFormat="1">
      <c r="F3849" s="948"/>
      <c r="G3849" s="948"/>
      <c r="H3849" s="948"/>
      <c r="I3849" s="948"/>
      <c r="N3849" s="948"/>
      <c r="O3849" s="948"/>
      <c r="P3849" s="948"/>
      <c r="Q3849" s="948"/>
      <c r="R3849" s="948"/>
      <c r="S3849" s="948"/>
      <c r="T3849" s="948"/>
      <c r="U3849" s="948"/>
      <c r="V3849" s="948"/>
      <c r="W3849" s="948"/>
      <c r="X3849" s="948"/>
      <c r="Y3849" s="948"/>
      <c r="Z3849" s="948"/>
      <c r="CC3849" s="949"/>
    </row>
    <row r="3850" spans="6:81" s="947" customFormat="1">
      <c r="F3850" s="948"/>
      <c r="G3850" s="948"/>
      <c r="H3850" s="948"/>
      <c r="I3850" s="948"/>
      <c r="N3850" s="948"/>
      <c r="O3850" s="948"/>
      <c r="P3850" s="948"/>
      <c r="Q3850" s="948"/>
      <c r="R3850" s="948"/>
      <c r="S3850" s="948"/>
      <c r="T3850" s="948"/>
      <c r="U3850" s="948"/>
      <c r="V3850" s="948"/>
      <c r="W3850" s="948"/>
      <c r="X3850" s="948"/>
      <c r="Y3850" s="948"/>
      <c r="Z3850" s="948"/>
      <c r="CC3850" s="949"/>
    </row>
    <row r="3851" spans="6:81" s="947" customFormat="1">
      <c r="F3851" s="948"/>
      <c r="G3851" s="948"/>
      <c r="H3851" s="948"/>
      <c r="I3851" s="948"/>
      <c r="N3851" s="948"/>
      <c r="O3851" s="948"/>
      <c r="P3851" s="948"/>
      <c r="Q3851" s="948"/>
      <c r="R3851" s="948"/>
      <c r="S3851" s="948"/>
      <c r="T3851" s="948"/>
      <c r="U3851" s="948"/>
      <c r="V3851" s="948"/>
      <c r="W3851" s="948"/>
      <c r="X3851" s="948"/>
      <c r="Y3851" s="948"/>
      <c r="Z3851" s="948"/>
      <c r="CC3851" s="949"/>
    </row>
    <row r="3852" spans="6:81" s="947" customFormat="1">
      <c r="F3852" s="948"/>
      <c r="G3852" s="948"/>
      <c r="H3852" s="948"/>
      <c r="I3852" s="948"/>
      <c r="N3852" s="948"/>
      <c r="O3852" s="948"/>
      <c r="P3852" s="948"/>
      <c r="Q3852" s="948"/>
      <c r="R3852" s="948"/>
      <c r="S3852" s="948"/>
      <c r="T3852" s="948"/>
      <c r="U3852" s="948"/>
      <c r="V3852" s="948"/>
      <c r="W3852" s="948"/>
      <c r="X3852" s="948"/>
      <c r="Y3852" s="948"/>
      <c r="Z3852" s="948"/>
      <c r="CC3852" s="949"/>
    </row>
    <row r="3853" spans="6:81" s="947" customFormat="1">
      <c r="F3853" s="948"/>
      <c r="G3853" s="948"/>
      <c r="H3853" s="948"/>
      <c r="I3853" s="948"/>
      <c r="N3853" s="948"/>
      <c r="O3853" s="948"/>
      <c r="P3853" s="948"/>
      <c r="Q3853" s="948"/>
      <c r="R3853" s="948"/>
      <c r="S3853" s="948"/>
      <c r="T3853" s="948"/>
      <c r="U3853" s="948"/>
      <c r="V3853" s="948"/>
      <c r="W3853" s="948"/>
      <c r="X3853" s="948"/>
      <c r="Y3853" s="948"/>
      <c r="Z3853" s="948"/>
      <c r="CC3853" s="949"/>
    </row>
    <row r="3854" spans="6:81" s="947" customFormat="1">
      <c r="F3854" s="948"/>
      <c r="G3854" s="948"/>
      <c r="H3854" s="948"/>
      <c r="I3854" s="948"/>
      <c r="N3854" s="948"/>
      <c r="O3854" s="948"/>
      <c r="P3854" s="948"/>
      <c r="Q3854" s="948"/>
      <c r="R3854" s="948"/>
      <c r="S3854" s="948"/>
      <c r="T3854" s="948"/>
      <c r="U3854" s="948"/>
      <c r="V3854" s="948"/>
      <c r="W3854" s="948"/>
      <c r="X3854" s="948"/>
      <c r="Y3854" s="948"/>
      <c r="Z3854" s="948"/>
      <c r="CC3854" s="949"/>
    </row>
    <row r="3855" spans="6:81" s="947" customFormat="1">
      <c r="F3855" s="948"/>
      <c r="G3855" s="948"/>
      <c r="H3855" s="948"/>
      <c r="I3855" s="948"/>
      <c r="N3855" s="948"/>
      <c r="O3855" s="948"/>
      <c r="P3855" s="948"/>
      <c r="Q3855" s="948"/>
      <c r="R3855" s="948"/>
      <c r="S3855" s="948"/>
      <c r="T3855" s="948"/>
      <c r="U3855" s="948"/>
      <c r="V3855" s="948"/>
      <c r="W3855" s="948"/>
      <c r="X3855" s="948"/>
      <c r="Y3855" s="948"/>
      <c r="Z3855" s="948"/>
      <c r="CC3855" s="949"/>
    </row>
    <row r="3856" spans="6:81" s="947" customFormat="1">
      <c r="F3856" s="948"/>
      <c r="G3856" s="948"/>
      <c r="H3856" s="948"/>
      <c r="I3856" s="948"/>
      <c r="N3856" s="948"/>
      <c r="O3856" s="948"/>
      <c r="P3856" s="948"/>
      <c r="Q3856" s="948"/>
      <c r="R3856" s="948"/>
      <c r="S3856" s="948"/>
      <c r="T3856" s="948"/>
      <c r="U3856" s="948"/>
      <c r="V3856" s="948"/>
      <c r="W3856" s="948"/>
      <c r="X3856" s="948"/>
      <c r="Y3856" s="948"/>
      <c r="Z3856" s="948"/>
      <c r="CC3856" s="949"/>
    </row>
    <row r="3857" spans="6:81" s="947" customFormat="1">
      <c r="F3857" s="948"/>
      <c r="G3857" s="948"/>
      <c r="H3857" s="948"/>
      <c r="I3857" s="948"/>
      <c r="N3857" s="948"/>
      <c r="O3857" s="948"/>
      <c r="P3857" s="948"/>
      <c r="Q3857" s="948"/>
      <c r="R3857" s="948"/>
      <c r="S3857" s="948"/>
      <c r="T3857" s="948"/>
      <c r="U3857" s="948"/>
      <c r="V3857" s="948"/>
      <c r="W3857" s="948"/>
      <c r="X3857" s="948"/>
      <c r="Y3857" s="948"/>
      <c r="Z3857" s="948"/>
      <c r="CC3857" s="949"/>
    </row>
    <row r="3858" spans="6:81" s="947" customFormat="1">
      <c r="F3858" s="948"/>
      <c r="G3858" s="948"/>
      <c r="H3858" s="948"/>
      <c r="I3858" s="948"/>
      <c r="N3858" s="948"/>
      <c r="O3858" s="948"/>
      <c r="P3858" s="948"/>
      <c r="Q3858" s="948"/>
      <c r="R3858" s="948"/>
      <c r="S3858" s="948"/>
      <c r="T3858" s="948"/>
      <c r="U3858" s="948"/>
      <c r="V3858" s="948"/>
      <c r="W3858" s="948"/>
      <c r="X3858" s="948"/>
      <c r="Y3858" s="948"/>
      <c r="Z3858" s="948"/>
      <c r="CC3858" s="949"/>
    </row>
    <row r="3859" spans="6:81" s="947" customFormat="1">
      <c r="F3859" s="948"/>
      <c r="G3859" s="948"/>
      <c r="H3859" s="948"/>
      <c r="I3859" s="948"/>
      <c r="N3859" s="948"/>
      <c r="O3859" s="948"/>
      <c r="P3859" s="948"/>
      <c r="Q3859" s="948"/>
      <c r="R3859" s="948"/>
      <c r="S3859" s="948"/>
      <c r="T3859" s="948"/>
      <c r="U3859" s="948"/>
      <c r="V3859" s="948"/>
      <c r="W3859" s="948"/>
      <c r="X3859" s="948"/>
      <c r="Y3859" s="948"/>
      <c r="Z3859" s="948"/>
      <c r="CC3859" s="949"/>
    </row>
    <row r="3860" spans="6:81" s="947" customFormat="1">
      <c r="F3860" s="948"/>
      <c r="G3860" s="948"/>
      <c r="H3860" s="948"/>
      <c r="I3860" s="948"/>
      <c r="N3860" s="948"/>
      <c r="O3860" s="948"/>
      <c r="P3860" s="948"/>
      <c r="Q3860" s="948"/>
      <c r="R3860" s="948"/>
      <c r="S3860" s="948"/>
      <c r="T3860" s="948"/>
      <c r="U3860" s="948"/>
      <c r="V3860" s="948"/>
      <c r="W3860" s="948"/>
      <c r="X3860" s="948"/>
      <c r="Y3860" s="948"/>
      <c r="Z3860" s="948"/>
      <c r="CC3860" s="949"/>
    </row>
    <row r="3861" spans="6:81" s="947" customFormat="1">
      <c r="F3861" s="948"/>
      <c r="G3861" s="948"/>
      <c r="H3861" s="948"/>
      <c r="I3861" s="948"/>
      <c r="N3861" s="948"/>
      <c r="O3861" s="948"/>
      <c r="P3861" s="948"/>
      <c r="Q3861" s="948"/>
      <c r="R3861" s="948"/>
      <c r="S3861" s="948"/>
      <c r="T3861" s="948"/>
      <c r="U3861" s="948"/>
      <c r="V3861" s="948"/>
      <c r="W3861" s="948"/>
      <c r="X3861" s="948"/>
      <c r="Y3861" s="948"/>
      <c r="Z3861" s="948"/>
      <c r="CC3861" s="949"/>
    </row>
    <row r="3862" spans="6:81" s="947" customFormat="1">
      <c r="F3862" s="948"/>
      <c r="G3862" s="948"/>
      <c r="H3862" s="948"/>
      <c r="I3862" s="948"/>
      <c r="N3862" s="948"/>
      <c r="O3862" s="948"/>
      <c r="P3862" s="948"/>
      <c r="Q3862" s="948"/>
      <c r="R3862" s="948"/>
      <c r="S3862" s="948"/>
      <c r="T3862" s="948"/>
      <c r="U3862" s="948"/>
      <c r="V3862" s="948"/>
      <c r="W3862" s="948"/>
      <c r="X3862" s="948"/>
      <c r="Y3862" s="948"/>
      <c r="Z3862" s="948"/>
      <c r="CC3862" s="949"/>
    </row>
    <row r="3863" spans="6:81" s="947" customFormat="1">
      <c r="F3863" s="948"/>
      <c r="G3863" s="948"/>
      <c r="H3863" s="948"/>
      <c r="I3863" s="948"/>
      <c r="N3863" s="948"/>
      <c r="O3863" s="948"/>
      <c r="P3863" s="948"/>
      <c r="Q3863" s="948"/>
      <c r="R3863" s="948"/>
      <c r="S3863" s="948"/>
      <c r="T3863" s="948"/>
      <c r="U3863" s="948"/>
      <c r="V3863" s="948"/>
      <c r="W3863" s="948"/>
      <c r="X3863" s="948"/>
      <c r="Y3863" s="948"/>
      <c r="Z3863" s="948"/>
      <c r="CC3863" s="949"/>
    </row>
    <row r="3864" spans="6:81" s="947" customFormat="1">
      <c r="F3864" s="948"/>
      <c r="G3864" s="948"/>
      <c r="H3864" s="948"/>
      <c r="I3864" s="948"/>
      <c r="N3864" s="948"/>
      <c r="O3864" s="948"/>
      <c r="P3864" s="948"/>
      <c r="Q3864" s="948"/>
      <c r="R3864" s="948"/>
      <c r="S3864" s="948"/>
      <c r="T3864" s="948"/>
      <c r="U3864" s="948"/>
      <c r="V3864" s="948"/>
      <c r="W3864" s="948"/>
      <c r="X3864" s="948"/>
      <c r="Y3864" s="948"/>
      <c r="Z3864" s="948"/>
      <c r="CC3864" s="949"/>
    </row>
    <row r="3865" spans="6:81" s="947" customFormat="1">
      <c r="F3865" s="948"/>
      <c r="G3865" s="948"/>
      <c r="H3865" s="948"/>
      <c r="I3865" s="948"/>
      <c r="N3865" s="948"/>
      <c r="O3865" s="948"/>
      <c r="P3865" s="948"/>
      <c r="Q3865" s="948"/>
      <c r="R3865" s="948"/>
      <c r="S3865" s="948"/>
      <c r="T3865" s="948"/>
      <c r="U3865" s="948"/>
      <c r="V3865" s="948"/>
      <c r="W3865" s="948"/>
      <c r="X3865" s="948"/>
      <c r="Y3865" s="948"/>
      <c r="Z3865" s="948"/>
      <c r="CC3865" s="949"/>
    </row>
    <row r="3866" spans="6:81" s="947" customFormat="1">
      <c r="F3866" s="948"/>
      <c r="G3866" s="948"/>
      <c r="H3866" s="948"/>
      <c r="I3866" s="948"/>
      <c r="N3866" s="948"/>
      <c r="O3866" s="948"/>
      <c r="P3866" s="948"/>
      <c r="Q3866" s="948"/>
      <c r="R3866" s="948"/>
      <c r="S3866" s="948"/>
      <c r="T3866" s="948"/>
      <c r="U3866" s="948"/>
      <c r="V3866" s="948"/>
      <c r="W3866" s="948"/>
      <c r="X3866" s="948"/>
      <c r="Y3866" s="948"/>
      <c r="Z3866" s="948"/>
      <c r="CC3866" s="949"/>
    </row>
    <row r="3867" spans="6:81" s="947" customFormat="1">
      <c r="F3867" s="948"/>
      <c r="G3867" s="948"/>
      <c r="H3867" s="948"/>
      <c r="I3867" s="948"/>
      <c r="N3867" s="948"/>
      <c r="O3867" s="948"/>
      <c r="P3867" s="948"/>
      <c r="Q3867" s="948"/>
      <c r="R3867" s="948"/>
      <c r="S3867" s="948"/>
      <c r="T3867" s="948"/>
      <c r="U3867" s="948"/>
      <c r="V3867" s="948"/>
      <c r="W3867" s="948"/>
      <c r="X3867" s="948"/>
      <c r="Y3867" s="948"/>
      <c r="Z3867" s="948"/>
      <c r="CC3867" s="949"/>
    </row>
    <row r="3868" spans="6:81" s="947" customFormat="1">
      <c r="F3868" s="948"/>
      <c r="G3868" s="948"/>
      <c r="H3868" s="948"/>
      <c r="I3868" s="948"/>
      <c r="N3868" s="948"/>
      <c r="O3868" s="948"/>
      <c r="P3868" s="948"/>
      <c r="Q3868" s="948"/>
      <c r="R3868" s="948"/>
      <c r="S3868" s="948"/>
      <c r="T3868" s="948"/>
      <c r="U3868" s="948"/>
      <c r="V3868" s="948"/>
      <c r="W3868" s="948"/>
      <c r="X3868" s="948"/>
      <c r="Y3868" s="948"/>
      <c r="Z3868" s="948"/>
      <c r="CC3868" s="949"/>
    </row>
    <row r="3869" spans="6:81" s="947" customFormat="1">
      <c r="F3869" s="948"/>
      <c r="G3869" s="948"/>
      <c r="H3869" s="948"/>
      <c r="I3869" s="948"/>
      <c r="N3869" s="948"/>
      <c r="O3869" s="948"/>
      <c r="P3869" s="948"/>
      <c r="Q3869" s="948"/>
      <c r="R3869" s="948"/>
      <c r="S3869" s="948"/>
      <c r="T3869" s="948"/>
      <c r="U3869" s="948"/>
      <c r="V3869" s="948"/>
      <c r="W3869" s="948"/>
      <c r="X3869" s="948"/>
      <c r="Y3869" s="948"/>
      <c r="Z3869" s="948"/>
      <c r="CC3869" s="949"/>
    </row>
    <row r="3870" spans="6:81" s="947" customFormat="1">
      <c r="F3870" s="948"/>
      <c r="G3870" s="948"/>
      <c r="H3870" s="948"/>
      <c r="I3870" s="948"/>
      <c r="N3870" s="948"/>
      <c r="O3870" s="948"/>
      <c r="P3870" s="948"/>
      <c r="Q3870" s="948"/>
      <c r="R3870" s="948"/>
      <c r="S3870" s="948"/>
      <c r="T3870" s="948"/>
      <c r="U3870" s="948"/>
      <c r="V3870" s="948"/>
      <c r="W3870" s="948"/>
      <c r="X3870" s="948"/>
      <c r="Y3870" s="948"/>
      <c r="Z3870" s="948"/>
      <c r="CC3870" s="949"/>
    </row>
    <row r="3871" spans="6:81" s="947" customFormat="1">
      <c r="F3871" s="948"/>
      <c r="G3871" s="948"/>
      <c r="H3871" s="948"/>
      <c r="I3871" s="948"/>
      <c r="N3871" s="948"/>
      <c r="O3871" s="948"/>
      <c r="P3871" s="948"/>
      <c r="Q3871" s="948"/>
      <c r="R3871" s="948"/>
      <c r="S3871" s="948"/>
      <c r="T3871" s="948"/>
      <c r="U3871" s="948"/>
      <c r="V3871" s="948"/>
      <c r="W3871" s="948"/>
      <c r="X3871" s="948"/>
      <c r="Y3871" s="948"/>
      <c r="Z3871" s="948"/>
      <c r="CC3871" s="949"/>
    </row>
    <row r="3872" spans="6:81" s="947" customFormat="1">
      <c r="F3872" s="948"/>
      <c r="G3872" s="948"/>
      <c r="H3872" s="948"/>
      <c r="I3872" s="948"/>
      <c r="N3872" s="948"/>
      <c r="O3872" s="948"/>
      <c r="P3872" s="948"/>
      <c r="Q3872" s="948"/>
      <c r="R3872" s="948"/>
      <c r="S3872" s="948"/>
      <c r="T3872" s="948"/>
      <c r="U3872" s="948"/>
      <c r="V3872" s="948"/>
      <c r="W3872" s="948"/>
      <c r="X3872" s="948"/>
      <c r="Y3872" s="948"/>
      <c r="Z3872" s="948"/>
      <c r="CC3872" s="949"/>
    </row>
    <row r="3873" spans="6:81" s="947" customFormat="1">
      <c r="F3873" s="948"/>
      <c r="G3873" s="948"/>
      <c r="H3873" s="948"/>
      <c r="I3873" s="948"/>
      <c r="N3873" s="948"/>
      <c r="O3873" s="948"/>
      <c r="P3873" s="948"/>
      <c r="Q3873" s="948"/>
      <c r="R3873" s="948"/>
      <c r="S3873" s="948"/>
      <c r="T3873" s="948"/>
      <c r="U3873" s="948"/>
      <c r="V3873" s="948"/>
      <c r="W3873" s="948"/>
      <c r="X3873" s="948"/>
      <c r="Y3873" s="948"/>
      <c r="Z3873" s="948"/>
      <c r="CC3873" s="949"/>
    </row>
    <row r="3874" spans="6:81" s="947" customFormat="1">
      <c r="F3874" s="948"/>
      <c r="G3874" s="948"/>
      <c r="H3874" s="948"/>
      <c r="I3874" s="948"/>
      <c r="N3874" s="948"/>
      <c r="O3874" s="948"/>
      <c r="P3874" s="948"/>
      <c r="Q3874" s="948"/>
      <c r="R3874" s="948"/>
      <c r="S3874" s="948"/>
      <c r="T3874" s="948"/>
      <c r="U3874" s="948"/>
      <c r="V3874" s="948"/>
      <c r="W3874" s="948"/>
      <c r="X3874" s="948"/>
      <c r="Y3874" s="948"/>
      <c r="Z3874" s="948"/>
      <c r="CC3874" s="949"/>
    </row>
    <row r="3875" spans="6:81" s="947" customFormat="1">
      <c r="F3875" s="948"/>
      <c r="G3875" s="948"/>
      <c r="H3875" s="948"/>
      <c r="I3875" s="948"/>
      <c r="N3875" s="948"/>
      <c r="O3875" s="948"/>
      <c r="P3875" s="948"/>
      <c r="Q3875" s="948"/>
      <c r="R3875" s="948"/>
      <c r="S3875" s="948"/>
      <c r="T3875" s="948"/>
      <c r="U3875" s="948"/>
      <c r="V3875" s="948"/>
      <c r="W3875" s="948"/>
      <c r="X3875" s="948"/>
      <c r="Y3875" s="948"/>
      <c r="Z3875" s="948"/>
      <c r="CC3875" s="949"/>
    </row>
    <row r="3876" spans="6:81" s="947" customFormat="1">
      <c r="F3876" s="948"/>
      <c r="G3876" s="948"/>
      <c r="H3876" s="948"/>
      <c r="I3876" s="948"/>
      <c r="N3876" s="948"/>
      <c r="O3876" s="948"/>
      <c r="P3876" s="948"/>
      <c r="Q3876" s="948"/>
      <c r="R3876" s="948"/>
      <c r="S3876" s="948"/>
      <c r="T3876" s="948"/>
      <c r="U3876" s="948"/>
      <c r="V3876" s="948"/>
      <c r="W3876" s="948"/>
      <c r="X3876" s="948"/>
      <c r="Y3876" s="948"/>
      <c r="Z3876" s="948"/>
      <c r="CC3876" s="949"/>
    </row>
    <row r="3877" spans="6:81" s="947" customFormat="1">
      <c r="F3877" s="948"/>
      <c r="G3877" s="948"/>
      <c r="H3877" s="948"/>
      <c r="I3877" s="948"/>
      <c r="N3877" s="948"/>
      <c r="O3877" s="948"/>
      <c r="P3877" s="948"/>
      <c r="Q3877" s="948"/>
      <c r="R3877" s="948"/>
      <c r="S3877" s="948"/>
      <c r="T3877" s="948"/>
      <c r="U3877" s="948"/>
      <c r="V3877" s="948"/>
      <c r="W3877" s="948"/>
      <c r="X3877" s="948"/>
      <c r="Y3877" s="948"/>
      <c r="Z3877" s="948"/>
      <c r="CC3877" s="949"/>
    </row>
    <row r="3878" spans="6:81" s="947" customFormat="1">
      <c r="F3878" s="948"/>
      <c r="G3878" s="948"/>
      <c r="H3878" s="948"/>
      <c r="I3878" s="948"/>
      <c r="N3878" s="948"/>
      <c r="O3878" s="948"/>
      <c r="P3878" s="948"/>
      <c r="Q3878" s="948"/>
      <c r="R3878" s="948"/>
      <c r="S3878" s="948"/>
      <c r="T3878" s="948"/>
      <c r="U3878" s="948"/>
      <c r="V3878" s="948"/>
      <c r="W3878" s="948"/>
      <c r="X3878" s="948"/>
      <c r="Y3878" s="948"/>
      <c r="Z3878" s="948"/>
      <c r="CC3878" s="949"/>
    </row>
    <row r="3879" spans="6:81" s="947" customFormat="1">
      <c r="F3879" s="948"/>
      <c r="G3879" s="948"/>
      <c r="H3879" s="948"/>
      <c r="I3879" s="948"/>
      <c r="N3879" s="948"/>
      <c r="O3879" s="948"/>
      <c r="P3879" s="948"/>
      <c r="Q3879" s="948"/>
      <c r="R3879" s="948"/>
      <c r="S3879" s="948"/>
      <c r="T3879" s="948"/>
      <c r="U3879" s="948"/>
      <c r="V3879" s="948"/>
      <c r="W3879" s="948"/>
      <c r="X3879" s="948"/>
      <c r="Y3879" s="948"/>
      <c r="Z3879" s="948"/>
      <c r="CC3879" s="949"/>
    </row>
    <row r="3880" spans="6:81" s="947" customFormat="1">
      <c r="F3880" s="948"/>
      <c r="G3880" s="948"/>
      <c r="H3880" s="948"/>
      <c r="I3880" s="948"/>
      <c r="N3880" s="948"/>
      <c r="O3880" s="948"/>
      <c r="P3880" s="948"/>
      <c r="Q3880" s="948"/>
      <c r="R3880" s="948"/>
      <c r="S3880" s="948"/>
      <c r="T3880" s="948"/>
      <c r="U3880" s="948"/>
      <c r="V3880" s="948"/>
      <c r="W3880" s="948"/>
      <c r="X3880" s="948"/>
      <c r="Y3880" s="948"/>
      <c r="Z3880" s="948"/>
      <c r="CC3880" s="949"/>
    </row>
    <row r="3881" spans="6:81" s="947" customFormat="1">
      <c r="F3881" s="948"/>
      <c r="G3881" s="948"/>
      <c r="H3881" s="948"/>
      <c r="I3881" s="948"/>
      <c r="N3881" s="948"/>
      <c r="O3881" s="948"/>
      <c r="P3881" s="948"/>
      <c r="Q3881" s="948"/>
      <c r="R3881" s="948"/>
      <c r="S3881" s="948"/>
      <c r="T3881" s="948"/>
      <c r="U3881" s="948"/>
      <c r="V3881" s="948"/>
      <c r="W3881" s="948"/>
      <c r="X3881" s="948"/>
      <c r="Y3881" s="948"/>
      <c r="Z3881" s="948"/>
      <c r="CC3881" s="949"/>
    </row>
    <row r="3882" spans="6:81" s="947" customFormat="1">
      <c r="F3882" s="948"/>
      <c r="G3882" s="948"/>
      <c r="H3882" s="948"/>
      <c r="I3882" s="948"/>
      <c r="N3882" s="948"/>
      <c r="O3882" s="948"/>
      <c r="P3882" s="948"/>
      <c r="Q3882" s="948"/>
      <c r="R3882" s="948"/>
      <c r="S3882" s="948"/>
      <c r="T3882" s="948"/>
      <c r="U3882" s="948"/>
      <c r="V3882" s="948"/>
      <c r="W3882" s="948"/>
      <c r="X3882" s="948"/>
      <c r="Y3882" s="948"/>
      <c r="Z3882" s="948"/>
      <c r="CC3882" s="949"/>
    </row>
    <row r="3883" spans="6:81" s="947" customFormat="1">
      <c r="F3883" s="948"/>
      <c r="G3883" s="948"/>
      <c r="H3883" s="948"/>
      <c r="I3883" s="948"/>
      <c r="N3883" s="948"/>
      <c r="O3883" s="948"/>
      <c r="P3883" s="948"/>
      <c r="Q3883" s="948"/>
      <c r="R3883" s="948"/>
      <c r="S3883" s="948"/>
      <c r="T3883" s="948"/>
      <c r="U3883" s="948"/>
      <c r="V3883" s="948"/>
      <c r="W3883" s="948"/>
      <c r="X3883" s="948"/>
      <c r="Y3883" s="948"/>
      <c r="Z3883" s="948"/>
      <c r="CC3883" s="949"/>
    </row>
    <row r="3884" spans="6:81" s="947" customFormat="1">
      <c r="F3884" s="948"/>
      <c r="G3884" s="948"/>
      <c r="H3884" s="948"/>
      <c r="I3884" s="948"/>
      <c r="N3884" s="948"/>
      <c r="O3884" s="948"/>
      <c r="P3884" s="948"/>
      <c r="Q3884" s="948"/>
      <c r="R3884" s="948"/>
      <c r="S3884" s="948"/>
      <c r="T3884" s="948"/>
      <c r="U3884" s="948"/>
      <c r="V3884" s="948"/>
      <c r="W3884" s="948"/>
      <c r="X3884" s="948"/>
      <c r="Y3884" s="948"/>
      <c r="Z3884" s="948"/>
      <c r="CC3884" s="949"/>
    </row>
    <row r="3885" spans="6:81" s="947" customFormat="1">
      <c r="F3885" s="948"/>
      <c r="G3885" s="948"/>
      <c r="H3885" s="948"/>
      <c r="I3885" s="948"/>
      <c r="N3885" s="948"/>
      <c r="O3885" s="948"/>
      <c r="P3885" s="948"/>
      <c r="Q3885" s="948"/>
      <c r="R3885" s="948"/>
      <c r="S3885" s="948"/>
      <c r="T3885" s="948"/>
      <c r="U3885" s="948"/>
      <c r="V3885" s="948"/>
      <c r="W3885" s="948"/>
      <c r="X3885" s="948"/>
      <c r="Y3885" s="948"/>
      <c r="Z3885" s="948"/>
      <c r="CC3885" s="949"/>
    </row>
    <row r="3886" spans="6:81" s="947" customFormat="1">
      <c r="F3886" s="948"/>
      <c r="G3886" s="948"/>
      <c r="H3886" s="948"/>
      <c r="I3886" s="948"/>
      <c r="N3886" s="948"/>
      <c r="O3886" s="948"/>
      <c r="P3886" s="948"/>
      <c r="Q3886" s="948"/>
      <c r="R3886" s="948"/>
      <c r="S3886" s="948"/>
      <c r="T3886" s="948"/>
      <c r="U3886" s="948"/>
      <c r="V3886" s="948"/>
      <c r="W3886" s="948"/>
      <c r="X3886" s="948"/>
      <c r="Y3886" s="948"/>
      <c r="Z3886" s="948"/>
      <c r="CC3886" s="949"/>
    </row>
    <row r="3887" spans="6:81" s="947" customFormat="1">
      <c r="F3887" s="948"/>
      <c r="G3887" s="948"/>
      <c r="H3887" s="948"/>
      <c r="I3887" s="948"/>
      <c r="N3887" s="948"/>
      <c r="O3887" s="948"/>
      <c r="P3887" s="948"/>
      <c r="Q3887" s="948"/>
      <c r="R3887" s="948"/>
      <c r="S3887" s="948"/>
      <c r="T3887" s="948"/>
      <c r="U3887" s="948"/>
      <c r="V3887" s="948"/>
      <c r="W3887" s="948"/>
      <c r="X3887" s="948"/>
      <c r="Y3887" s="948"/>
      <c r="Z3887" s="948"/>
      <c r="CC3887" s="949"/>
    </row>
    <row r="3888" spans="6:81" s="947" customFormat="1">
      <c r="F3888" s="948"/>
      <c r="G3888" s="948"/>
      <c r="H3888" s="948"/>
      <c r="I3888" s="948"/>
      <c r="N3888" s="948"/>
      <c r="O3888" s="948"/>
      <c r="P3888" s="948"/>
      <c r="Q3888" s="948"/>
      <c r="R3888" s="948"/>
      <c r="S3888" s="948"/>
      <c r="T3888" s="948"/>
      <c r="U3888" s="948"/>
      <c r="V3888" s="948"/>
      <c r="W3888" s="948"/>
      <c r="X3888" s="948"/>
      <c r="Y3888" s="948"/>
      <c r="Z3888" s="948"/>
      <c r="CC3888" s="949"/>
    </row>
    <row r="3889" spans="6:81" s="947" customFormat="1">
      <c r="F3889" s="948"/>
      <c r="G3889" s="948"/>
      <c r="H3889" s="948"/>
      <c r="I3889" s="948"/>
      <c r="N3889" s="948"/>
      <c r="O3889" s="948"/>
      <c r="P3889" s="948"/>
      <c r="Q3889" s="948"/>
      <c r="R3889" s="948"/>
      <c r="S3889" s="948"/>
      <c r="T3889" s="948"/>
      <c r="U3889" s="948"/>
      <c r="V3889" s="948"/>
      <c r="W3889" s="948"/>
      <c r="X3889" s="948"/>
      <c r="Y3889" s="948"/>
      <c r="Z3889" s="948"/>
      <c r="CC3889" s="949"/>
    </row>
    <row r="3890" spans="6:81" s="947" customFormat="1">
      <c r="F3890" s="948"/>
      <c r="G3890" s="948"/>
      <c r="H3890" s="948"/>
      <c r="I3890" s="948"/>
      <c r="N3890" s="948"/>
      <c r="O3890" s="948"/>
      <c r="P3890" s="948"/>
      <c r="Q3890" s="948"/>
      <c r="R3890" s="948"/>
      <c r="S3890" s="948"/>
      <c r="T3890" s="948"/>
      <c r="U3890" s="948"/>
      <c r="V3890" s="948"/>
      <c r="W3890" s="948"/>
      <c r="X3890" s="948"/>
      <c r="Y3890" s="948"/>
      <c r="Z3890" s="948"/>
      <c r="CC3890" s="949"/>
    </row>
    <row r="3891" spans="6:81" s="947" customFormat="1">
      <c r="F3891" s="948"/>
      <c r="G3891" s="948"/>
      <c r="H3891" s="948"/>
      <c r="I3891" s="948"/>
      <c r="N3891" s="948"/>
      <c r="O3891" s="948"/>
      <c r="P3891" s="948"/>
      <c r="Q3891" s="948"/>
      <c r="R3891" s="948"/>
      <c r="S3891" s="948"/>
      <c r="T3891" s="948"/>
      <c r="U3891" s="948"/>
      <c r="V3891" s="948"/>
      <c r="W3891" s="948"/>
      <c r="X3891" s="948"/>
      <c r="Y3891" s="948"/>
      <c r="Z3891" s="948"/>
      <c r="CC3891" s="949"/>
    </row>
    <row r="3892" spans="6:81" s="947" customFormat="1">
      <c r="F3892" s="948"/>
      <c r="G3892" s="948"/>
      <c r="H3892" s="948"/>
      <c r="I3892" s="948"/>
      <c r="N3892" s="948"/>
      <c r="O3892" s="948"/>
      <c r="P3892" s="948"/>
      <c r="Q3892" s="948"/>
      <c r="R3892" s="948"/>
      <c r="S3892" s="948"/>
      <c r="T3892" s="948"/>
      <c r="U3892" s="948"/>
      <c r="V3892" s="948"/>
      <c r="W3892" s="948"/>
      <c r="X3892" s="948"/>
      <c r="Y3892" s="948"/>
      <c r="Z3892" s="948"/>
      <c r="CC3892" s="949"/>
    </row>
    <row r="3893" spans="6:81" s="947" customFormat="1">
      <c r="F3893" s="948"/>
      <c r="G3893" s="948"/>
      <c r="H3893" s="948"/>
      <c r="I3893" s="948"/>
      <c r="N3893" s="948"/>
      <c r="O3893" s="948"/>
      <c r="P3893" s="948"/>
      <c r="Q3893" s="948"/>
      <c r="R3893" s="948"/>
      <c r="S3893" s="948"/>
      <c r="T3893" s="948"/>
      <c r="U3893" s="948"/>
      <c r="V3893" s="948"/>
      <c r="W3893" s="948"/>
      <c r="X3893" s="948"/>
      <c r="Y3893" s="948"/>
      <c r="Z3893" s="948"/>
      <c r="CC3893" s="949"/>
    </row>
    <row r="3894" spans="6:81" s="947" customFormat="1">
      <c r="F3894" s="948"/>
      <c r="G3894" s="948"/>
      <c r="H3894" s="948"/>
      <c r="I3894" s="948"/>
      <c r="N3894" s="948"/>
      <c r="O3894" s="948"/>
      <c r="P3894" s="948"/>
      <c r="Q3894" s="948"/>
      <c r="R3894" s="948"/>
      <c r="S3894" s="948"/>
      <c r="T3894" s="948"/>
      <c r="U3894" s="948"/>
      <c r="V3894" s="948"/>
      <c r="W3894" s="948"/>
      <c r="X3894" s="948"/>
      <c r="Y3894" s="948"/>
      <c r="Z3894" s="948"/>
      <c r="CC3894" s="949"/>
    </row>
    <row r="3895" spans="6:81" s="947" customFormat="1">
      <c r="F3895" s="948"/>
      <c r="G3895" s="948"/>
      <c r="H3895" s="948"/>
      <c r="I3895" s="948"/>
      <c r="N3895" s="948"/>
      <c r="O3895" s="948"/>
      <c r="P3895" s="948"/>
      <c r="Q3895" s="948"/>
      <c r="R3895" s="948"/>
      <c r="S3895" s="948"/>
      <c r="T3895" s="948"/>
      <c r="U3895" s="948"/>
      <c r="V3895" s="948"/>
      <c r="W3895" s="948"/>
      <c r="X3895" s="948"/>
      <c r="Y3895" s="948"/>
      <c r="Z3895" s="948"/>
      <c r="CC3895" s="949"/>
    </row>
    <row r="3896" spans="6:81" s="947" customFormat="1">
      <c r="F3896" s="948"/>
      <c r="G3896" s="948"/>
      <c r="H3896" s="948"/>
      <c r="I3896" s="948"/>
      <c r="N3896" s="948"/>
      <c r="O3896" s="948"/>
      <c r="P3896" s="948"/>
      <c r="Q3896" s="948"/>
      <c r="R3896" s="948"/>
      <c r="S3896" s="948"/>
      <c r="T3896" s="948"/>
      <c r="U3896" s="948"/>
      <c r="V3896" s="948"/>
      <c r="W3896" s="948"/>
      <c r="X3896" s="948"/>
      <c r="Y3896" s="948"/>
      <c r="Z3896" s="948"/>
      <c r="CC3896" s="949"/>
    </row>
    <row r="3897" spans="6:81" s="947" customFormat="1">
      <c r="F3897" s="948"/>
      <c r="G3897" s="948"/>
      <c r="H3897" s="948"/>
      <c r="I3897" s="948"/>
      <c r="N3897" s="948"/>
      <c r="O3897" s="948"/>
      <c r="P3897" s="948"/>
      <c r="Q3897" s="948"/>
      <c r="R3897" s="948"/>
      <c r="S3897" s="948"/>
      <c r="T3897" s="948"/>
      <c r="U3897" s="948"/>
      <c r="V3897" s="948"/>
      <c r="W3897" s="948"/>
      <c r="X3897" s="948"/>
      <c r="Y3897" s="948"/>
      <c r="Z3897" s="948"/>
      <c r="CC3897" s="949"/>
    </row>
    <row r="3898" spans="6:81" s="947" customFormat="1">
      <c r="F3898" s="948"/>
      <c r="G3898" s="948"/>
      <c r="H3898" s="948"/>
      <c r="I3898" s="948"/>
      <c r="N3898" s="948"/>
      <c r="O3898" s="948"/>
      <c r="P3898" s="948"/>
      <c r="Q3898" s="948"/>
      <c r="R3898" s="948"/>
      <c r="S3898" s="948"/>
      <c r="T3898" s="948"/>
      <c r="U3898" s="948"/>
      <c r="V3898" s="948"/>
      <c r="W3898" s="948"/>
      <c r="X3898" s="948"/>
      <c r="Y3898" s="948"/>
      <c r="Z3898" s="948"/>
      <c r="CC3898" s="949"/>
    </row>
    <row r="3899" spans="6:81" s="947" customFormat="1">
      <c r="F3899" s="948"/>
      <c r="G3899" s="948"/>
      <c r="H3899" s="948"/>
      <c r="I3899" s="948"/>
      <c r="N3899" s="948"/>
      <c r="O3899" s="948"/>
      <c r="P3899" s="948"/>
      <c r="Q3899" s="948"/>
      <c r="R3899" s="948"/>
      <c r="S3899" s="948"/>
      <c r="T3899" s="948"/>
      <c r="U3899" s="948"/>
      <c r="V3899" s="948"/>
      <c r="W3899" s="948"/>
      <c r="X3899" s="948"/>
      <c r="Y3899" s="948"/>
      <c r="Z3899" s="948"/>
      <c r="CC3899" s="949"/>
    </row>
    <row r="3900" spans="6:81" s="947" customFormat="1">
      <c r="F3900" s="948"/>
      <c r="G3900" s="948"/>
      <c r="H3900" s="948"/>
      <c r="I3900" s="948"/>
      <c r="N3900" s="948"/>
      <c r="O3900" s="948"/>
      <c r="P3900" s="948"/>
      <c r="Q3900" s="948"/>
      <c r="R3900" s="948"/>
      <c r="S3900" s="948"/>
      <c r="T3900" s="948"/>
      <c r="U3900" s="948"/>
      <c r="V3900" s="948"/>
      <c r="W3900" s="948"/>
      <c r="X3900" s="948"/>
      <c r="Y3900" s="948"/>
      <c r="Z3900" s="948"/>
      <c r="CC3900" s="949"/>
    </row>
    <row r="3901" spans="6:81" s="947" customFormat="1">
      <c r="F3901" s="948"/>
      <c r="G3901" s="948"/>
      <c r="H3901" s="948"/>
      <c r="I3901" s="948"/>
      <c r="N3901" s="948"/>
      <c r="O3901" s="948"/>
      <c r="P3901" s="948"/>
      <c r="Q3901" s="948"/>
      <c r="R3901" s="948"/>
      <c r="S3901" s="948"/>
      <c r="T3901" s="948"/>
      <c r="U3901" s="948"/>
      <c r="V3901" s="948"/>
      <c r="W3901" s="948"/>
      <c r="X3901" s="948"/>
      <c r="Y3901" s="948"/>
      <c r="Z3901" s="948"/>
      <c r="CC3901" s="949"/>
    </row>
    <row r="3902" spans="6:81" s="947" customFormat="1">
      <c r="F3902" s="948"/>
      <c r="G3902" s="948"/>
      <c r="H3902" s="948"/>
      <c r="I3902" s="948"/>
      <c r="N3902" s="948"/>
      <c r="O3902" s="948"/>
      <c r="P3902" s="948"/>
      <c r="Q3902" s="948"/>
      <c r="R3902" s="948"/>
      <c r="S3902" s="948"/>
      <c r="T3902" s="948"/>
      <c r="U3902" s="948"/>
      <c r="V3902" s="948"/>
      <c r="W3902" s="948"/>
      <c r="X3902" s="948"/>
      <c r="Y3902" s="948"/>
      <c r="Z3902" s="948"/>
      <c r="CC3902" s="949"/>
    </row>
    <row r="3903" spans="6:81" s="947" customFormat="1">
      <c r="F3903" s="948"/>
      <c r="G3903" s="948"/>
      <c r="H3903" s="948"/>
      <c r="I3903" s="948"/>
      <c r="N3903" s="948"/>
      <c r="O3903" s="948"/>
      <c r="P3903" s="948"/>
      <c r="Q3903" s="948"/>
      <c r="R3903" s="948"/>
      <c r="S3903" s="948"/>
      <c r="T3903" s="948"/>
      <c r="U3903" s="948"/>
      <c r="V3903" s="948"/>
      <c r="W3903" s="948"/>
      <c r="X3903" s="948"/>
      <c r="Y3903" s="948"/>
      <c r="Z3903" s="948"/>
      <c r="CC3903" s="949"/>
    </row>
    <row r="3904" spans="6:81" s="947" customFormat="1">
      <c r="F3904" s="948"/>
      <c r="G3904" s="948"/>
      <c r="H3904" s="948"/>
      <c r="I3904" s="948"/>
      <c r="N3904" s="948"/>
      <c r="O3904" s="948"/>
      <c r="P3904" s="948"/>
      <c r="Q3904" s="948"/>
      <c r="R3904" s="948"/>
      <c r="S3904" s="948"/>
      <c r="T3904" s="948"/>
      <c r="U3904" s="948"/>
      <c r="V3904" s="948"/>
      <c r="W3904" s="948"/>
      <c r="X3904" s="948"/>
      <c r="Y3904" s="948"/>
      <c r="Z3904" s="948"/>
      <c r="CC3904" s="949"/>
    </row>
    <row r="3905" spans="6:81" s="947" customFormat="1">
      <c r="F3905" s="948"/>
      <c r="G3905" s="948"/>
      <c r="H3905" s="948"/>
      <c r="I3905" s="948"/>
      <c r="N3905" s="948"/>
      <c r="O3905" s="948"/>
      <c r="P3905" s="948"/>
      <c r="Q3905" s="948"/>
      <c r="R3905" s="948"/>
      <c r="S3905" s="948"/>
      <c r="T3905" s="948"/>
      <c r="U3905" s="948"/>
      <c r="V3905" s="948"/>
      <c r="W3905" s="948"/>
      <c r="X3905" s="948"/>
      <c r="Y3905" s="948"/>
      <c r="Z3905" s="948"/>
      <c r="CC3905" s="949"/>
    </row>
    <row r="3906" spans="6:81" s="947" customFormat="1">
      <c r="F3906" s="948"/>
      <c r="G3906" s="948"/>
      <c r="H3906" s="948"/>
      <c r="I3906" s="948"/>
      <c r="N3906" s="948"/>
      <c r="O3906" s="948"/>
      <c r="P3906" s="948"/>
      <c r="Q3906" s="948"/>
      <c r="R3906" s="948"/>
      <c r="S3906" s="948"/>
      <c r="T3906" s="948"/>
      <c r="U3906" s="948"/>
      <c r="V3906" s="948"/>
      <c r="W3906" s="948"/>
      <c r="X3906" s="948"/>
      <c r="Y3906" s="948"/>
      <c r="Z3906" s="948"/>
      <c r="CC3906" s="949"/>
    </row>
    <row r="3907" spans="6:81" s="947" customFormat="1">
      <c r="F3907" s="948"/>
      <c r="G3907" s="948"/>
      <c r="H3907" s="948"/>
      <c r="I3907" s="948"/>
      <c r="N3907" s="948"/>
      <c r="O3907" s="948"/>
      <c r="P3907" s="948"/>
      <c r="Q3907" s="948"/>
      <c r="R3907" s="948"/>
      <c r="S3907" s="948"/>
      <c r="T3907" s="948"/>
      <c r="U3907" s="948"/>
      <c r="V3907" s="948"/>
      <c r="W3907" s="948"/>
      <c r="X3907" s="948"/>
      <c r="Y3907" s="948"/>
      <c r="Z3907" s="948"/>
      <c r="CC3907" s="949"/>
    </row>
    <row r="3908" spans="6:81" s="947" customFormat="1">
      <c r="F3908" s="948"/>
      <c r="G3908" s="948"/>
      <c r="H3908" s="948"/>
      <c r="I3908" s="948"/>
      <c r="N3908" s="948"/>
      <c r="O3908" s="948"/>
      <c r="P3908" s="948"/>
      <c r="Q3908" s="948"/>
      <c r="R3908" s="948"/>
      <c r="S3908" s="948"/>
      <c r="T3908" s="948"/>
      <c r="U3908" s="948"/>
      <c r="V3908" s="948"/>
      <c r="W3908" s="948"/>
      <c r="X3908" s="948"/>
      <c r="Y3908" s="948"/>
      <c r="Z3908" s="948"/>
      <c r="CC3908" s="949"/>
    </row>
    <row r="3909" spans="6:81" s="947" customFormat="1">
      <c r="F3909" s="948"/>
      <c r="G3909" s="948"/>
      <c r="H3909" s="948"/>
      <c r="I3909" s="948"/>
      <c r="N3909" s="948"/>
      <c r="O3909" s="948"/>
      <c r="P3909" s="948"/>
      <c r="Q3909" s="948"/>
      <c r="R3909" s="948"/>
      <c r="S3909" s="948"/>
      <c r="T3909" s="948"/>
      <c r="U3909" s="948"/>
      <c r="V3909" s="948"/>
      <c r="W3909" s="948"/>
      <c r="X3909" s="948"/>
      <c r="Y3909" s="948"/>
      <c r="Z3909" s="948"/>
      <c r="CC3909" s="949"/>
    </row>
    <row r="3910" spans="6:81" s="947" customFormat="1">
      <c r="F3910" s="948"/>
      <c r="G3910" s="948"/>
      <c r="H3910" s="948"/>
      <c r="I3910" s="948"/>
      <c r="N3910" s="948"/>
      <c r="O3910" s="948"/>
      <c r="P3910" s="948"/>
      <c r="Q3910" s="948"/>
      <c r="R3910" s="948"/>
      <c r="S3910" s="948"/>
      <c r="T3910" s="948"/>
      <c r="U3910" s="948"/>
      <c r="V3910" s="948"/>
      <c r="W3910" s="948"/>
      <c r="X3910" s="948"/>
      <c r="Y3910" s="948"/>
      <c r="Z3910" s="948"/>
      <c r="CC3910" s="949"/>
    </row>
    <row r="3911" spans="6:81" s="947" customFormat="1">
      <c r="F3911" s="948"/>
      <c r="G3911" s="948"/>
      <c r="H3911" s="948"/>
      <c r="I3911" s="948"/>
      <c r="N3911" s="948"/>
      <c r="O3911" s="948"/>
      <c r="P3911" s="948"/>
      <c r="Q3911" s="948"/>
      <c r="R3911" s="948"/>
      <c r="S3911" s="948"/>
      <c r="T3911" s="948"/>
      <c r="U3911" s="948"/>
      <c r="V3911" s="948"/>
      <c r="W3911" s="948"/>
      <c r="X3911" s="948"/>
      <c r="Y3911" s="948"/>
      <c r="Z3911" s="948"/>
      <c r="CC3911" s="949"/>
    </row>
    <row r="3912" spans="6:81" s="947" customFormat="1">
      <c r="F3912" s="948"/>
      <c r="G3912" s="948"/>
      <c r="H3912" s="948"/>
      <c r="I3912" s="948"/>
      <c r="N3912" s="948"/>
      <c r="O3912" s="948"/>
      <c r="P3912" s="948"/>
      <c r="Q3912" s="948"/>
      <c r="R3912" s="948"/>
      <c r="S3912" s="948"/>
      <c r="T3912" s="948"/>
      <c r="U3912" s="948"/>
      <c r="V3912" s="948"/>
      <c r="W3912" s="948"/>
      <c r="X3912" s="948"/>
      <c r="Y3912" s="948"/>
      <c r="Z3912" s="948"/>
      <c r="CC3912" s="949"/>
    </row>
    <row r="3913" spans="6:81" s="947" customFormat="1">
      <c r="F3913" s="948"/>
      <c r="G3913" s="948"/>
      <c r="H3913" s="948"/>
      <c r="I3913" s="948"/>
      <c r="N3913" s="948"/>
      <c r="O3913" s="948"/>
      <c r="P3913" s="948"/>
      <c r="Q3913" s="948"/>
      <c r="R3913" s="948"/>
      <c r="S3913" s="948"/>
      <c r="T3913" s="948"/>
      <c r="U3913" s="948"/>
      <c r="V3913" s="948"/>
      <c r="W3913" s="948"/>
      <c r="X3913" s="948"/>
      <c r="Y3913" s="948"/>
      <c r="Z3913" s="948"/>
      <c r="CC3913" s="949"/>
    </row>
    <row r="3914" spans="6:81" s="947" customFormat="1">
      <c r="F3914" s="948"/>
      <c r="G3914" s="948"/>
      <c r="H3914" s="948"/>
      <c r="I3914" s="948"/>
      <c r="N3914" s="948"/>
      <c r="O3914" s="948"/>
      <c r="P3914" s="948"/>
      <c r="Q3914" s="948"/>
      <c r="R3914" s="948"/>
      <c r="S3914" s="948"/>
      <c r="T3914" s="948"/>
      <c r="U3914" s="948"/>
      <c r="V3914" s="948"/>
      <c r="W3914" s="948"/>
      <c r="X3914" s="948"/>
      <c r="Y3914" s="948"/>
      <c r="Z3914" s="948"/>
      <c r="CC3914" s="949"/>
    </row>
    <row r="3915" spans="6:81" s="947" customFormat="1">
      <c r="F3915" s="948"/>
      <c r="G3915" s="948"/>
      <c r="H3915" s="948"/>
      <c r="I3915" s="948"/>
      <c r="N3915" s="948"/>
      <c r="O3915" s="948"/>
      <c r="P3915" s="948"/>
      <c r="Q3915" s="948"/>
      <c r="R3915" s="948"/>
      <c r="S3915" s="948"/>
      <c r="T3915" s="948"/>
      <c r="U3915" s="948"/>
      <c r="V3915" s="948"/>
      <c r="W3915" s="948"/>
      <c r="X3915" s="948"/>
      <c r="Y3915" s="948"/>
      <c r="Z3915" s="948"/>
      <c r="CC3915" s="949"/>
    </row>
    <row r="3916" spans="6:81" s="947" customFormat="1">
      <c r="F3916" s="948"/>
      <c r="G3916" s="948"/>
      <c r="H3916" s="948"/>
      <c r="I3916" s="948"/>
      <c r="N3916" s="948"/>
      <c r="O3916" s="948"/>
      <c r="P3916" s="948"/>
      <c r="Q3916" s="948"/>
      <c r="R3916" s="948"/>
      <c r="S3916" s="948"/>
      <c r="T3916" s="948"/>
      <c r="U3916" s="948"/>
      <c r="V3916" s="948"/>
      <c r="W3916" s="948"/>
      <c r="X3916" s="948"/>
      <c r="Y3916" s="948"/>
      <c r="Z3916" s="948"/>
      <c r="CC3916" s="949"/>
    </row>
    <row r="3917" spans="6:81" s="947" customFormat="1">
      <c r="F3917" s="948"/>
      <c r="G3917" s="948"/>
      <c r="H3917" s="948"/>
      <c r="I3917" s="948"/>
      <c r="N3917" s="948"/>
      <c r="O3917" s="948"/>
      <c r="P3917" s="948"/>
      <c r="Q3917" s="948"/>
      <c r="R3917" s="948"/>
      <c r="S3917" s="948"/>
      <c r="T3917" s="948"/>
      <c r="U3917" s="948"/>
      <c r="V3917" s="948"/>
      <c r="W3917" s="948"/>
      <c r="X3917" s="948"/>
      <c r="Y3917" s="948"/>
      <c r="Z3917" s="948"/>
      <c r="CC3917" s="949"/>
    </row>
    <row r="3918" spans="6:81" s="947" customFormat="1">
      <c r="F3918" s="948"/>
      <c r="G3918" s="948"/>
      <c r="H3918" s="948"/>
      <c r="I3918" s="948"/>
      <c r="N3918" s="948"/>
      <c r="O3918" s="948"/>
      <c r="P3918" s="948"/>
      <c r="Q3918" s="948"/>
      <c r="R3918" s="948"/>
      <c r="S3918" s="948"/>
      <c r="T3918" s="948"/>
      <c r="U3918" s="948"/>
      <c r="V3918" s="948"/>
      <c r="W3918" s="948"/>
      <c r="X3918" s="948"/>
      <c r="Y3918" s="948"/>
      <c r="Z3918" s="948"/>
      <c r="CC3918" s="949"/>
    </row>
    <row r="3919" spans="6:81" s="947" customFormat="1">
      <c r="F3919" s="948"/>
      <c r="G3919" s="948"/>
      <c r="H3919" s="948"/>
      <c r="I3919" s="948"/>
      <c r="N3919" s="948"/>
      <c r="O3919" s="948"/>
      <c r="P3919" s="948"/>
      <c r="Q3919" s="948"/>
      <c r="R3919" s="948"/>
      <c r="S3919" s="948"/>
      <c r="T3919" s="948"/>
      <c r="U3919" s="948"/>
      <c r="V3919" s="948"/>
      <c r="W3919" s="948"/>
      <c r="X3919" s="948"/>
      <c r="Y3919" s="948"/>
      <c r="Z3919" s="948"/>
      <c r="CC3919" s="949"/>
    </row>
    <row r="3920" spans="6:81" s="947" customFormat="1">
      <c r="F3920" s="948"/>
      <c r="G3920" s="948"/>
      <c r="H3920" s="948"/>
      <c r="I3920" s="948"/>
      <c r="N3920" s="948"/>
      <c r="O3920" s="948"/>
      <c r="P3920" s="948"/>
      <c r="Q3920" s="948"/>
      <c r="R3920" s="948"/>
      <c r="S3920" s="948"/>
      <c r="T3920" s="948"/>
      <c r="U3920" s="948"/>
      <c r="V3920" s="948"/>
      <c r="W3920" s="948"/>
      <c r="X3920" s="948"/>
      <c r="Y3920" s="948"/>
      <c r="Z3920" s="948"/>
      <c r="CC3920" s="949"/>
    </row>
    <row r="3921" spans="6:81" s="947" customFormat="1">
      <c r="F3921" s="948"/>
      <c r="G3921" s="948"/>
      <c r="H3921" s="948"/>
      <c r="I3921" s="948"/>
      <c r="N3921" s="948"/>
      <c r="O3921" s="948"/>
      <c r="P3921" s="948"/>
      <c r="Q3921" s="948"/>
      <c r="R3921" s="948"/>
      <c r="S3921" s="948"/>
      <c r="T3921" s="948"/>
      <c r="U3921" s="948"/>
      <c r="V3921" s="948"/>
      <c r="W3921" s="948"/>
      <c r="X3921" s="948"/>
      <c r="Y3921" s="948"/>
      <c r="Z3921" s="948"/>
      <c r="CC3921" s="949"/>
    </row>
    <row r="3922" spans="6:81" s="947" customFormat="1">
      <c r="F3922" s="948"/>
      <c r="G3922" s="948"/>
      <c r="H3922" s="948"/>
      <c r="I3922" s="948"/>
      <c r="N3922" s="948"/>
      <c r="O3922" s="948"/>
      <c r="P3922" s="948"/>
      <c r="Q3922" s="948"/>
      <c r="R3922" s="948"/>
      <c r="S3922" s="948"/>
      <c r="T3922" s="948"/>
      <c r="U3922" s="948"/>
      <c r="V3922" s="948"/>
      <c r="W3922" s="948"/>
      <c r="X3922" s="948"/>
      <c r="Y3922" s="948"/>
      <c r="Z3922" s="948"/>
      <c r="CC3922" s="949"/>
    </row>
    <row r="3923" spans="6:81" s="947" customFormat="1">
      <c r="F3923" s="948"/>
      <c r="G3923" s="948"/>
      <c r="H3923" s="948"/>
      <c r="I3923" s="948"/>
      <c r="N3923" s="948"/>
      <c r="O3923" s="948"/>
      <c r="P3923" s="948"/>
      <c r="Q3923" s="948"/>
      <c r="R3923" s="948"/>
      <c r="S3923" s="948"/>
      <c r="T3923" s="948"/>
      <c r="U3923" s="948"/>
      <c r="V3923" s="948"/>
      <c r="W3923" s="948"/>
      <c r="X3923" s="948"/>
      <c r="Y3923" s="948"/>
      <c r="Z3923" s="948"/>
      <c r="CC3923" s="949"/>
    </row>
    <row r="3924" spans="6:81" s="947" customFormat="1">
      <c r="F3924" s="948"/>
      <c r="G3924" s="948"/>
      <c r="H3924" s="948"/>
      <c r="I3924" s="948"/>
      <c r="N3924" s="948"/>
      <c r="O3924" s="948"/>
      <c r="P3924" s="948"/>
      <c r="Q3924" s="948"/>
      <c r="R3924" s="948"/>
      <c r="S3924" s="948"/>
      <c r="T3924" s="948"/>
      <c r="U3924" s="948"/>
      <c r="V3924" s="948"/>
      <c r="W3924" s="948"/>
      <c r="X3924" s="948"/>
      <c r="Y3924" s="948"/>
      <c r="Z3924" s="948"/>
      <c r="CC3924" s="949"/>
    </row>
    <row r="3925" spans="6:81" s="947" customFormat="1">
      <c r="F3925" s="948"/>
      <c r="G3925" s="948"/>
      <c r="H3925" s="948"/>
      <c r="I3925" s="948"/>
      <c r="N3925" s="948"/>
      <c r="O3925" s="948"/>
      <c r="P3925" s="948"/>
      <c r="Q3925" s="948"/>
      <c r="R3925" s="948"/>
      <c r="S3925" s="948"/>
      <c r="T3925" s="948"/>
      <c r="U3925" s="948"/>
      <c r="V3925" s="948"/>
      <c r="W3925" s="948"/>
      <c r="X3925" s="948"/>
      <c r="Y3925" s="948"/>
      <c r="Z3925" s="948"/>
      <c r="CC3925" s="949"/>
    </row>
    <row r="3926" spans="6:81" s="947" customFormat="1">
      <c r="F3926" s="948"/>
      <c r="G3926" s="948"/>
      <c r="H3926" s="948"/>
      <c r="I3926" s="948"/>
      <c r="N3926" s="948"/>
      <c r="O3926" s="948"/>
      <c r="P3926" s="948"/>
      <c r="Q3926" s="948"/>
      <c r="R3926" s="948"/>
      <c r="S3926" s="948"/>
      <c r="T3926" s="948"/>
      <c r="U3926" s="948"/>
      <c r="V3926" s="948"/>
      <c r="W3926" s="948"/>
      <c r="X3926" s="948"/>
      <c r="Y3926" s="948"/>
      <c r="Z3926" s="948"/>
      <c r="CC3926" s="949"/>
    </row>
    <row r="3927" spans="6:81" s="947" customFormat="1">
      <c r="F3927" s="948"/>
      <c r="G3927" s="948"/>
      <c r="H3927" s="948"/>
      <c r="I3927" s="948"/>
      <c r="N3927" s="948"/>
      <c r="O3927" s="948"/>
      <c r="P3927" s="948"/>
      <c r="Q3927" s="948"/>
      <c r="R3927" s="948"/>
      <c r="S3927" s="948"/>
      <c r="T3927" s="948"/>
      <c r="U3927" s="948"/>
      <c r="V3927" s="948"/>
      <c r="W3927" s="948"/>
      <c r="X3927" s="948"/>
      <c r="Y3927" s="948"/>
      <c r="Z3927" s="948"/>
      <c r="CC3927" s="949"/>
    </row>
    <row r="3928" spans="6:81" s="947" customFormat="1">
      <c r="F3928" s="948"/>
      <c r="G3928" s="948"/>
      <c r="H3928" s="948"/>
      <c r="I3928" s="948"/>
      <c r="N3928" s="948"/>
      <c r="O3928" s="948"/>
      <c r="P3928" s="948"/>
      <c r="Q3928" s="948"/>
      <c r="R3928" s="948"/>
      <c r="S3928" s="948"/>
      <c r="T3928" s="948"/>
      <c r="U3928" s="948"/>
      <c r="V3928" s="948"/>
      <c r="W3928" s="948"/>
      <c r="X3928" s="948"/>
      <c r="Y3928" s="948"/>
      <c r="Z3928" s="948"/>
      <c r="CC3928" s="949"/>
    </row>
    <row r="3929" spans="6:81" s="947" customFormat="1">
      <c r="F3929" s="948"/>
      <c r="G3929" s="948"/>
      <c r="H3929" s="948"/>
      <c r="I3929" s="948"/>
      <c r="N3929" s="948"/>
      <c r="O3929" s="948"/>
      <c r="P3929" s="948"/>
      <c r="Q3929" s="948"/>
      <c r="R3929" s="948"/>
      <c r="S3929" s="948"/>
      <c r="T3929" s="948"/>
      <c r="U3929" s="948"/>
      <c r="V3929" s="948"/>
      <c r="W3929" s="948"/>
      <c r="X3929" s="948"/>
      <c r="Y3929" s="948"/>
      <c r="Z3929" s="948"/>
      <c r="CC3929" s="949"/>
    </row>
    <row r="3930" spans="6:81" s="947" customFormat="1">
      <c r="F3930" s="948"/>
      <c r="G3930" s="948"/>
      <c r="H3930" s="948"/>
      <c r="I3930" s="948"/>
      <c r="N3930" s="948"/>
      <c r="O3930" s="948"/>
      <c r="P3930" s="948"/>
      <c r="Q3930" s="948"/>
      <c r="R3930" s="948"/>
      <c r="S3930" s="948"/>
      <c r="T3930" s="948"/>
      <c r="U3930" s="948"/>
      <c r="V3930" s="948"/>
      <c r="W3930" s="948"/>
      <c r="X3930" s="948"/>
      <c r="Y3930" s="948"/>
      <c r="Z3930" s="948"/>
      <c r="CC3930" s="949"/>
    </row>
    <row r="3931" spans="6:81" s="947" customFormat="1">
      <c r="F3931" s="948"/>
      <c r="G3931" s="948"/>
      <c r="H3931" s="948"/>
      <c r="I3931" s="948"/>
      <c r="N3931" s="948"/>
      <c r="O3931" s="948"/>
      <c r="P3931" s="948"/>
      <c r="Q3931" s="948"/>
      <c r="R3931" s="948"/>
      <c r="S3931" s="948"/>
      <c r="T3931" s="948"/>
      <c r="U3931" s="948"/>
      <c r="V3931" s="948"/>
      <c r="W3931" s="948"/>
      <c r="X3931" s="948"/>
      <c r="Y3931" s="948"/>
      <c r="Z3931" s="948"/>
      <c r="CC3931" s="949"/>
    </row>
    <row r="3932" spans="6:81" s="947" customFormat="1">
      <c r="F3932" s="948"/>
      <c r="G3932" s="948"/>
      <c r="H3932" s="948"/>
      <c r="I3932" s="948"/>
      <c r="N3932" s="948"/>
      <c r="O3932" s="948"/>
      <c r="P3932" s="948"/>
      <c r="Q3932" s="948"/>
      <c r="R3932" s="948"/>
      <c r="S3932" s="948"/>
      <c r="T3932" s="948"/>
      <c r="U3932" s="948"/>
      <c r="V3932" s="948"/>
      <c r="W3932" s="948"/>
      <c r="X3932" s="948"/>
      <c r="Y3932" s="948"/>
      <c r="Z3932" s="948"/>
      <c r="CC3932" s="949"/>
    </row>
    <row r="3933" spans="6:81" s="947" customFormat="1">
      <c r="F3933" s="948"/>
      <c r="G3933" s="948"/>
      <c r="H3933" s="948"/>
      <c r="I3933" s="948"/>
      <c r="N3933" s="948"/>
      <c r="O3933" s="948"/>
      <c r="P3933" s="948"/>
      <c r="Q3933" s="948"/>
      <c r="R3933" s="948"/>
      <c r="S3933" s="948"/>
      <c r="T3933" s="948"/>
      <c r="U3933" s="948"/>
      <c r="V3933" s="948"/>
      <c r="W3933" s="948"/>
      <c r="X3933" s="948"/>
      <c r="Y3933" s="948"/>
      <c r="Z3933" s="948"/>
      <c r="CC3933" s="949"/>
    </row>
    <row r="3934" spans="6:81" s="947" customFormat="1">
      <c r="F3934" s="948"/>
      <c r="G3934" s="948"/>
      <c r="H3934" s="948"/>
      <c r="I3934" s="948"/>
      <c r="N3934" s="948"/>
      <c r="O3934" s="948"/>
      <c r="P3934" s="948"/>
      <c r="Q3934" s="948"/>
      <c r="R3934" s="948"/>
      <c r="S3934" s="948"/>
      <c r="T3934" s="948"/>
      <c r="U3934" s="948"/>
      <c r="V3934" s="948"/>
      <c r="W3934" s="948"/>
      <c r="X3934" s="948"/>
      <c r="Y3934" s="948"/>
      <c r="Z3934" s="948"/>
      <c r="CC3934" s="949"/>
    </row>
    <row r="3935" spans="6:81" s="947" customFormat="1">
      <c r="F3935" s="948"/>
      <c r="G3935" s="948"/>
      <c r="H3935" s="948"/>
      <c r="I3935" s="948"/>
      <c r="N3935" s="948"/>
      <c r="O3935" s="948"/>
      <c r="P3935" s="948"/>
      <c r="Q3935" s="948"/>
      <c r="R3935" s="948"/>
      <c r="S3935" s="948"/>
      <c r="T3935" s="948"/>
      <c r="U3935" s="948"/>
      <c r="V3935" s="948"/>
      <c r="W3935" s="948"/>
      <c r="X3935" s="948"/>
      <c r="Y3935" s="948"/>
      <c r="Z3935" s="948"/>
      <c r="CC3935" s="949"/>
    </row>
    <row r="3936" spans="6:81" s="947" customFormat="1">
      <c r="F3936" s="948"/>
      <c r="G3936" s="948"/>
      <c r="H3936" s="948"/>
      <c r="I3936" s="948"/>
      <c r="N3936" s="948"/>
      <c r="O3936" s="948"/>
      <c r="P3936" s="948"/>
      <c r="Q3936" s="948"/>
      <c r="R3936" s="948"/>
      <c r="S3936" s="948"/>
      <c r="T3936" s="948"/>
      <c r="U3936" s="948"/>
      <c r="V3936" s="948"/>
      <c r="W3936" s="948"/>
      <c r="X3936" s="948"/>
      <c r="Y3936" s="948"/>
      <c r="Z3936" s="948"/>
      <c r="CC3936" s="949"/>
    </row>
    <row r="3937" spans="6:81" s="947" customFormat="1">
      <c r="F3937" s="948"/>
      <c r="G3937" s="948"/>
      <c r="H3937" s="948"/>
      <c r="I3937" s="948"/>
      <c r="N3937" s="948"/>
      <c r="O3937" s="948"/>
      <c r="P3937" s="948"/>
      <c r="Q3937" s="948"/>
      <c r="R3937" s="948"/>
      <c r="S3937" s="948"/>
      <c r="T3937" s="948"/>
      <c r="U3937" s="948"/>
      <c r="V3937" s="948"/>
      <c r="W3937" s="948"/>
      <c r="X3937" s="948"/>
      <c r="Y3937" s="948"/>
      <c r="Z3937" s="948"/>
      <c r="CC3937" s="949"/>
    </row>
    <row r="3938" spans="6:81" s="947" customFormat="1">
      <c r="F3938" s="948"/>
      <c r="G3938" s="948"/>
      <c r="H3938" s="948"/>
      <c r="I3938" s="948"/>
      <c r="N3938" s="948"/>
      <c r="O3938" s="948"/>
      <c r="P3938" s="948"/>
      <c r="Q3938" s="948"/>
      <c r="R3938" s="948"/>
      <c r="S3938" s="948"/>
      <c r="T3938" s="948"/>
      <c r="U3938" s="948"/>
      <c r="V3938" s="948"/>
      <c r="W3938" s="948"/>
      <c r="X3938" s="948"/>
      <c r="Y3938" s="948"/>
      <c r="Z3938" s="948"/>
      <c r="CC3938" s="949"/>
    </row>
    <row r="3939" spans="6:81" s="947" customFormat="1">
      <c r="F3939" s="948"/>
      <c r="G3939" s="948"/>
      <c r="H3939" s="948"/>
      <c r="I3939" s="948"/>
      <c r="N3939" s="948"/>
      <c r="O3939" s="948"/>
      <c r="P3939" s="948"/>
      <c r="Q3939" s="948"/>
      <c r="R3939" s="948"/>
      <c r="S3939" s="948"/>
      <c r="T3939" s="948"/>
      <c r="U3939" s="948"/>
      <c r="V3939" s="948"/>
      <c r="W3939" s="948"/>
      <c r="X3939" s="948"/>
      <c r="Y3939" s="948"/>
      <c r="Z3939" s="948"/>
      <c r="CC3939" s="949"/>
    </row>
    <row r="3940" spans="6:81" s="947" customFormat="1">
      <c r="F3940" s="948"/>
      <c r="G3940" s="948"/>
      <c r="H3940" s="948"/>
      <c r="I3940" s="948"/>
      <c r="N3940" s="948"/>
      <c r="O3940" s="948"/>
      <c r="P3940" s="948"/>
      <c r="Q3940" s="948"/>
      <c r="R3940" s="948"/>
      <c r="S3940" s="948"/>
      <c r="T3940" s="948"/>
      <c r="U3940" s="948"/>
      <c r="V3940" s="948"/>
      <c r="W3940" s="948"/>
      <c r="X3940" s="948"/>
      <c r="Y3940" s="948"/>
      <c r="Z3940" s="948"/>
      <c r="CC3940" s="949"/>
    </row>
    <row r="3941" spans="6:81" s="947" customFormat="1">
      <c r="F3941" s="948"/>
      <c r="G3941" s="948"/>
      <c r="H3941" s="948"/>
      <c r="I3941" s="948"/>
      <c r="N3941" s="948"/>
      <c r="O3941" s="948"/>
      <c r="P3941" s="948"/>
      <c r="Q3941" s="948"/>
      <c r="R3941" s="948"/>
      <c r="S3941" s="948"/>
      <c r="T3941" s="948"/>
      <c r="U3941" s="948"/>
      <c r="V3941" s="948"/>
      <c r="W3941" s="948"/>
      <c r="X3941" s="948"/>
      <c r="Y3941" s="948"/>
      <c r="Z3941" s="948"/>
      <c r="CC3941" s="949"/>
    </row>
    <row r="3942" spans="6:81" s="947" customFormat="1">
      <c r="F3942" s="948"/>
      <c r="G3942" s="948"/>
      <c r="H3942" s="948"/>
      <c r="I3942" s="948"/>
      <c r="N3942" s="948"/>
      <c r="O3942" s="948"/>
      <c r="P3942" s="948"/>
      <c r="Q3942" s="948"/>
      <c r="R3942" s="948"/>
      <c r="S3942" s="948"/>
      <c r="T3942" s="948"/>
      <c r="U3942" s="948"/>
      <c r="V3942" s="948"/>
      <c r="W3942" s="948"/>
      <c r="X3942" s="948"/>
      <c r="Y3942" s="948"/>
      <c r="Z3942" s="948"/>
      <c r="CC3942" s="949"/>
    </row>
    <row r="3943" spans="6:81" s="947" customFormat="1">
      <c r="F3943" s="948"/>
      <c r="G3943" s="948"/>
      <c r="H3943" s="948"/>
      <c r="I3943" s="948"/>
      <c r="N3943" s="948"/>
      <c r="O3943" s="948"/>
      <c r="P3943" s="948"/>
      <c r="Q3943" s="948"/>
      <c r="R3943" s="948"/>
      <c r="S3943" s="948"/>
      <c r="T3943" s="948"/>
      <c r="U3943" s="948"/>
      <c r="V3943" s="948"/>
      <c r="W3943" s="948"/>
      <c r="X3943" s="948"/>
      <c r="Y3943" s="948"/>
      <c r="Z3943" s="948"/>
      <c r="CC3943" s="949"/>
    </row>
    <row r="3944" spans="6:81" s="947" customFormat="1">
      <c r="F3944" s="948"/>
      <c r="G3944" s="948"/>
      <c r="H3944" s="948"/>
      <c r="I3944" s="948"/>
      <c r="N3944" s="948"/>
      <c r="O3944" s="948"/>
      <c r="P3944" s="948"/>
      <c r="Q3944" s="948"/>
      <c r="R3944" s="948"/>
      <c r="S3944" s="948"/>
      <c r="T3944" s="948"/>
      <c r="U3944" s="948"/>
      <c r="V3944" s="948"/>
      <c r="W3944" s="948"/>
      <c r="X3944" s="948"/>
      <c r="Y3944" s="948"/>
      <c r="Z3944" s="948"/>
      <c r="CC3944" s="949"/>
    </row>
    <row r="3945" spans="6:81" s="947" customFormat="1">
      <c r="F3945" s="948"/>
      <c r="G3945" s="948"/>
      <c r="H3945" s="948"/>
      <c r="I3945" s="948"/>
      <c r="N3945" s="948"/>
      <c r="O3945" s="948"/>
      <c r="P3945" s="948"/>
      <c r="Q3945" s="948"/>
      <c r="R3945" s="948"/>
      <c r="S3945" s="948"/>
      <c r="T3945" s="948"/>
      <c r="U3945" s="948"/>
      <c r="V3945" s="948"/>
      <c r="W3945" s="948"/>
      <c r="X3945" s="948"/>
      <c r="Y3945" s="948"/>
      <c r="Z3945" s="948"/>
      <c r="CC3945" s="949"/>
    </row>
    <row r="3946" spans="6:81" s="947" customFormat="1">
      <c r="F3946" s="948"/>
      <c r="G3946" s="948"/>
      <c r="H3946" s="948"/>
      <c r="I3946" s="948"/>
      <c r="N3946" s="948"/>
      <c r="O3946" s="948"/>
      <c r="P3946" s="948"/>
      <c r="Q3946" s="948"/>
      <c r="R3946" s="948"/>
      <c r="S3946" s="948"/>
      <c r="T3946" s="948"/>
      <c r="U3946" s="948"/>
      <c r="V3946" s="948"/>
      <c r="W3946" s="948"/>
      <c r="X3946" s="948"/>
      <c r="Y3946" s="948"/>
      <c r="Z3946" s="948"/>
      <c r="CC3946" s="949"/>
    </row>
    <row r="3947" spans="6:81" s="947" customFormat="1">
      <c r="F3947" s="948"/>
      <c r="G3947" s="948"/>
      <c r="H3947" s="948"/>
      <c r="I3947" s="948"/>
      <c r="N3947" s="948"/>
      <c r="O3947" s="948"/>
      <c r="P3947" s="948"/>
      <c r="Q3947" s="948"/>
      <c r="R3947" s="948"/>
      <c r="S3947" s="948"/>
      <c r="T3947" s="948"/>
      <c r="U3947" s="948"/>
      <c r="V3947" s="948"/>
      <c r="W3947" s="948"/>
      <c r="X3947" s="948"/>
      <c r="Y3947" s="948"/>
      <c r="Z3947" s="948"/>
      <c r="CC3947" s="949"/>
    </row>
    <row r="3948" spans="6:81" s="947" customFormat="1">
      <c r="F3948" s="948"/>
      <c r="G3948" s="948"/>
      <c r="H3948" s="948"/>
      <c r="I3948" s="948"/>
      <c r="N3948" s="948"/>
      <c r="O3948" s="948"/>
      <c r="P3948" s="948"/>
      <c r="Q3948" s="948"/>
      <c r="R3948" s="948"/>
      <c r="S3948" s="948"/>
      <c r="T3948" s="948"/>
      <c r="U3948" s="948"/>
      <c r="V3948" s="948"/>
      <c r="W3948" s="948"/>
      <c r="X3948" s="948"/>
      <c r="Y3948" s="948"/>
      <c r="Z3948" s="948"/>
      <c r="CC3948" s="949"/>
    </row>
    <row r="3949" spans="6:81" s="947" customFormat="1">
      <c r="F3949" s="948"/>
      <c r="G3949" s="948"/>
      <c r="H3949" s="948"/>
      <c r="I3949" s="948"/>
      <c r="N3949" s="948"/>
      <c r="O3949" s="948"/>
      <c r="P3949" s="948"/>
      <c r="Q3949" s="948"/>
      <c r="R3949" s="948"/>
      <c r="S3949" s="948"/>
      <c r="T3949" s="948"/>
      <c r="U3949" s="948"/>
      <c r="V3949" s="948"/>
      <c r="W3949" s="948"/>
      <c r="X3949" s="948"/>
      <c r="Y3949" s="948"/>
      <c r="Z3949" s="948"/>
      <c r="CC3949" s="949"/>
    </row>
    <row r="3950" spans="6:81" s="947" customFormat="1">
      <c r="F3950" s="948"/>
      <c r="G3950" s="948"/>
      <c r="H3950" s="948"/>
      <c r="I3950" s="948"/>
      <c r="N3950" s="948"/>
      <c r="O3950" s="948"/>
      <c r="P3950" s="948"/>
      <c r="Q3950" s="948"/>
      <c r="R3950" s="948"/>
      <c r="S3950" s="948"/>
      <c r="T3950" s="948"/>
      <c r="U3950" s="948"/>
      <c r="V3950" s="948"/>
      <c r="W3950" s="948"/>
      <c r="X3950" s="948"/>
      <c r="Y3950" s="948"/>
      <c r="Z3950" s="948"/>
      <c r="CC3950" s="949"/>
    </row>
    <row r="3951" spans="6:81" s="947" customFormat="1">
      <c r="F3951" s="948"/>
      <c r="G3951" s="948"/>
      <c r="H3951" s="948"/>
      <c r="I3951" s="948"/>
      <c r="N3951" s="948"/>
      <c r="O3951" s="948"/>
      <c r="P3951" s="948"/>
      <c r="Q3951" s="948"/>
      <c r="R3951" s="948"/>
      <c r="S3951" s="948"/>
      <c r="T3951" s="948"/>
      <c r="U3951" s="948"/>
      <c r="V3951" s="948"/>
      <c r="W3951" s="948"/>
      <c r="X3951" s="948"/>
      <c r="Y3951" s="948"/>
      <c r="Z3951" s="948"/>
      <c r="CC3951" s="949"/>
    </row>
    <row r="3952" spans="6:81" s="947" customFormat="1">
      <c r="F3952" s="948"/>
      <c r="G3952" s="948"/>
      <c r="H3952" s="948"/>
      <c r="I3952" s="948"/>
      <c r="N3952" s="948"/>
      <c r="O3952" s="948"/>
      <c r="P3952" s="948"/>
      <c r="Q3952" s="948"/>
      <c r="R3952" s="948"/>
      <c r="S3952" s="948"/>
      <c r="T3952" s="948"/>
      <c r="U3952" s="948"/>
      <c r="V3952" s="948"/>
      <c r="W3952" s="948"/>
      <c r="X3952" s="948"/>
      <c r="Y3952" s="948"/>
      <c r="Z3952" s="948"/>
      <c r="CC3952" s="949"/>
    </row>
    <row r="3953" spans="6:81" s="947" customFormat="1">
      <c r="F3953" s="948"/>
      <c r="G3953" s="948"/>
      <c r="H3953" s="948"/>
      <c r="I3953" s="948"/>
      <c r="N3953" s="948"/>
      <c r="O3953" s="948"/>
      <c r="P3953" s="948"/>
      <c r="Q3953" s="948"/>
      <c r="R3953" s="948"/>
      <c r="S3953" s="948"/>
      <c r="T3953" s="948"/>
      <c r="U3953" s="948"/>
      <c r="V3953" s="948"/>
      <c r="W3953" s="948"/>
      <c r="X3953" s="948"/>
      <c r="Y3953" s="948"/>
      <c r="Z3953" s="948"/>
      <c r="CC3953" s="949"/>
    </row>
    <row r="3954" spans="6:81" s="947" customFormat="1">
      <c r="F3954" s="948"/>
      <c r="G3954" s="948"/>
      <c r="H3954" s="948"/>
      <c r="I3954" s="948"/>
      <c r="N3954" s="948"/>
      <c r="O3954" s="948"/>
      <c r="P3954" s="948"/>
      <c r="Q3954" s="948"/>
      <c r="R3954" s="948"/>
      <c r="S3954" s="948"/>
      <c r="T3954" s="948"/>
      <c r="U3954" s="948"/>
      <c r="V3954" s="948"/>
      <c r="W3954" s="948"/>
      <c r="X3954" s="948"/>
      <c r="Y3954" s="948"/>
      <c r="Z3954" s="948"/>
      <c r="CC3954" s="949"/>
    </row>
    <row r="3955" spans="6:81" s="947" customFormat="1">
      <c r="F3955" s="948"/>
      <c r="G3955" s="948"/>
      <c r="H3955" s="948"/>
      <c r="I3955" s="948"/>
      <c r="N3955" s="948"/>
      <c r="O3955" s="948"/>
      <c r="P3955" s="948"/>
      <c r="Q3955" s="948"/>
      <c r="R3955" s="948"/>
      <c r="S3955" s="948"/>
      <c r="T3955" s="948"/>
      <c r="U3955" s="948"/>
      <c r="V3955" s="948"/>
      <c r="W3955" s="948"/>
      <c r="X3955" s="948"/>
      <c r="Y3955" s="948"/>
      <c r="Z3955" s="948"/>
      <c r="CC3955" s="949"/>
    </row>
    <row r="3956" spans="6:81" s="947" customFormat="1">
      <c r="F3956" s="948"/>
      <c r="G3956" s="948"/>
      <c r="H3956" s="948"/>
      <c r="I3956" s="948"/>
      <c r="N3956" s="948"/>
      <c r="O3956" s="948"/>
      <c r="P3956" s="948"/>
      <c r="Q3956" s="948"/>
      <c r="R3956" s="948"/>
      <c r="S3956" s="948"/>
      <c r="T3956" s="948"/>
      <c r="U3956" s="948"/>
      <c r="V3956" s="948"/>
      <c r="W3956" s="948"/>
      <c r="X3956" s="948"/>
      <c r="Y3956" s="948"/>
      <c r="Z3956" s="948"/>
      <c r="CC3956" s="949"/>
    </row>
    <row r="3957" spans="6:81" s="947" customFormat="1">
      <c r="F3957" s="948"/>
      <c r="G3957" s="948"/>
      <c r="H3957" s="948"/>
      <c r="I3957" s="948"/>
      <c r="N3957" s="948"/>
      <c r="O3957" s="948"/>
      <c r="P3957" s="948"/>
      <c r="Q3957" s="948"/>
      <c r="R3957" s="948"/>
      <c r="S3957" s="948"/>
      <c r="T3957" s="948"/>
      <c r="U3957" s="948"/>
      <c r="V3957" s="948"/>
      <c r="W3957" s="948"/>
      <c r="X3957" s="948"/>
      <c r="Y3957" s="948"/>
      <c r="Z3957" s="948"/>
      <c r="CC3957" s="949"/>
    </row>
    <row r="3958" spans="6:81" s="947" customFormat="1">
      <c r="F3958" s="948"/>
      <c r="G3958" s="948"/>
      <c r="H3958" s="948"/>
      <c r="I3958" s="948"/>
      <c r="N3958" s="948"/>
      <c r="O3958" s="948"/>
      <c r="P3958" s="948"/>
      <c r="Q3958" s="948"/>
      <c r="R3958" s="948"/>
      <c r="S3958" s="948"/>
      <c r="T3958" s="948"/>
      <c r="U3958" s="948"/>
      <c r="V3958" s="948"/>
      <c r="W3958" s="948"/>
      <c r="X3958" s="948"/>
      <c r="Y3958" s="948"/>
      <c r="Z3958" s="948"/>
      <c r="CC3958" s="949"/>
    </row>
    <row r="3959" spans="6:81" s="947" customFormat="1">
      <c r="F3959" s="948"/>
      <c r="G3959" s="948"/>
      <c r="H3959" s="948"/>
      <c r="I3959" s="948"/>
      <c r="N3959" s="948"/>
      <c r="O3959" s="948"/>
      <c r="P3959" s="948"/>
      <c r="Q3959" s="948"/>
      <c r="R3959" s="948"/>
      <c r="S3959" s="948"/>
      <c r="T3959" s="948"/>
      <c r="U3959" s="948"/>
      <c r="V3959" s="948"/>
      <c r="W3959" s="948"/>
      <c r="X3959" s="948"/>
      <c r="Y3959" s="948"/>
      <c r="Z3959" s="948"/>
      <c r="CC3959" s="949"/>
    </row>
    <row r="3960" spans="6:81" s="947" customFormat="1">
      <c r="F3960" s="948"/>
      <c r="G3960" s="948"/>
      <c r="H3960" s="948"/>
      <c r="I3960" s="948"/>
      <c r="N3960" s="948"/>
      <c r="O3960" s="948"/>
      <c r="P3960" s="948"/>
      <c r="Q3960" s="948"/>
      <c r="R3960" s="948"/>
      <c r="S3960" s="948"/>
      <c r="T3960" s="948"/>
      <c r="U3960" s="948"/>
      <c r="V3960" s="948"/>
      <c r="W3960" s="948"/>
      <c r="X3960" s="948"/>
      <c r="Y3960" s="948"/>
      <c r="Z3960" s="948"/>
      <c r="CC3960" s="949"/>
    </row>
    <row r="3961" spans="6:81" s="947" customFormat="1">
      <c r="F3961" s="948"/>
      <c r="G3961" s="948"/>
      <c r="H3961" s="948"/>
      <c r="I3961" s="948"/>
      <c r="N3961" s="948"/>
      <c r="O3961" s="948"/>
      <c r="P3961" s="948"/>
      <c r="Q3961" s="948"/>
      <c r="R3961" s="948"/>
      <c r="S3961" s="948"/>
      <c r="T3961" s="948"/>
      <c r="U3961" s="948"/>
      <c r="V3961" s="948"/>
      <c r="W3961" s="948"/>
      <c r="X3961" s="948"/>
      <c r="Y3961" s="948"/>
      <c r="Z3961" s="948"/>
      <c r="CC3961" s="949"/>
    </row>
    <row r="3962" spans="6:81" s="947" customFormat="1">
      <c r="F3962" s="948"/>
      <c r="G3962" s="948"/>
      <c r="H3962" s="948"/>
      <c r="I3962" s="948"/>
      <c r="N3962" s="948"/>
      <c r="O3962" s="948"/>
      <c r="P3962" s="948"/>
      <c r="Q3962" s="948"/>
      <c r="R3962" s="948"/>
      <c r="S3962" s="948"/>
      <c r="T3962" s="948"/>
      <c r="U3962" s="948"/>
      <c r="V3962" s="948"/>
      <c r="W3962" s="948"/>
      <c r="X3962" s="948"/>
      <c r="Y3962" s="948"/>
      <c r="Z3962" s="948"/>
      <c r="CC3962" s="949"/>
    </row>
    <row r="3963" spans="6:81" s="947" customFormat="1">
      <c r="F3963" s="948"/>
      <c r="G3963" s="948"/>
      <c r="H3963" s="948"/>
      <c r="I3963" s="948"/>
      <c r="N3963" s="948"/>
      <c r="O3963" s="948"/>
      <c r="P3963" s="948"/>
      <c r="Q3963" s="948"/>
      <c r="R3963" s="948"/>
      <c r="S3963" s="948"/>
      <c r="T3963" s="948"/>
      <c r="U3963" s="948"/>
      <c r="V3963" s="948"/>
      <c r="W3963" s="948"/>
      <c r="X3963" s="948"/>
      <c r="Y3963" s="948"/>
      <c r="Z3963" s="948"/>
      <c r="CC3963" s="949"/>
    </row>
    <row r="3964" spans="6:81" s="947" customFormat="1">
      <c r="F3964" s="948"/>
      <c r="G3964" s="948"/>
      <c r="H3964" s="948"/>
      <c r="I3964" s="948"/>
      <c r="N3964" s="948"/>
      <c r="O3964" s="948"/>
      <c r="P3964" s="948"/>
      <c r="Q3964" s="948"/>
      <c r="R3964" s="948"/>
      <c r="S3964" s="948"/>
      <c r="T3964" s="948"/>
      <c r="U3964" s="948"/>
      <c r="V3964" s="948"/>
      <c r="W3964" s="948"/>
      <c r="X3964" s="948"/>
      <c r="Y3964" s="948"/>
      <c r="Z3964" s="948"/>
      <c r="CC3964" s="949"/>
    </row>
    <row r="3965" spans="6:81" s="947" customFormat="1">
      <c r="F3965" s="948"/>
      <c r="G3965" s="948"/>
      <c r="H3965" s="948"/>
      <c r="I3965" s="948"/>
      <c r="N3965" s="948"/>
      <c r="O3965" s="948"/>
      <c r="P3965" s="948"/>
      <c r="Q3965" s="948"/>
      <c r="R3965" s="948"/>
      <c r="S3965" s="948"/>
      <c r="T3965" s="948"/>
      <c r="U3965" s="948"/>
      <c r="V3965" s="948"/>
      <c r="W3965" s="948"/>
      <c r="X3965" s="948"/>
      <c r="Y3965" s="948"/>
      <c r="Z3965" s="948"/>
      <c r="CC3965" s="949"/>
    </row>
    <row r="3966" spans="6:81" s="947" customFormat="1">
      <c r="F3966" s="948"/>
      <c r="G3966" s="948"/>
      <c r="H3966" s="948"/>
      <c r="I3966" s="948"/>
      <c r="N3966" s="948"/>
      <c r="O3966" s="948"/>
      <c r="P3966" s="948"/>
      <c r="Q3966" s="948"/>
      <c r="R3966" s="948"/>
      <c r="S3966" s="948"/>
      <c r="T3966" s="948"/>
      <c r="U3966" s="948"/>
      <c r="V3966" s="948"/>
      <c r="W3966" s="948"/>
      <c r="X3966" s="948"/>
      <c r="Y3966" s="948"/>
      <c r="Z3966" s="948"/>
      <c r="CC3966" s="949"/>
    </row>
    <row r="3967" spans="6:81" s="947" customFormat="1">
      <c r="F3967" s="948"/>
      <c r="G3967" s="948"/>
      <c r="H3967" s="948"/>
      <c r="I3967" s="948"/>
      <c r="N3967" s="948"/>
      <c r="O3967" s="948"/>
      <c r="P3967" s="948"/>
      <c r="Q3967" s="948"/>
      <c r="R3967" s="948"/>
      <c r="S3967" s="948"/>
      <c r="T3967" s="948"/>
      <c r="U3967" s="948"/>
      <c r="V3967" s="948"/>
      <c r="W3967" s="948"/>
      <c r="X3967" s="948"/>
      <c r="Y3967" s="948"/>
      <c r="Z3967" s="948"/>
      <c r="CC3967" s="949"/>
    </row>
    <row r="3968" spans="6:81" s="947" customFormat="1">
      <c r="F3968" s="948"/>
      <c r="G3968" s="948"/>
      <c r="H3968" s="948"/>
      <c r="I3968" s="948"/>
      <c r="N3968" s="948"/>
      <c r="O3968" s="948"/>
      <c r="P3968" s="948"/>
      <c r="Q3968" s="948"/>
      <c r="R3968" s="948"/>
      <c r="S3968" s="948"/>
      <c r="T3968" s="948"/>
      <c r="U3968" s="948"/>
      <c r="V3968" s="948"/>
      <c r="W3968" s="948"/>
      <c r="X3968" s="948"/>
      <c r="Y3968" s="948"/>
      <c r="Z3968" s="948"/>
      <c r="CC3968" s="949"/>
    </row>
    <row r="3969" spans="6:81" s="947" customFormat="1">
      <c r="F3969" s="948"/>
      <c r="G3969" s="948"/>
      <c r="H3969" s="948"/>
      <c r="I3969" s="948"/>
      <c r="N3969" s="948"/>
      <c r="O3969" s="948"/>
      <c r="P3969" s="948"/>
      <c r="Q3969" s="948"/>
      <c r="R3969" s="948"/>
      <c r="S3969" s="948"/>
      <c r="T3969" s="948"/>
      <c r="U3969" s="948"/>
      <c r="V3969" s="948"/>
      <c r="W3969" s="948"/>
      <c r="X3969" s="948"/>
      <c r="Y3969" s="948"/>
      <c r="Z3969" s="948"/>
      <c r="CC3969" s="949"/>
    </row>
    <row r="3970" spans="6:81" s="947" customFormat="1">
      <c r="F3970" s="948"/>
      <c r="G3970" s="948"/>
      <c r="H3970" s="948"/>
      <c r="I3970" s="948"/>
      <c r="N3970" s="948"/>
      <c r="O3970" s="948"/>
      <c r="P3970" s="948"/>
      <c r="Q3970" s="948"/>
      <c r="R3970" s="948"/>
      <c r="S3970" s="948"/>
      <c r="T3970" s="948"/>
      <c r="U3970" s="948"/>
      <c r="V3970" s="948"/>
      <c r="W3970" s="948"/>
      <c r="X3970" s="948"/>
      <c r="Y3970" s="948"/>
      <c r="Z3970" s="948"/>
      <c r="CC3970" s="949"/>
    </row>
    <row r="3971" spans="6:81" s="947" customFormat="1">
      <c r="F3971" s="948"/>
      <c r="G3971" s="948"/>
      <c r="H3971" s="948"/>
      <c r="I3971" s="948"/>
      <c r="N3971" s="948"/>
      <c r="O3971" s="948"/>
      <c r="P3971" s="948"/>
      <c r="Q3971" s="948"/>
      <c r="R3971" s="948"/>
      <c r="S3971" s="948"/>
      <c r="T3971" s="948"/>
      <c r="U3971" s="948"/>
      <c r="V3971" s="948"/>
      <c r="W3971" s="948"/>
      <c r="X3971" s="948"/>
      <c r="Y3971" s="948"/>
      <c r="Z3971" s="948"/>
      <c r="CC3971" s="949"/>
    </row>
    <row r="3972" spans="6:81" s="947" customFormat="1">
      <c r="F3972" s="948"/>
      <c r="G3972" s="948"/>
      <c r="H3972" s="948"/>
      <c r="I3972" s="948"/>
      <c r="N3972" s="948"/>
      <c r="O3972" s="948"/>
      <c r="P3972" s="948"/>
      <c r="Q3972" s="948"/>
      <c r="R3972" s="948"/>
      <c r="S3972" s="948"/>
      <c r="T3972" s="948"/>
      <c r="U3972" s="948"/>
      <c r="V3972" s="948"/>
      <c r="W3972" s="948"/>
      <c r="X3972" s="948"/>
      <c r="Y3972" s="948"/>
      <c r="Z3972" s="948"/>
      <c r="CC3972" s="949"/>
    </row>
    <row r="3973" spans="6:81" s="947" customFormat="1">
      <c r="F3973" s="948"/>
      <c r="G3973" s="948"/>
      <c r="H3973" s="948"/>
      <c r="I3973" s="948"/>
      <c r="N3973" s="948"/>
      <c r="O3973" s="948"/>
      <c r="P3973" s="948"/>
      <c r="Q3973" s="948"/>
      <c r="R3973" s="948"/>
      <c r="S3973" s="948"/>
      <c r="T3973" s="948"/>
      <c r="U3973" s="948"/>
      <c r="V3973" s="948"/>
      <c r="W3973" s="948"/>
      <c r="X3973" s="948"/>
      <c r="Y3973" s="948"/>
      <c r="Z3973" s="948"/>
      <c r="CC3973" s="949"/>
    </row>
    <row r="3974" spans="6:81" s="947" customFormat="1">
      <c r="F3974" s="948"/>
      <c r="G3974" s="948"/>
      <c r="H3974" s="948"/>
      <c r="I3974" s="948"/>
      <c r="N3974" s="948"/>
      <c r="O3974" s="948"/>
      <c r="P3974" s="948"/>
      <c r="Q3974" s="948"/>
      <c r="R3974" s="948"/>
      <c r="S3974" s="948"/>
      <c r="T3974" s="948"/>
      <c r="U3974" s="948"/>
      <c r="V3974" s="948"/>
      <c r="W3974" s="948"/>
      <c r="X3974" s="948"/>
      <c r="Y3974" s="948"/>
      <c r="Z3974" s="948"/>
      <c r="CC3974" s="949"/>
    </row>
    <row r="3975" spans="6:81" s="947" customFormat="1">
      <c r="F3975" s="948"/>
      <c r="G3975" s="948"/>
      <c r="H3975" s="948"/>
      <c r="I3975" s="948"/>
      <c r="N3975" s="948"/>
      <c r="O3975" s="948"/>
      <c r="P3975" s="948"/>
      <c r="Q3975" s="948"/>
      <c r="R3975" s="948"/>
      <c r="S3975" s="948"/>
      <c r="T3975" s="948"/>
      <c r="U3975" s="948"/>
      <c r="V3975" s="948"/>
      <c r="W3975" s="948"/>
      <c r="X3975" s="948"/>
      <c r="Y3975" s="948"/>
      <c r="Z3975" s="948"/>
      <c r="CC3975" s="949"/>
    </row>
    <row r="3976" spans="6:81" s="947" customFormat="1">
      <c r="F3976" s="948"/>
      <c r="G3976" s="948"/>
      <c r="H3976" s="948"/>
      <c r="I3976" s="948"/>
      <c r="N3976" s="948"/>
      <c r="O3976" s="948"/>
      <c r="P3976" s="948"/>
      <c r="Q3976" s="948"/>
      <c r="R3976" s="948"/>
      <c r="S3976" s="948"/>
      <c r="T3976" s="948"/>
      <c r="U3976" s="948"/>
      <c r="V3976" s="948"/>
      <c r="W3976" s="948"/>
      <c r="X3976" s="948"/>
      <c r="Y3976" s="948"/>
      <c r="Z3976" s="948"/>
      <c r="CC3976" s="949"/>
    </row>
    <row r="3977" spans="6:81" s="947" customFormat="1">
      <c r="F3977" s="948"/>
      <c r="G3977" s="948"/>
      <c r="H3977" s="948"/>
      <c r="I3977" s="948"/>
      <c r="N3977" s="948"/>
      <c r="O3977" s="948"/>
      <c r="P3977" s="948"/>
      <c r="Q3977" s="948"/>
      <c r="R3977" s="948"/>
      <c r="S3977" s="948"/>
      <c r="T3977" s="948"/>
      <c r="U3977" s="948"/>
      <c r="V3977" s="948"/>
      <c r="W3977" s="948"/>
      <c r="X3977" s="948"/>
      <c r="Y3977" s="948"/>
      <c r="Z3977" s="948"/>
      <c r="CC3977" s="949"/>
    </row>
    <row r="3978" spans="6:81" s="947" customFormat="1">
      <c r="F3978" s="948"/>
      <c r="G3978" s="948"/>
      <c r="H3978" s="948"/>
      <c r="I3978" s="948"/>
      <c r="N3978" s="948"/>
      <c r="O3978" s="948"/>
      <c r="P3978" s="948"/>
      <c r="Q3978" s="948"/>
      <c r="R3978" s="948"/>
      <c r="S3978" s="948"/>
      <c r="T3978" s="948"/>
      <c r="U3978" s="948"/>
      <c r="V3978" s="948"/>
      <c r="W3978" s="948"/>
      <c r="X3978" s="948"/>
      <c r="Y3978" s="948"/>
      <c r="Z3978" s="948"/>
      <c r="CC3978" s="949"/>
    </row>
    <row r="3979" spans="6:81" s="947" customFormat="1">
      <c r="F3979" s="948"/>
      <c r="G3979" s="948"/>
      <c r="H3979" s="948"/>
      <c r="I3979" s="948"/>
      <c r="N3979" s="948"/>
      <c r="O3979" s="948"/>
      <c r="P3979" s="948"/>
      <c r="Q3979" s="948"/>
      <c r="R3979" s="948"/>
      <c r="S3979" s="948"/>
      <c r="T3979" s="948"/>
      <c r="U3979" s="948"/>
      <c r="V3979" s="948"/>
      <c r="W3979" s="948"/>
      <c r="X3979" s="948"/>
      <c r="Y3979" s="948"/>
      <c r="Z3979" s="948"/>
      <c r="CC3979" s="949"/>
    </row>
    <row r="3980" spans="6:81" s="947" customFormat="1">
      <c r="F3980" s="948"/>
      <c r="G3980" s="948"/>
      <c r="H3980" s="948"/>
      <c r="I3980" s="948"/>
      <c r="N3980" s="948"/>
      <c r="O3980" s="948"/>
      <c r="P3980" s="948"/>
      <c r="Q3980" s="948"/>
      <c r="R3980" s="948"/>
      <c r="S3980" s="948"/>
      <c r="T3980" s="948"/>
      <c r="U3980" s="948"/>
      <c r="V3980" s="948"/>
      <c r="W3980" s="948"/>
      <c r="X3980" s="948"/>
      <c r="Y3980" s="948"/>
      <c r="Z3980" s="948"/>
      <c r="CC3980" s="949"/>
    </row>
    <row r="3981" spans="6:81" s="947" customFormat="1">
      <c r="F3981" s="948"/>
      <c r="G3981" s="948"/>
      <c r="H3981" s="948"/>
      <c r="I3981" s="948"/>
      <c r="N3981" s="948"/>
      <c r="O3981" s="948"/>
      <c r="P3981" s="948"/>
      <c r="Q3981" s="948"/>
      <c r="R3981" s="948"/>
      <c r="S3981" s="948"/>
      <c r="T3981" s="948"/>
      <c r="U3981" s="948"/>
      <c r="V3981" s="948"/>
      <c r="W3981" s="948"/>
      <c r="X3981" s="948"/>
      <c r="Y3981" s="948"/>
      <c r="Z3981" s="948"/>
      <c r="CC3981" s="949"/>
    </row>
    <row r="3982" spans="6:81" s="947" customFormat="1">
      <c r="F3982" s="948"/>
      <c r="G3982" s="948"/>
      <c r="H3982" s="948"/>
      <c r="I3982" s="948"/>
      <c r="N3982" s="948"/>
      <c r="O3982" s="948"/>
      <c r="P3982" s="948"/>
      <c r="Q3982" s="948"/>
      <c r="R3982" s="948"/>
      <c r="S3982" s="948"/>
      <c r="T3982" s="948"/>
      <c r="U3982" s="948"/>
      <c r="V3982" s="948"/>
      <c r="W3982" s="948"/>
      <c r="X3982" s="948"/>
      <c r="Y3982" s="948"/>
      <c r="Z3982" s="948"/>
      <c r="CC3982" s="949"/>
    </row>
    <row r="3983" spans="6:81" s="947" customFormat="1">
      <c r="F3983" s="948"/>
      <c r="G3983" s="948"/>
      <c r="H3983" s="948"/>
      <c r="I3983" s="948"/>
      <c r="N3983" s="948"/>
      <c r="O3983" s="948"/>
      <c r="P3983" s="948"/>
      <c r="Q3983" s="948"/>
      <c r="R3983" s="948"/>
      <c r="S3983" s="948"/>
      <c r="T3983" s="948"/>
      <c r="U3983" s="948"/>
      <c r="V3983" s="948"/>
      <c r="W3983" s="948"/>
      <c r="X3983" s="948"/>
      <c r="Y3983" s="948"/>
      <c r="Z3983" s="948"/>
      <c r="CC3983" s="949"/>
    </row>
    <row r="3984" spans="6:81" s="947" customFormat="1">
      <c r="F3984" s="948"/>
      <c r="G3984" s="948"/>
      <c r="H3984" s="948"/>
      <c r="I3984" s="948"/>
      <c r="N3984" s="948"/>
      <c r="O3984" s="948"/>
      <c r="P3984" s="948"/>
      <c r="Q3984" s="948"/>
      <c r="R3984" s="948"/>
      <c r="S3984" s="948"/>
      <c r="T3984" s="948"/>
      <c r="U3984" s="948"/>
      <c r="V3984" s="948"/>
      <c r="W3984" s="948"/>
      <c r="X3984" s="948"/>
      <c r="Y3984" s="948"/>
      <c r="Z3984" s="948"/>
      <c r="CC3984" s="949"/>
    </row>
    <row r="3985" spans="6:81" s="947" customFormat="1">
      <c r="F3985" s="948"/>
      <c r="G3985" s="948"/>
      <c r="H3985" s="948"/>
      <c r="I3985" s="948"/>
      <c r="N3985" s="948"/>
      <c r="O3985" s="948"/>
      <c r="P3985" s="948"/>
      <c r="Q3985" s="948"/>
      <c r="R3985" s="948"/>
      <c r="S3985" s="948"/>
      <c r="T3985" s="948"/>
      <c r="U3985" s="948"/>
      <c r="V3985" s="948"/>
      <c r="W3985" s="948"/>
      <c r="X3985" s="948"/>
      <c r="Y3985" s="948"/>
      <c r="Z3985" s="948"/>
      <c r="CC3985" s="949"/>
    </row>
    <row r="3986" spans="6:81" s="947" customFormat="1">
      <c r="F3986" s="948"/>
      <c r="G3986" s="948"/>
      <c r="H3986" s="948"/>
      <c r="I3986" s="948"/>
      <c r="N3986" s="948"/>
      <c r="O3986" s="948"/>
      <c r="P3986" s="948"/>
      <c r="Q3986" s="948"/>
      <c r="R3986" s="948"/>
      <c r="S3986" s="948"/>
      <c r="T3986" s="948"/>
      <c r="U3986" s="948"/>
      <c r="V3986" s="948"/>
      <c r="W3986" s="948"/>
      <c r="X3986" s="948"/>
      <c r="Y3986" s="948"/>
      <c r="Z3986" s="948"/>
      <c r="CC3986" s="949"/>
    </row>
    <row r="3987" spans="6:81" s="947" customFormat="1">
      <c r="F3987" s="948"/>
      <c r="G3987" s="948"/>
      <c r="H3987" s="948"/>
      <c r="I3987" s="948"/>
      <c r="N3987" s="948"/>
      <c r="O3987" s="948"/>
      <c r="P3987" s="948"/>
      <c r="Q3987" s="948"/>
      <c r="R3987" s="948"/>
      <c r="S3987" s="948"/>
      <c r="T3987" s="948"/>
      <c r="U3987" s="948"/>
      <c r="V3987" s="948"/>
      <c r="W3987" s="948"/>
      <c r="X3987" s="948"/>
      <c r="Y3987" s="948"/>
      <c r="Z3987" s="948"/>
      <c r="CC3987" s="949"/>
    </row>
    <row r="3988" spans="6:81" s="947" customFormat="1">
      <c r="F3988" s="948"/>
      <c r="G3988" s="948"/>
      <c r="H3988" s="948"/>
      <c r="I3988" s="948"/>
      <c r="N3988" s="948"/>
      <c r="O3988" s="948"/>
      <c r="P3988" s="948"/>
      <c r="Q3988" s="948"/>
      <c r="R3988" s="948"/>
      <c r="S3988" s="948"/>
      <c r="T3988" s="948"/>
      <c r="U3988" s="948"/>
      <c r="V3988" s="948"/>
      <c r="W3988" s="948"/>
      <c r="X3988" s="948"/>
      <c r="Y3988" s="948"/>
      <c r="Z3988" s="948"/>
      <c r="CC3988" s="949"/>
    </row>
    <row r="3989" spans="6:81" s="947" customFormat="1">
      <c r="F3989" s="948"/>
      <c r="G3989" s="948"/>
      <c r="H3989" s="948"/>
      <c r="I3989" s="948"/>
      <c r="N3989" s="948"/>
      <c r="O3989" s="948"/>
      <c r="P3989" s="948"/>
      <c r="Q3989" s="948"/>
      <c r="R3989" s="948"/>
      <c r="S3989" s="948"/>
      <c r="T3989" s="948"/>
      <c r="U3989" s="948"/>
      <c r="V3989" s="948"/>
      <c r="W3989" s="948"/>
      <c r="X3989" s="948"/>
      <c r="Y3989" s="948"/>
      <c r="Z3989" s="948"/>
      <c r="CC3989" s="949"/>
    </row>
    <row r="3990" spans="6:81" s="947" customFormat="1">
      <c r="F3990" s="948"/>
      <c r="G3990" s="948"/>
      <c r="H3990" s="948"/>
      <c r="I3990" s="948"/>
      <c r="N3990" s="948"/>
      <c r="O3990" s="948"/>
      <c r="P3990" s="948"/>
      <c r="Q3990" s="948"/>
      <c r="R3990" s="948"/>
      <c r="S3990" s="948"/>
      <c r="T3990" s="948"/>
      <c r="U3990" s="948"/>
      <c r="V3990" s="948"/>
      <c r="W3990" s="948"/>
      <c r="X3990" s="948"/>
      <c r="Y3990" s="948"/>
      <c r="Z3990" s="948"/>
      <c r="CC3990" s="949"/>
    </row>
    <row r="3991" spans="6:81" s="947" customFormat="1">
      <c r="F3991" s="948"/>
      <c r="G3991" s="948"/>
      <c r="H3991" s="948"/>
      <c r="I3991" s="948"/>
      <c r="N3991" s="948"/>
      <c r="O3991" s="948"/>
      <c r="P3991" s="948"/>
      <c r="Q3991" s="948"/>
      <c r="R3991" s="948"/>
      <c r="S3991" s="948"/>
      <c r="T3991" s="948"/>
      <c r="U3991" s="948"/>
      <c r="V3991" s="948"/>
      <c r="W3991" s="948"/>
      <c r="X3991" s="948"/>
      <c r="Y3991" s="948"/>
      <c r="Z3991" s="948"/>
      <c r="CC3991" s="949"/>
    </row>
    <row r="3992" spans="6:81" s="947" customFormat="1">
      <c r="F3992" s="948"/>
      <c r="G3992" s="948"/>
      <c r="H3992" s="948"/>
      <c r="I3992" s="948"/>
      <c r="N3992" s="948"/>
      <c r="O3992" s="948"/>
      <c r="P3992" s="948"/>
      <c r="Q3992" s="948"/>
      <c r="R3992" s="948"/>
      <c r="S3992" s="948"/>
      <c r="T3992" s="948"/>
      <c r="U3992" s="948"/>
      <c r="V3992" s="948"/>
      <c r="W3992" s="948"/>
      <c r="X3992" s="948"/>
      <c r="Y3992" s="948"/>
      <c r="Z3992" s="948"/>
      <c r="CC3992" s="949"/>
    </row>
    <row r="3993" spans="6:81" s="947" customFormat="1">
      <c r="F3993" s="948"/>
      <c r="G3993" s="948"/>
      <c r="H3993" s="948"/>
      <c r="I3993" s="948"/>
      <c r="N3993" s="948"/>
      <c r="O3993" s="948"/>
      <c r="P3993" s="948"/>
      <c r="Q3993" s="948"/>
      <c r="R3993" s="948"/>
      <c r="S3993" s="948"/>
      <c r="T3993" s="948"/>
      <c r="U3993" s="948"/>
      <c r="V3993" s="948"/>
      <c r="W3993" s="948"/>
      <c r="X3993" s="948"/>
      <c r="Y3993" s="948"/>
      <c r="Z3993" s="948"/>
      <c r="CC3993" s="949"/>
    </row>
    <row r="3994" spans="6:81" s="947" customFormat="1">
      <c r="F3994" s="948"/>
      <c r="G3994" s="948"/>
      <c r="H3994" s="948"/>
      <c r="I3994" s="948"/>
      <c r="N3994" s="948"/>
      <c r="O3994" s="948"/>
      <c r="P3994" s="948"/>
      <c r="Q3994" s="948"/>
      <c r="R3994" s="948"/>
      <c r="S3994" s="948"/>
      <c r="T3994" s="948"/>
      <c r="U3994" s="948"/>
      <c r="V3994" s="948"/>
      <c r="W3994" s="948"/>
      <c r="X3994" s="948"/>
      <c r="Y3994" s="948"/>
      <c r="Z3994" s="948"/>
      <c r="CC3994" s="949"/>
    </row>
    <row r="3995" spans="6:81" s="947" customFormat="1">
      <c r="F3995" s="948"/>
      <c r="G3995" s="948"/>
      <c r="H3995" s="948"/>
      <c r="I3995" s="948"/>
      <c r="N3995" s="948"/>
      <c r="O3995" s="948"/>
      <c r="P3995" s="948"/>
      <c r="Q3995" s="948"/>
      <c r="R3995" s="948"/>
      <c r="S3995" s="948"/>
      <c r="T3995" s="948"/>
      <c r="U3995" s="948"/>
      <c r="V3995" s="948"/>
      <c r="W3995" s="948"/>
      <c r="X3995" s="948"/>
      <c r="Y3995" s="948"/>
      <c r="Z3995" s="948"/>
      <c r="CC3995" s="949"/>
    </row>
    <row r="3996" spans="6:81" s="947" customFormat="1">
      <c r="F3996" s="948"/>
      <c r="G3996" s="948"/>
      <c r="H3996" s="948"/>
      <c r="I3996" s="948"/>
      <c r="N3996" s="948"/>
      <c r="O3996" s="948"/>
      <c r="P3996" s="948"/>
      <c r="Q3996" s="948"/>
      <c r="R3996" s="948"/>
      <c r="S3996" s="948"/>
      <c r="T3996" s="948"/>
      <c r="U3996" s="948"/>
      <c r="V3996" s="948"/>
      <c r="W3996" s="948"/>
      <c r="X3996" s="948"/>
      <c r="Y3996" s="948"/>
      <c r="Z3996" s="948"/>
      <c r="CC3996" s="949"/>
    </row>
    <row r="3997" spans="6:81" s="947" customFormat="1">
      <c r="F3997" s="948"/>
      <c r="G3997" s="948"/>
      <c r="H3997" s="948"/>
      <c r="I3997" s="948"/>
      <c r="N3997" s="948"/>
      <c r="O3997" s="948"/>
      <c r="P3997" s="948"/>
      <c r="Q3997" s="948"/>
      <c r="R3997" s="948"/>
      <c r="S3997" s="948"/>
      <c r="T3997" s="948"/>
      <c r="U3997" s="948"/>
      <c r="V3997" s="948"/>
      <c r="W3997" s="948"/>
      <c r="X3997" s="948"/>
      <c r="Y3997" s="948"/>
      <c r="Z3997" s="948"/>
      <c r="CC3997" s="949"/>
    </row>
    <row r="3998" spans="6:81" s="947" customFormat="1">
      <c r="F3998" s="948"/>
      <c r="G3998" s="948"/>
      <c r="H3998" s="948"/>
      <c r="I3998" s="948"/>
      <c r="N3998" s="948"/>
      <c r="O3998" s="948"/>
      <c r="P3998" s="948"/>
      <c r="Q3998" s="948"/>
      <c r="R3998" s="948"/>
      <c r="S3998" s="948"/>
      <c r="T3998" s="948"/>
      <c r="U3998" s="948"/>
      <c r="V3998" s="948"/>
      <c r="W3998" s="948"/>
      <c r="X3998" s="948"/>
      <c r="Y3998" s="948"/>
      <c r="Z3998" s="948"/>
      <c r="CC3998" s="949"/>
    </row>
    <row r="3999" spans="6:81" s="947" customFormat="1">
      <c r="F3999" s="948"/>
      <c r="G3999" s="948"/>
      <c r="H3999" s="948"/>
      <c r="I3999" s="948"/>
      <c r="N3999" s="948"/>
      <c r="O3999" s="948"/>
      <c r="P3999" s="948"/>
      <c r="Q3999" s="948"/>
      <c r="R3999" s="948"/>
      <c r="S3999" s="948"/>
      <c r="T3999" s="948"/>
      <c r="U3999" s="948"/>
      <c r="V3999" s="948"/>
      <c r="W3999" s="948"/>
      <c r="X3999" s="948"/>
      <c r="Y3999" s="948"/>
      <c r="Z3999" s="948"/>
      <c r="CC3999" s="949"/>
    </row>
    <row r="4000" spans="6:81" s="947" customFormat="1">
      <c r="F4000" s="948"/>
      <c r="G4000" s="948"/>
      <c r="H4000" s="948"/>
      <c r="I4000" s="948"/>
      <c r="N4000" s="948"/>
      <c r="O4000" s="948"/>
      <c r="P4000" s="948"/>
      <c r="Q4000" s="948"/>
      <c r="R4000" s="948"/>
      <c r="S4000" s="948"/>
      <c r="T4000" s="948"/>
      <c r="U4000" s="948"/>
      <c r="V4000" s="948"/>
      <c r="W4000" s="948"/>
      <c r="X4000" s="948"/>
      <c r="Y4000" s="948"/>
      <c r="Z4000" s="948"/>
      <c r="CC4000" s="949"/>
    </row>
    <row r="4001" spans="6:81" s="947" customFormat="1">
      <c r="F4001" s="948"/>
      <c r="G4001" s="948"/>
      <c r="H4001" s="948"/>
      <c r="I4001" s="948"/>
      <c r="N4001" s="948"/>
      <c r="O4001" s="948"/>
      <c r="P4001" s="948"/>
      <c r="Q4001" s="948"/>
      <c r="R4001" s="948"/>
      <c r="S4001" s="948"/>
      <c r="T4001" s="948"/>
      <c r="U4001" s="948"/>
      <c r="V4001" s="948"/>
      <c r="W4001" s="948"/>
      <c r="X4001" s="948"/>
      <c r="Y4001" s="948"/>
      <c r="Z4001" s="948"/>
      <c r="CC4001" s="949"/>
    </row>
    <row r="4002" spans="6:81" s="947" customFormat="1">
      <c r="F4002" s="948"/>
      <c r="G4002" s="948"/>
      <c r="H4002" s="948"/>
      <c r="I4002" s="948"/>
      <c r="N4002" s="948"/>
      <c r="O4002" s="948"/>
      <c r="P4002" s="948"/>
      <c r="Q4002" s="948"/>
      <c r="R4002" s="948"/>
      <c r="S4002" s="948"/>
      <c r="T4002" s="948"/>
      <c r="U4002" s="948"/>
      <c r="V4002" s="948"/>
      <c r="W4002" s="948"/>
      <c r="X4002" s="948"/>
      <c r="Y4002" s="948"/>
      <c r="Z4002" s="948"/>
      <c r="CC4002" s="949"/>
    </row>
    <row r="4003" spans="6:81" s="947" customFormat="1">
      <c r="F4003" s="948"/>
      <c r="G4003" s="948"/>
      <c r="H4003" s="948"/>
      <c r="I4003" s="948"/>
      <c r="N4003" s="948"/>
      <c r="O4003" s="948"/>
      <c r="P4003" s="948"/>
      <c r="Q4003" s="948"/>
      <c r="R4003" s="948"/>
      <c r="S4003" s="948"/>
      <c r="T4003" s="948"/>
      <c r="U4003" s="948"/>
      <c r="V4003" s="948"/>
      <c r="W4003" s="948"/>
      <c r="X4003" s="948"/>
      <c r="Y4003" s="948"/>
      <c r="Z4003" s="948"/>
      <c r="CC4003" s="949"/>
    </row>
    <row r="4004" spans="6:81" s="947" customFormat="1">
      <c r="F4004" s="948"/>
      <c r="G4004" s="948"/>
      <c r="H4004" s="948"/>
      <c r="I4004" s="948"/>
      <c r="N4004" s="948"/>
      <c r="O4004" s="948"/>
      <c r="P4004" s="948"/>
      <c r="Q4004" s="948"/>
      <c r="R4004" s="948"/>
      <c r="S4004" s="948"/>
      <c r="T4004" s="948"/>
      <c r="U4004" s="948"/>
      <c r="V4004" s="948"/>
      <c r="W4004" s="948"/>
      <c r="X4004" s="948"/>
      <c r="Y4004" s="948"/>
      <c r="Z4004" s="948"/>
      <c r="CC4004" s="949"/>
    </row>
    <row r="4005" spans="6:81" s="947" customFormat="1">
      <c r="F4005" s="948"/>
      <c r="G4005" s="948"/>
      <c r="H4005" s="948"/>
      <c r="I4005" s="948"/>
      <c r="N4005" s="948"/>
      <c r="O4005" s="948"/>
      <c r="P4005" s="948"/>
      <c r="Q4005" s="948"/>
      <c r="R4005" s="948"/>
      <c r="S4005" s="948"/>
      <c r="T4005" s="948"/>
      <c r="U4005" s="948"/>
      <c r="V4005" s="948"/>
      <c r="W4005" s="948"/>
      <c r="X4005" s="948"/>
      <c r="Y4005" s="948"/>
      <c r="Z4005" s="948"/>
      <c r="CC4005" s="949"/>
    </row>
    <row r="4006" spans="6:81" s="947" customFormat="1">
      <c r="F4006" s="948"/>
      <c r="G4006" s="948"/>
      <c r="H4006" s="948"/>
      <c r="I4006" s="948"/>
      <c r="N4006" s="948"/>
      <c r="O4006" s="948"/>
      <c r="P4006" s="948"/>
      <c r="Q4006" s="948"/>
      <c r="R4006" s="948"/>
      <c r="S4006" s="948"/>
      <c r="T4006" s="948"/>
      <c r="U4006" s="948"/>
      <c r="V4006" s="948"/>
      <c r="W4006" s="948"/>
      <c r="X4006" s="948"/>
      <c r="Y4006" s="948"/>
      <c r="Z4006" s="948"/>
      <c r="CC4006" s="949"/>
    </row>
    <row r="4007" spans="6:81" s="947" customFormat="1">
      <c r="F4007" s="948"/>
      <c r="G4007" s="948"/>
      <c r="H4007" s="948"/>
      <c r="I4007" s="948"/>
      <c r="N4007" s="948"/>
      <c r="O4007" s="948"/>
      <c r="P4007" s="948"/>
      <c r="Q4007" s="948"/>
      <c r="R4007" s="948"/>
      <c r="S4007" s="948"/>
      <c r="T4007" s="948"/>
      <c r="U4007" s="948"/>
      <c r="V4007" s="948"/>
      <c r="W4007" s="948"/>
      <c r="X4007" s="948"/>
      <c r="Y4007" s="948"/>
      <c r="Z4007" s="948"/>
      <c r="CC4007" s="949"/>
    </row>
    <row r="4008" spans="6:81" s="947" customFormat="1">
      <c r="F4008" s="948"/>
      <c r="G4008" s="948"/>
      <c r="H4008" s="948"/>
      <c r="I4008" s="948"/>
      <c r="N4008" s="948"/>
      <c r="O4008" s="948"/>
      <c r="P4008" s="948"/>
      <c r="Q4008" s="948"/>
      <c r="R4008" s="948"/>
      <c r="S4008" s="948"/>
      <c r="T4008" s="948"/>
      <c r="U4008" s="948"/>
      <c r="V4008" s="948"/>
      <c r="W4008" s="948"/>
      <c r="X4008" s="948"/>
      <c r="Y4008" s="948"/>
      <c r="Z4008" s="948"/>
      <c r="CC4008" s="949"/>
    </row>
    <row r="4009" spans="6:81" s="947" customFormat="1">
      <c r="F4009" s="948"/>
      <c r="G4009" s="948"/>
      <c r="H4009" s="948"/>
      <c r="I4009" s="948"/>
      <c r="N4009" s="948"/>
      <c r="O4009" s="948"/>
      <c r="P4009" s="948"/>
      <c r="Q4009" s="948"/>
      <c r="R4009" s="948"/>
      <c r="S4009" s="948"/>
      <c r="T4009" s="948"/>
      <c r="U4009" s="948"/>
      <c r="V4009" s="948"/>
      <c r="W4009" s="948"/>
      <c r="X4009" s="948"/>
      <c r="Y4009" s="948"/>
      <c r="Z4009" s="948"/>
      <c r="CC4009" s="949"/>
    </row>
    <row r="4010" spans="6:81" s="947" customFormat="1">
      <c r="F4010" s="948"/>
      <c r="G4010" s="948"/>
      <c r="H4010" s="948"/>
      <c r="I4010" s="948"/>
      <c r="N4010" s="948"/>
      <c r="O4010" s="948"/>
      <c r="P4010" s="948"/>
      <c r="Q4010" s="948"/>
      <c r="R4010" s="948"/>
      <c r="S4010" s="948"/>
      <c r="T4010" s="948"/>
      <c r="U4010" s="948"/>
      <c r="V4010" s="948"/>
      <c r="W4010" s="948"/>
      <c r="X4010" s="948"/>
      <c r="Y4010" s="948"/>
      <c r="Z4010" s="948"/>
      <c r="CC4010" s="949"/>
    </row>
    <row r="4011" spans="6:81" s="947" customFormat="1">
      <c r="F4011" s="948"/>
      <c r="G4011" s="948"/>
      <c r="H4011" s="948"/>
      <c r="I4011" s="948"/>
      <c r="N4011" s="948"/>
      <c r="O4011" s="948"/>
      <c r="P4011" s="948"/>
      <c r="Q4011" s="948"/>
      <c r="R4011" s="948"/>
      <c r="S4011" s="948"/>
      <c r="T4011" s="948"/>
      <c r="U4011" s="948"/>
      <c r="V4011" s="948"/>
      <c r="W4011" s="948"/>
      <c r="X4011" s="948"/>
      <c r="Y4011" s="948"/>
      <c r="Z4011" s="948"/>
      <c r="CC4011" s="949"/>
    </row>
    <row r="4012" spans="6:81" s="947" customFormat="1">
      <c r="F4012" s="948"/>
      <c r="G4012" s="948"/>
      <c r="H4012" s="948"/>
      <c r="I4012" s="948"/>
      <c r="N4012" s="948"/>
      <c r="O4012" s="948"/>
      <c r="P4012" s="948"/>
      <c r="Q4012" s="948"/>
      <c r="R4012" s="948"/>
      <c r="S4012" s="948"/>
      <c r="T4012" s="948"/>
      <c r="U4012" s="948"/>
      <c r="V4012" s="948"/>
      <c r="W4012" s="948"/>
      <c r="X4012" s="948"/>
      <c r="Y4012" s="948"/>
      <c r="Z4012" s="948"/>
      <c r="CC4012" s="949"/>
    </row>
    <row r="4013" spans="6:81" s="947" customFormat="1">
      <c r="F4013" s="948"/>
      <c r="G4013" s="948"/>
      <c r="H4013" s="948"/>
      <c r="I4013" s="948"/>
      <c r="N4013" s="948"/>
      <c r="O4013" s="948"/>
      <c r="P4013" s="948"/>
      <c r="Q4013" s="948"/>
      <c r="R4013" s="948"/>
      <c r="S4013" s="948"/>
      <c r="T4013" s="948"/>
      <c r="U4013" s="948"/>
      <c r="V4013" s="948"/>
      <c r="W4013" s="948"/>
      <c r="X4013" s="948"/>
      <c r="Y4013" s="948"/>
      <c r="Z4013" s="948"/>
      <c r="CC4013" s="949"/>
    </row>
    <row r="4014" spans="6:81" s="947" customFormat="1">
      <c r="F4014" s="948"/>
      <c r="G4014" s="948"/>
      <c r="H4014" s="948"/>
      <c r="I4014" s="948"/>
      <c r="N4014" s="948"/>
      <c r="O4014" s="948"/>
      <c r="P4014" s="948"/>
      <c r="Q4014" s="948"/>
      <c r="R4014" s="948"/>
      <c r="S4014" s="948"/>
      <c r="T4014" s="948"/>
      <c r="U4014" s="948"/>
      <c r="V4014" s="948"/>
      <c r="W4014" s="948"/>
      <c r="X4014" s="948"/>
      <c r="Y4014" s="948"/>
      <c r="Z4014" s="948"/>
      <c r="CC4014" s="949"/>
    </row>
    <row r="4015" spans="6:81" s="947" customFormat="1">
      <c r="F4015" s="948"/>
      <c r="G4015" s="948"/>
      <c r="H4015" s="948"/>
      <c r="I4015" s="948"/>
      <c r="N4015" s="948"/>
      <c r="O4015" s="948"/>
      <c r="P4015" s="948"/>
      <c r="Q4015" s="948"/>
      <c r="R4015" s="948"/>
      <c r="S4015" s="948"/>
      <c r="T4015" s="948"/>
      <c r="U4015" s="948"/>
      <c r="V4015" s="948"/>
      <c r="W4015" s="948"/>
      <c r="X4015" s="948"/>
      <c r="Y4015" s="948"/>
      <c r="Z4015" s="948"/>
      <c r="CC4015" s="949"/>
    </row>
    <row r="4016" spans="6:81" s="947" customFormat="1">
      <c r="F4016" s="948"/>
      <c r="G4016" s="948"/>
      <c r="H4016" s="948"/>
      <c r="I4016" s="948"/>
      <c r="N4016" s="948"/>
      <c r="O4016" s="948"/>
      <c r="P4016" s="948"/>
      <c r="Q4016" s="948"/>
      <c r="R4016" s="948"/>
      <c r="S4016" s="948"/>
      <c r="T4016" s="948"/>
      <c r="U4016" s="948"/>
      <c r="V4016" s="948"/>
      <c r="W4016" s="948"/>
      <c r="X4016" s="948"/>
      <c r="Y4016" s="948"/>
      <c r="Z4016" s="948"/>
      <c r="CC4016" s="949"/>
    </row>
    <row r="4017" spans="6:81" s="947" customFormat="1">
      <c r="F4017" s="948"/>
      <c r="G4017" s="948"/>
      <c r="H4017" s="948"/>
      <c r="I4017" s="948"/>
      <c r="N4017" s="948"/>
      <c r="O4017" s="948"/>
      <c r="P4017" s="948"/>
      <c r="Q4017" s="948"/>
      <c r="R4017" s="948"/>
      <c r="S4017" s="948"/>
      <c r="T4017" s="948"/>
      <c r="U4017" s="948"/>
      <c r="V4017" s="948"/>
      <c r="W4017" s="948"/>
      <c r="X4017" s="948"/>
      <c r="Y4017" s="948"/>
      <c r="Z4017" s="948"/>
      <c r="CC4017" s="949"/>
    </row>
    <row r="4018" spans="6:81" s="947" customFormat="1">
      <c r="F4018" s="948"/>
      <c r="G4018" s="948"/>
      <c r="H4018" s="948"/>
      <c r="I4018" s="948"/>
      <c r="N4018" s="948"/>
      <c r="O4018" s="948"/>
      <c r="P4018" s="948"/>
      <c r="Q4018" s="948"/>
      <c r="R4018" s="948"/>
      <c r="S4018" s="948"/>
      <c r="T4018" s="948"/>
      <c r="U4018" s="948"/>
      <c r="V4018" s="948"/>
      <c r="W4018" s="948"/>
      <c r="X4018" s="948"/>
      <c r="Y4018" s="948"/>
      <c r="Z4018" s="948"/>
      <c r="CC4018" s="949"/>
    </row>
    <row r="4019" spans="6:81" s="947" customFormat="1">
      <c r="F4019" s="948"/>
      <c r="G4019" s="948"/>
      <c r="H4019" s="948"/>
      <c r="I4019" s="948"/>
      <c r="N4019" s="948"/>
      <c r="O4019" s="948"/>
      <c r="P4019" s="948"/>
      <c r="Q4019" s="948"/>
      <c r="R4019" s="948"/>
      <c r="S4019" s="948"/>
      <c r="T4019" s="948"/>
      <c r="U4019" s="948"/>
      <c r="V4019" s="948"/>
      <c r="W4019" s="948"/>
      <c r="X4019" s="948"/>
      <c r="Y4019" s="948"/>
      <c r="Z4019" s="948"/>
      <c r="CC4019" s="949"/>
    </row>
    <row r="4020" spans="6:81" s="947" customFormat="1">
      <c r="F4020" s="948"/>
      <c r="G4020" s="948"/>
      <c r="H4020" s="948"/>
      <c r="I4020" s="948"/>
      <c r="N4020" s="948"/>
      <c r="O4020" s="948"/>
      <c r="P4020" s="948"/>
      <c r="Q4020" s="948"/>
      <c r="R4020" s="948"/>
      <c r="S4020" s="948"/>
      <c r="T4020" s="948"/>
      <c r="U4020" s="948"/>
      <c r="V4020" s="948"/>
      <c r="W4020" s="948"/>
      <c r="X4020" s="948"/>
      <c r="Y4020" s="948"/>
      <c r="Z4020" s="948"/>
      <c r="CC4020" s="949"/>
    </row>
    <row r="4021" spans="6:81" s="947" customFormat="1">
      <c r="F4021" s="948"/>
      <c r="G4021" s="948"/>
      <c r="H4021" s="948"/>
      <c r="I4021" s="948"/>
      <c r="N4021" s="948"/>
      <c r="O4021" s="948"/>
      <c r="P4021" s="948"/>
      <c r="Q4021" s="948"/>
      <c r="R4021" s="948"/>
      <c r="S4021" s="948"/>
      <c r="T4021" s="948"/>
      <c r="U4021" s="948"/>
      <c r="V4021" s="948"/>
      <c r="W4021" s="948"/>
      <c r="X4021" s="948"/>
      <c r="Y4021" s="948"/>
      <c r="Z4021" s="948"/>
      <c r="CC4021" s="949"/>
    </row>
    <row r="4022" spans="6:81" s="947" customFormat="1">
      <c r="F4022" s="948"/>
      <c r="G4022" s="948"/>
      <c r="H4022" s="948"/>
      <c r="I4022" s="948"/>
      <c r="N4022" s="948"/>
      <c r="O4022" s="948"/>
      <c r="P4022" s="948"/>
      <c r="Q4022" s="948"/>
      <c r="R4022" s="948"/>
      <c r="S4022" s="948"/>
      <c r="T4022" s="948"/>
      <c r="U4022" s="948"/>
      <c r="V4022" s="948"/>
      <c r="W4022" s="948"/>
      <c r="X4022" s="948"/>
      <c r="Y4022" s="948"/>
      <c r="Z4022" s="948"/>
      <c r="CC4022" s="949"/>
    </row>
    <row r="4023" spans="6:81" s="947" customFormat="1">
      <c r="F4023" s="948"/>
      <c r="G4023" s="948"/>
      <c r="H4023" s="948"/>
      <c r="I4023" s="948"/>
      <c r="N4023" s="948"/>
      <c r="O4023" s="948"/>
      <c r="P4023" s="948"/>
      <c r="Q4023" s="948"/>
      <c r="R4023" s="948"/>
      <c r="S4023" s="948"/>
      <c r="T4023" s="948"/>
      <c r="U4023" s="948"/>
      <c r="V4023" s="948"/>
      <c r="W4023" s="948"/>
      <c r="X4023" s="948"/>
      <c r="Y4023" s="948"/>
      <c r="Z4023" s="948"/>
      <c r="CC4023" s="949"/>
    </row>
    <row r="4024" spans="6:81" s="947" customFormat="1">
      <c r="F4024" s="948"/>
      <c r="G4024" s="948"/>
      <c r="H4024" s="948"/>
      <c r="I4024" s="948"/>
      <c r="N4024" s="948"/>
      <c r="O4024" s="948"/>
      <c r="P4024" s="948"/>
      <c r="Q4024" s="948"/>
      <c r="R4024" s="948"/>
      <c r="S4024" s="948"/>
      <c r="T4024" s="948"/>
      <c r="U4024" s="948"/>
      <c r="V4024" s="948"/>
      <c r="W4024" s="948"/>
      <c r="X4024" s="948"/>
      <c r="Y4024" s="948"/>
      <c r="Z4024" s="948"/>
      <c r="CC4024" s="949"/>
    </row>
    <row r="4025" spans="6:81" s="947" customFormat="1">
      <c r="F4025" s="948"/>
      <c r="G4025" s="948"/>
      <c r="H4025" s="948"/>
      <c r="I4025" s="948"/>
      <c r="N4025" s="948"/>
      <c r="O4025" s="948"/>
      <c r="P4025" s="948"/>
      <c r="Q4025" s="948"/>
      <c r="R4025" s="948"/>
      <c r="S4025" s="948"/>
      <c r="T4025" s="948"/>
      <c r="U4025" s="948"/>
      <c r="V4025" s="948"/>
      <c r="W4025" s="948"/>
      <c r="X4025" s="948"/>
      <c r="Y4025" s="948"/>
      <c r="Z4025" s="948"/>
      <c r="CC4025" s="949"/>
    </row>
    <row r="4026" spans="6:81" s="947" customFormat="1">
      <c r="F4026" s="948"/>
      <c r="G4026" s="948"/>
      <c r="H4026" s="948"/>
      <c r="I4026" s="948"/>
      <c r="N4026" s="948"/>
      <c r="O4026" s="948"/>
      <c r="P4026" s="948"/>
      <c r="Q4026" s="948"/>
      <c r="R4026" s="948"/>
      <c r="S4026" s="948"/>
      <c r="T4026" s="948"/>
      <c r="U4026" s="948"/>
      <c r="V4026" s="948"/>
      <c r="W4026" s="948"/>
      <c r="X4026" s="948"/>
      <c r="Y4026" s="948"/>
      <c r="Z4026" s="948"/>
      <c r="CC4026" s="949"/>
    </row>
    <row r="4027" spans="6:81" s="947" customFormat="1">
      <c r="F4027" s="948"/>
      <c r="G4027" s="948"/>
      <c r="H4027" s="948"/>
      <c r="I4027" s="948"/>
      <c r="N4027" s="948"/>
      <c r="O4027" s="948"/>
      <c r="P4027" s="948"/>
      <c r="Q4027" s="948"/>
      <c r="R4027" s="948"/>
      <c r="S4027" s="948"/>
      <c r="T4027" s="948"/>
      <c r="U4027" s="948"/>
      <c r="V4027" s="948"/>
      <c r="W4027" s="948"/>
      <c r="X4027" s="948"/>
      <c r="Y4027" s="948"/>
      <c r="Z4027" s="948"/>
      <c r="CC4027" s="949"/>
    </row>
    <row r="4028" spans="6:81" s="947" customFormat="1">
      <c r="F4028" s="948"/>
      <c r="G4028" s="948"/>
      <c r="H4028" s="948"/>
      <c r="I4028" s="948"/>
      <c r="N4028" s="948"/>
      <c r="O4028" s="948"/>
      <c r="P4028" s="948"/>
      <c r="Q4028" s="948"/>
      <c r="R4028" s="948"/>
      <c r="S4028" s="948"/>
      <c r="T4028" s="948"/>
      <c r="U4028" s="948"/>
      <c r="V4028" s="948"/>
      <c r="W4028" s="948"/>
      <c r="X4028" s="948"/>
      <c r="Y4028" s="948"/>
      <c r="Z4028" s="948"/>
      <c r="CC4028" s="949"/>
    </row>
    <row r="4029" spans="6:81" s="947" customFormat="1">
      <c r="F4029" s="948"/>
      <c r="G4029" s="948"/>
      <c r="H4029" s="948"/>
      <c r="I4029" s="948"/>
      <c r="N4029" s="948"/>
      <c r="O4029" s="948"/>
      <c r="P4029" s="948"/>
      <c r="Q4029" s="948"/>
      <c r="R4029" s="948"/>
      <c r="S4029" s="948"/>
      <c r="T4029" s="948"/>
      <c r="U4029" s="948"/>
      <c r="V4029" s="948"/>
      <c r="W4029" s="948"/>
      <c r="X4029" s="948"/>
      <c r="Y4029" s="948"/>
      <c r="Z4029" s="948"/>
      <c r="CC4029" s="949"/>
    </row>
    <row r="4030" spans="6:81" s="947" customFormat="1">
      <c r="F4030" s="948"/>
      <c r="G4030" s="948"/>
      <c r="H4030" s="948"/>
      <c r="I4030" s="948"/>
      <c r="N4030" s="948"/>
      <c r="O4030" s="948"/>
      <c r="P4030" s="948"/>
      <c r="Q4030" s="948"/>
      <c r="R4030" s="948"/>
      <c r="S4030" s="948"/>
      <c r="T4030" s="948"/>
      <c r="U4030" s="948"/>
      <c r="V4030" s="948"/>
      <c r="W4030" s="948"/>
      <c r="X4030" s="948"/>
      <c r="Y4030" s="948"/>
      <c r="Z4030" s="948"/>
      <c r="CC4030" s="949"/>
    </row>
    <row r="4031" spans="6:81" s="947" customFormat="1">
      <c r="F4031" s="948"/>
      <c r="G4031" s="948"/>
      <c r="H4031" s="948"/>
      <c r="I4031" s="948"/>
      <c r="N4031" s="948"/>
      <c r="O4031" s="948"/>
      <c r="P4031" s="948"/>
      <c r="Q4031" s="948"/>
      <c r="R4031" s="948"/>
      <c r="S4031" s="948"/>
      <c r="T4031" s="948"/>
      <c r="U4031" s="948"/>
      <c r="V4031" s="948"/>
      <c r="W4031" s="948"/>
      <c r="X4031" s="948"/>
      <c r="Y4031" s="948"/>
      <c r="Z4031" s="948"/>
      <c r="CC4031" s="949"/>
    </row>
    <row r="4032" spans="6:81" s="947" customFormat="1">
      <c r="F4032" s="948"/>
      <c r="G4032" s="948"/>
      <c r="H4032" s="948"/>
      <c r="I4032" s="948"/>
      <c r="N4032" s="948"/>
      <c r="O4032" s="948"/>
      <c r="P4032" s="948"/>
      <c r="Q4032" s="948"/>
      <c r="R4032" s="948"/>
      <c r="S4032" s="948"/>
      <c r="T4032" s="948"/>
      <c r="U4032" s="948"/>
      <c r="V4032" s="948"/>
      <c r="W4032" s="948"/>
      <c r="X4032" s="948"/>
      <c r="Y4032" s="948"/>
      <c r="Z4032" s="948"/>
      <c r="CC4032" s="949"/>
    </row>
    <row r="4033" spans="6:81" s="947" customFormat="1">
      <c r="F4033" s="948"/>
      <c r="G4033" s="948"/>
      <c r="H4033" s="948"/>
      <c r="I4033" s="948"/>
      <c r="N4033" s="948"/>
      <c r="O4033" s="948"/>
      <c r="P4033" s="948"/>
      <c r="Q4033" s="948"/>
      <c r="R4033" s="948"/>
      <c r="S4033" s="948"/>
      <c r="T4033" s="948"/>
      <c r="U4033" s="948"/>
      <c r="V4033" s="948"/>
      <c r="W4033" s="948"/>
      <c r="X4033" s="948"/>
      <c r="Y4033" s="948"/>
      <c r="Z4033" s="948"/>
      <c r="CC4033" s="949"/>
    </row>
    <row r="4034" spans="6:81" s="947" customFormat="1">
      <c r="F4034" s="948"/>
      <c r="G4034" s="948"/>
      <c r="H4034" s="948"/>
      <c r="I4034" s="948"/>
      <c r="N4034" s="948"/>
      <c r="O4034" s="948"/>
      <c r="P4034" s="948"/>
      <c r="Q4034" s="948"/>
      <c r="R4034" s="948"/>
      <c r="S4034" s="948"/>
      <c r="T4034" s="948"/>
      <c r="U4034" s="948"/>
      <c r="V4034" s="948"/>
      <c r="W4034" s="948"/>
      <c r="X4034" s="948"/>
      <c r="Y4034" s="948"/>
      <c r="Z4034" s="948"/>
      <c r="CC4034" s="949"/>
    </row>
    <row r="4035" spans="6:81" s="947" customFormat="1">
      <c r="F4035" s="948"/>
      <c r="G4035" s="948"/>
      <c r="H4035" s="948"/>
      <c r="I4035" s="948"/>
      <c r="N4035" s="948"/>
      <c r="O4035" s="948"/>
      <c r="P4035" s="948"/>
      <c r="Q4035" s="948"/>
      <c r="R4035" s="948"/>
      <c r="S4035" s="948"/>
      <c r="T4035" s="948"/>
      <c r="U4035" s="948"/>
      <c r="V4035" s="948"/>
      <c r="W4035" s="948"/>
      <c r="X4035" s="948"/>
      <c r="Y4035" s="948"/>
      <c r="Z4035" s="948"/>
      <c r="CC4035" s="949"/>
    </row>
    <row r="4036" spans="6:81" s="947" customFormat="1">
      <c r="F4036" s="948"/>
      <c r="G4036" s="948"/>
      <c r="H4036" s="948"/>
      <c r="I4036" s="948"/>
      <c r="N4036" s="948"/>
      <c r="O4036" s="948"/>
      <c r="P4036" s="948"/>
      <c r="Q4036" s="948"/>
      <c r="R4036" s="948"/>
      <c r="S4036" s="948"/>
      <c r="T4036" s="948"/>
      <c r="U4036" s="948"/>
      <c r="V4036" s="948"/>
      <c r="W4036" s="948"/>
      <c r="X4036" s="948"/>
      <c r="Y4036" s="948"/>
      <c r="Z4036" s="948"/>
      <c r="CC4036" s="949"/>
    </row>
    <row r="4037" spans="6:81" s="947" customFormat="1">
      <c r="F4037" s="948"/>
      <c r="G4037" s="948"/>
      <c r="H4037" s="948"/>
      <c r="I4037" s="948"/>
      <c r="N4037" s="948"/>
      <c r="O4037" s="948"/>
      <c r="P4037" s="948"/>
      <c r="Q4037" s="948"/>
      <c r="R4037" s="948"/>
      <c r="S4037" s="948"/>
      <c r="T4037" s="948"/>
      <c r="U4037" s="948"/>
      <c r="V4037" s="948"/>
      <c r="W4037" s="948"/>
      <c r="X4037" s="948"/>
      <c r="Y4037" s="948"/>
      <c r="Z4037" s="948"/>
      <c r="CC4037" s="949"/>
    </row>
    <row r="4038" spans="6:81" s="947" customFormat="1">
      <c r="F4038" s="948"/>
      <c r="G4038" s="948"/>
      <c r="H4038" s="948"/>
      <c r="I4038" s="948"/>
      <c r="N4038" s="948"/>
      <c r="O4038" s="948"/>
      <c r="P4038" s="948"/>
      <c r="Q4038" s="948"/>
      <c r="R4038" s="948"/>
      <c r="S4038" s="948"/>
      <c r="T4038" s="948"/>
      <c r="U4038" s="948"/>
      <c r="V4038" s="948"/>
      <c r="W4038" s="948"/>
      <c r="X4038" s="948"/>
      <c r="Y4038" s="948"/>
      <c r="Z4038" s="948"/>
      <c r="CC4038" s="949"/>
    </row>
    <row r="4039" spans="6:81" s="947" customFormat="1">
      <c r="F4039" s="948"/>
      <c r="G4039" s="948"/>
      <c r="H4039" s="948"/>
      <c r="I4039" s="948"/>
      <c r="N4039" s="948"/>
      <c r="O4039" s="948"/>
      <c r="P4039" s="948"/>
      <c r="Q4039" s="948"/>
      <c r="R4039" s="948"/>
      <c r="S4039" s="948"/>
      <c r="T4039" s="948"/>
      <c r="U4039" s="948"/>
      <c r="V4039" s="948"/>
      <c r="W4039" s="948"/>
      <c r="X4039" s="948"/>
      <c r="Y4039" s="948"/>
      <c r="Z4039" s="948"/>
      <c r="CC4039" s="949"/>
    </row>
    <row r="4040" spans="6:81" s="947" customFormat="1">
      <c r="F4040" s="948"/>
      <c r="G4040" s="948"/>
      <c r="H4040" s="948"/>
      <c r="I4040" s="948"/>
      <c r="N4040" s="948"/>
      <c r="O4040" s="948"/>
      <c r="P4040" s="948"/>
      <c r="Q4040" s="948"/>
      <c r="R4040" s="948"/>
      <c r="S4040" s="948"/>
      <c r="T4040" s="948"/>
      <c r="U4040" s="948"/>
      <c r="V4040" s="948"/>
      <c r="W4040" s="948"/>
      <c r="X4040" s="948"/>
      <c r="Y4040" s="948"/>
      <c r="Z4040" s="948"/>
      <c r="CC4040" s="949"/>
    </row>
    <row r="4041" spans="6:81" s="947" customFormat="1">
      <c r="F4041" s="948"/>
      <c r="G4041" s="948"/>
      <c r="H4041" s="948"/>
      <c r="I4041" s="948"/>
      <c r="N4041" s="948"/>
      <c r="O4041" s="948"/>
      <c r="P4041" s="948"/>
      <c r="Q4041" s="948"/>
      <c r="R4041" s="948"/>
      <c r="S4041" s="948"/>
      <c r="T4041" s="948"/>
      <c r="U4041" s="948"/>
      <c r="V4041" s="948"/>
      <c r="W4041" s="948"/>
      <c r="X4041" s="948"/>
      <c r="Y4041" s="948"/>
      <c r="Z4041" s="948"/>
      <c r="CC4041" s="949"/>
    </row>
    <row r="4042" spans="6:81" s="947" customFormat="1">
      <c r="F4042" s="948"/>
      <c r="G4042" s="948"/>
      <c r="H4042" s="948"/>
      <c r="I4042" s="948"/>
      <c r="N4042" s="948"/>
      <c r="O4042" s="948"/>
      <c r="P4042" s="948"/>
      <c r="Q4042" s="948"/>
      <c r="R4042" s="948"/>
      <c r="S4042" s="948"/>
      <c r="T4042" s="948"/>
      <c r="U4042" s="948"/>
      <c r="V4042" s="948"/>
      <c r="W4042" s="948"/>
      <c r="X4042" s="948"/>
      <c r="Y4042" s="948"/>
      <c r="Z4042" s="948"/>
      <c r="CC4042" s="949"/>
    </row>
    <row r="4043" spans="6:81" s="947" customFormat="1">
      <c r="F4043" s="948"/>
      <c r="G4043" s="948"/>
      <c r="H4043" s="948"/>
      <c r="I4043" s="948"/>
      <c r="N4043" s="948"/>
      <c r="O4043" s="948"/>
      <c r="P4043" s="948"/>
      <c r="Q4043" s="948"/>
      <c r="R4043" s="948"/>
      <c r="S4043" s="948"/>
      <c r="T4043" s="948"/>
      <c r="U4043" s="948"/>
      <c r="V4043" s="948"/>
      <c r="W4043" s="948"/>
      <c r="X4043" s="948"/>
      <c r="Y4043" s="948"/>
      <c r="Z4043" s="948"/>
      <c r="CC4043" s="949"/>
    </row>
    <row r="4044" spans="6:81" s="947" customFormat="1">
      <c r="F4044" s="948"/>
      <c r="G4044" s="948"/>
      <c r="H4044" s="948"/>
      <c r="I4044" s="948"/>
      <c r="N4044" s="948"/>
      <c r="O4044" s="948"/>
      <c r="P4044" s="948"/>
      <c r="Q4044" s="948"/>
      <c r="R4044" s="948"/>
      <c r="S4044" s="948"/>
      <c r="T4044" s="948"/>
      <c r="U4044" s="948"/>
      <c r="V4044" s="948"/>
      <c r="W4044" s="948"/>
      <c r="X4044" s="948"/>
      <c r="Y4044" s="948"/>
      <c r="Z4044" s="948"/>
      <c r="CC4044" s="949"/>
    </row>
    <row r="4045" spans="6:81" s="947" customFormat="1">
      <c r="F4045" s="948"/>
      <c r="G4045" s="948"/>
      <c r="H4045" s="948"/>
      <c r="I4045" s="948"/>
      <c r="N4045" s="948"/>
      <c r="O4045" s="948"/>
      <c r="P4045" s="948"/>
      <c r="Q4045" s="948"/>
      <c r="R4045" s="948"/>
      <c r="S4045" s="948"/>
      <c r="T4045" s="948"/>
      <c r="U4045" s="948"/>
      <c r="V4045" s="948"/>
      <c r="W4045" s="948"/>
      <c r="X4045" s="948"/>
      <c r="Y4045" s="948"/>
      <c r="Z4045" s="948"/>
      <c r="CC4045" s="949"/>
    </row>
    <row r="4046" spans="6:81" s="947" customFormat="1">
      <c r="F4046" s="948"/>
      <c r="G4046" s="948"/>
      <c r="H4046" s="948"/>
      <c r="I4046" s="948"/>
      <c r="N4046" s="948"/>
      <c r="O4046" s="948"/>
      <c r="P4046" s="948"/>
      <c r="Q4046" s="948"/>
      <c r="R4046" s="948"/>
      <c r="S4046" s="948"/>
      <c r="T4046" s="948"/>
      <c r="U4046" s="948"/>
      <c r="V4046" s="948"/>
      <c r="W4046" s="948"/>
      <c r="X4046" s="948"/>
      <c r="Y4046" s="948"/>
      <c r="Z4046" s="948"/>
      <c r="CC4046" s="949"/>
    </row>
    <row r="4047" spans="6:81" s="947" customFormat="1">
      <c r="F4047" s="948"/>
      <c r="G4047" s="948"/>
      <c r="H4047" s="948"/>
      <c r="I4047" s="948"/>
      <c r="N4047" s="948"/>
      <c r="O4047" s="948"/>
      <c r="P4047" s="948"/>
      <c r="Q4047" s="948"/>
      <c r="R4047" s="948"/>
      <c r="S4047" s="948"/>
      <c r="T4047" s="948"/>
      <c r="U4047" s="948"/>
      <c r="V4047" s="948"/>
      <c r="W4047" s="948"/>
      <c r="X4047" s="948"/>
      <c r="Y4047" s="948"/>
      <c r="Z4047" s="948"/>
      <c r="CC4047" s="949"/>
    </row>
    <row r="4048" spans="6:81" s="947" customFormat="1">
      <c r="F4048" s="948"/>
      <c r="G4048" s="948"/>
      <c r="H4048" s="948"/>
      <c r="I4048" s="948"/>
      <c r="N4048" s="948"/>
      <c r="O4048" s="948"/>
      <c r="P4048" s="948"/>
      <c r="Q4048" s="948"/>
      <c r="R4048" s="948"/>
      <c r="S4048" s="948"/>
      <c r="T4048" s="948"/>
      <c r="U4048" s="948"/>
      <c r="V4048" s="948"/>
      <c r="W4048" s="948"/>
      <c r="X4048" s="948"/>
      <c r="Y4048" s="948"/>
      <c r="Z4048" s="948"/>
      <c r="CC4048" s="949"/>
    </row>
    <row r="4049" spans="6:81" s="947" customFormat="1">
      <c r="F4049" s="948"/>
      <c r="G4049" s="948"/>
      <c r="H4049" s="948"/>
      <c r="I4049" s="948"/>
      <c r="N4049" s="948"/>
      <c r="O4049" s="948"/>
      <c r="P4049" s="948"/>
      <c r="Q4049" s="948"/>
      <c r="R4049" s="948"/>
      <c r="S4049" s="948"/>
      <c r="T4049" s="948"/>
      <c r="U4049" s="948"/>
      <c r="V4049" s="948"/>
      <c r="W4049" s="948"/>
      <c r="X4049" s="948"/>
      <c r="Y4049" s="948"/>
      <c r="Z4049" s="948"/>
      <c r="CC4049" s="949"/>
    </row>
    <row r="4050" spans="6:81" s="947" customFormat="1">
      <c r="F4050" s="948"/>
      <c r="G4050" s="948"/>
      <c r="H4050" s="948"/>
      <c r="I4050" s="948"/>
      <c r="N4050" s="948"/>
      <c r="O4050" s="948"/>
      <c r="P4050" s="948"/>
      <c r="Q4050" s="948"/>
      <c r="R4050" s="948"/>
      <c r="S4050" s="948"/>
      <c r="T4050" s="948"/>
      <c r="U4050" s="948"/>
      <c r="V4050" s="948"/>
      <c r="W4050" s="948"/>
      <c r="X4050" s="948"/>
      <c r="Y4050" s="948"/>
      <c r="Z4050" s="948"/>
      <c r="CC4050" s="949"/>
    </row>
    <row r="4051" spans="6:81" s="947" customFormat="1">
      <c r="F4051" s="948"/>
      <c r="G4051" s="948"/>
      <c r="H4051" s="948"/>
      <c r="I4051" s="948"/>
      <c r="N4051" s="948"/>
      <c r="O4051" s="948"/>
      <c r="P4051" s="948"/>
      <c r="Q4051" s="948"/>
      <c r="R4051" s="948"/>
      <c r="S4051" s="948"/>
      <c r="T4051" s="948"/>
      <c r="U4051" s="948"/>
      <c r="V4051" s="948"/>
      <c r="W4051" s="948"/>
      <c r="X4051" s="948"/>
      <c r="Y4051" s="948"/>
      <c r="Z4051" s="948"/>
      <c r="CC4051" s="949"/>
    </row>
    <row r="4052" spans="6:81" s="947" customFormat="1">
      <c r="F4052" s="948"/>
      <c r="G4052" s="948"/>
      <c r="H4052" s="948"/>
      <c r="I4052" s="948"/>
      <c r="N4052" s="948"/>
      <c r="O4052" s="948"/>
      <c r="P4052" s="948"/>
      <c r="Q4052" s="948"/>
      <c r="R4052" s="948"/>
      <c r="S4052" s="948"/>
      <c r="T4052" s="948"/>
      <c r="U4052" s="948"/>
      <c r="V4052" s="948"/>
      <c r="W4052" s="948"/>
      <c r="X4052" s="948"/>
      <c r="Y4052" s="948"/>
      <c r="Z4052" s="948"/>
      <c r="CC4052" s="949"/>
    </row>
    <row r="4053" spans="6:81" s="947" customFormat="1">
      <c r="F4053" s="948"/>
      <c r="G4053" s="948"/>
      <c r="H4053" s="948"/>
      <c r="I4053" s="948"/>
      <c r="N4053" s="948"/>
      <c r="O4053" s="948"/>
      <c r="P4053" s="948"/>
      <c r="Q4053" s="948"/>
      <c r="R4053" s="948"/>
      <c r="S4053" s="948"/>
      <c r="T4053" s="948"/>
      <c r="U4053" s="948"/>
      <c r="V4053" s="948"/>
      <c r="W4053" s="948"/>
      <c r="X4053" s="948"/>
      <c r="Y4053" s="948"/>
      <c r="Z4053" s="948"/>
      <c r="CC4053" s="949"/>
    </row>
    <row r="4054" spans="6:81" s="947" customFormat="1">
      <c r="F4054" s="948"/>
      <c r="G4054" s="948"/>
      <c r="H4054" s="948"/>
      <c r="I4054" s="948"/>
      <c r="N4054" s="948"/>
      <c r="O4054" s="948"/>
      <c r="P4054" s="948"/>
      <c r="Q4054" s="948"/>
      <c r="R4054" s="948"/>
      <c r="S4054" s="948"/>
      <c r="T4054" s="948"/>
      <c r="U4054" s="948"/>
      <c r="V4054" s="948"/>
      <c r="W4054" s="948"/>
      <c r="X4054" s="948"/>
      <c r="Y4054" s="948"/>
      <c r="Z4054" s="948"/>
      <c r="CC4054" s="949"/>
    </row>
    <row r="4055" spans="6:81" s="947" customFormat="1">
      <c r="F4055" s="948"/>
      <c r="G4055" s="948"/>
      <c r="H4055" s="948"/>
      <c r="I4055" s="948"/>
      <c r="N4055" s="948"/>
      <c r="O4055" s="948"/>
      <c r="P4055" s="948"/>
      <c r="Q4055" s="948"/>
      <c r="R4055" s="948"/>
      <c r="S4055" s="948"/>
      <c r="T4055" s="948"/>
      <c r="U4055" s="948"/>
      <c r="V4055" s="948"/>
      <c r="W4055" s="948"/>
      <c r="X4055" s="948"/>
      <c r="Y4055" s="948"/>
      <c r="Z4055" s="948"/>
      <c r="CC4055" s="949"/>
    </row>
    <row r="4056" spans="6:81" s="947" customFormat="1">
      <c r="F4056" s="948"/>
      <c r="G4056" s="948"/>
      <c r="H4056" s="948"/>
      <c r="I4056" s="948"/>
      <c r="N4056" s="948"/>
      <c r="O4056" s="948"/>
      <c r="P4056" s="948"/>
      <c r="Q4056" s="948"/>
      <c r="R4056" s="948"/>
      <c r="S4056" s="948"/>
      <c r="T4056" s="948"/>
      <c r="U4056" s="948"/>
      <c r="V4056" s="948"/>
      <c r="W4056" s="948"/>
      <c r="X4056" s="948"/>
      <c r="Y4056" s="948"/>
      <c r="Z4056" s="948"/>
      <c r="CC4056" s="949"/>
    </row>
    <row r="4057" spans="6:81" s="947" customFormat="1">
      <c r="F4057" s="948"/>
      <c r="G4057" s="948"/>
      <c r="H4057" s="948"/>
      <c r="I4057" s="948"/>
      <c r="N4057" s="948"/>
      <c r="O4057" s="948"/>
      <c r="P4057" s="948"/>
      <c r="Q4057" s="948"/>
      <c r="R4057" s="948"/>
      <c r="S4057" s="948"/>
      <c r="T4057" s="948"/>
      <c r="U4057" s="948"/>
      <c r="V4057" s="948"/>
      <c r="W4057" s="948"/>
      <c r="X4057" s="948"/>
      <c r="Y4057" s="948"/>
      <c r="Z4057" s="948"/>
      <c r="CC4057" s="949"/>
    </row>
    <row r="4058" spans="6:81" s="947" customFormat="1">
      <c r="F4058" s="948"/>
      <c r="G4058" s="948"/>
      <c r="H4058" s="948"/>
      <c r="I4058" s="948"/>
      <c r="N4058" s="948"/>
      <c r="O4058" s="948"/>
      <c r="P4058" s="948"/>
      <c r="Q4058" s="948"/>
      <c r="R4058" s="948"/>
      <c r="S4058" s="948"/>
      <c r="T4058" s="948"/>
      <c r="U4058" s="948"/>
      <c r="V4058" s="948"/>
      <c r="W4058" s="948"/>
      <c r="X4058" s="948"/>
      <c r="Y4058" s="948"/>
      <c r="Z4058" s="948"/>
      <c r="CC4058" s="949"/>
    </row>
    <row r="4059" spans="6:81" s="947" customFormat="1">
      <c r="F4059" s="948"/>
      <c r="G4059" s="948"/>
      <c r="H4059" s="948"/>
      <c r="I4059" s="948"/>
      <c r="N4059" s="948"/>
      <c r="O4059" s="948"/>
      <c r="P4059" s="948"/>
      <c r="Q4059" s="948"/>
      <c r="R4059" s="948"/>
      <c r="S4059" s="948"/>
      <c r="T4059" s="948"/>
      <c r="U4059" s="948"/>
      <c r="V4059" s="948"/>
      <c r="W4059" s="948"/>
      <c r="X4059" s="948"/>
      <c r="Y4059" s="948"/>
      <c r="Z4059" s="948"/>
      <c r="CC4059" s="949"/>
    </row>
    <row r="4060" spans="6:81" s="947" customFormat="1">
      <c r="F4060" s="948"/>
      <c r="G4060" s="948"/>
      <c r="H4060" s="948"/>
      <c r="I4060" s="948"/>
      <c r="N4060" s="948"/>
      <c r="O4060" s="948"/>
      <c r="P4060" s="948"/>
      <c r="Q4060" s="948"/>
      <c r="R4060" s="948"/>
      <c r="S4060" s="948"/>
      <c r="T4060" s="948"/>
      <c r="U4060" s="948"/>
      <c r="V4060" s="948"/>
      <c r="W4060" s="948"/>
      <c r="X4060" s="948"/>
      <c r="Y4060" s="948"/>
      <c r="Z4060" s="948"/>
      <c r="CC4060" s="949"/>
    </row>
    <row r="4061" spans="6:81" s="947" customFormat="1">
      <c r="F4061" s="948"/>
      <c r="G4061" s="948"/>
      <c r="H4061" s="948"/>
      <c r="I4061" s="948"/>
      <c r="N4061" s="948"/>
      <c r="O4061" s="948"/>
      <c r="P4061" s="948"/>
      <c r="Q4061" s="948"/>
      <c r="R4061" s="948"/>
      <c r="S4061" s="948"/>
      <c r="T4061" s="948"/>
      <c r="U4061" s="948"/>
      <c r="V4061" s="948"/>
      <c r="W4061" s="948"/>
      <c r="X4061" s="948"/>
      <c r="Y4061" s="948"/>
      <c r="Z4061" s="948"/>
      <c r="CC4061" s="949"/>
    </row>
    <row r="4062" spans="6:81" s="947" customFormat="1">
      <c r="F4062" s="948"/>
      <c r="G4062" s="948"/>
      <c r="H4062" s="948"/>
      <c r="I4062" s="948"/>
      <c r="N4062" s="948"/>
      <c r="O4062" s="948"/>
      <c r="P4062" s="948"/>
      <c r="Q4062" s="948"/>
      <c r="R4062" s="948"/>
      <c r="S4062" s="948"/>
      <c r="T4062" s="948"/>
      <c r="U4062" s="948"/>
      <c r="V4062" s="948"/>
      <c r="W4062" s="948"/>
      <c r="X4062" s="948"/>
      <c r="Y4062" s="948"/>
      <c r="Z4062" s="948"/>
      <c r="CC4062" s="949"/>
    </row>
    <row r="4063" spans="6:81" s="947" customFormat="1">
      <c r="F4063" s="948"/>
      <c r="G4063" s="948"/>
      <c r="H4063" s="948"/>
      <c r="I4063" s="948"/>
      <c r="N4063" s="948"/>
      <c r="O4063" s="948"/>
      <c r="P4063" s="948"/>
      <c r="Q4063" s="948"/>
      <c r="R4063" s="948"/>
      <c r="S4063" s="948"/>
      <c r="T4063" s="948"/>
      <c r="U4063" s="948"/>
      <c r="V4063" s="948"/>
      <c r="W4063" s="948"/>
      <c r="X4063" s="948"/>
      <c r="Y4063" s="948"/>
      <c r="Z4063" s="948"/>
      <c r="CC4063" s="949"/>
    </row>
    <row r="4064" spans="6:81" s="947" customFormat="1">
      <c r="F4064" s="948"/>
      <c r="G4064" s="948"/>
      <c r="H4064" s="948"/>
      <c r="I4064" s="948"/>
      <c r="N4064" s="948"/>
      <c r="O4064" s="948"/>
      <c r="P4064" s="948"/>
      <c r="Q4064" s="948"/>
      <c r="R4064" s="948"/>
      <c r="S4064" s="948"/>
      <c r="T4064" s="948"/>
      <c r="U4064" s="948"/>
      <c r="V4064" s="948"/>
      <c r="W4064" s="948"/>
      <c r="X4064" s="948"/>
      <c r="Y4064" s="948"/>
      <c r="Z4064" s="948"/>
      <c r="CC4064" s="949"/>
    </row>
    <row r="4065" spans="6:81" s="947" customFormat="1">
      <c r="F4065" s="948"/>
      <c r="G4065" s="948"/>
      <c r="H4065" s="948"/>
      <c r="I4065" s="948"/>
      <c r="N4065" s="948"/>
      <c r="O4065" s="948"/>
      <c r="P4065" s="948"/>
      <c r="Q4065" s="948"/>
      <c r="R4065" s="948"/>
      <c r="S4065" s="948"/>
      <c r="T4065" s="948"/>
      <c r="U4065" s="948"/>
      <c r="V4065" s="948"/>
      <c r="W4065" s="948"/>
      <c r="X4065" s="948"/>
      <c r="Y4065" s="948"/>
      <c r="Z4065" s="948"/>
      <c r="CC4065" s="949"/>
    </row>
    <row r="4066" spans="6:81" s="947" customFormat="1">
      <c r="F4066" s="948"/>
      <c r="G4066" s="948"/>
      <c r="H4066" s="948"/>
      <c r="I4066" s="948"/>
      <c r="N4066" s="948"/>
      <c r="O4066" s="948"/>
      <c r="P4066" s="948"/>
      <c r="Q4066" s="948"/>
      <c r="R4066" s="948"/>
      <c r="S4066" s="948"/>
      <c r="T4066" s="948"/>
      <c r="U4066" s="948"/>
      <c r="V4066" s="948"/>
      <c r="W4066" s="948"/>
      <c r="X4066" s="948"/>
      <c r="Y4066" s="948"/>
      <c r="Z4066" s="948"/>
      <c r="CC4066" s="949"/>
    </row>
    <row r="4067" spans="6:81" s="947" customFormat="1">
      <c r="F4067" s="948"/>
      <c r="G4067" s="948"/>
      <c r="H4067" s="948"/>
      <c r="I4067" s="948"/>
      <c r="N4067" s="948"/>
      <c r="O4067" s="948"/>
      <c r="P4067" s="948"/>
      <c r="Q4067" s="948"/>
      <c r="R4067" s="948"/>
      <c r="S4067" s="948"/>
      <c r="T4067" s="948"/>
      <c r="U4067" s="948"/>
      <c r="V4067" s="948"/>
      <c r="W4067" s="948"/>
      <c r="X4067" s="948"/>
      <c r="Y4067" s="948"/>
      <c r="Z4067" s="948"/>
      <c r="CC4067" s="949"/>
    </row>
    <row r="4068" spans="6:81" s="947" customFormat="1">
      <c r="F4068" s="948"/>
      <c r="G4068" s="948"/>
      <c r="H4068" s="948"/>
      <c r="I4068" s="948"/>
      <c r="N4068" s="948"/>
      <c r="O4068" s="948"/>
      <c r="P4068" s="948"/>
      <c r="Q4068" s="948"/>
      <c r="R4068" s="948"/>
      <c r="S4068" s="948"/>
      <c r="T4068" s="948"/>
      <c r="U4068" s="948"/>
      <c r="V4068" s="948"/>
      <c r="W4068" s="948"/>
      <c r="X4068" s="948"/>
      <c r="Y4068" s="948"/>
      <c r="Z4068" s="948"/>
      <c r="CC4068" s="949"/>
    </row>
    <row r="4069" spans="6:81" s="947" customFormat="1">
      <c r="F4069" s="948"/>
      <c r="G4069" s="948"/>
      <c r="H4069" s="948"/>
      <c r="I4069" s="948"/>
      <c r="N4069" s="948"/>
      <c r="O4069" s="948"/>
      <c r="P4069" s="948"/>
      <c r="Q4069" s="948"/>
      <c r="R4069" s="948"/>
      <c r="S4069" s="948"/>
      <c r="T4069" s="948"/>
      <c r="U4069" s="948"/>
      <c r="V4069" s="948"/>
      <c r="W4069" s="948"/>
      <c r="X4069" s="948"/>
      <c r="Y4069" s="948"/>
      <c r="Z4069" s="948"/>
      <c r="CC4069" s="949"/>
    </row>
    <row r="4070" spans="6:81" s="947" customFormat="1">
      <c r="F4070" s="948"/>
      <c r="G4070" s="948"/>
      <c r="H4070" s="948"/>
      <c r="I4070" s="948"/>
      <c r="N4070" s="948"/>
      <c r="O4070" s="948"/>
      <c r="P4070" s="948"/>
      <c r="Q4070" s="948"/>
      <c r="R4070" s="948"/>
      <c r="S4070" s="948"/>
      <c r="T4070" s="948"/>
      <c r="U4070" s="948"/>
      <c r="V4070" s="948"/>
      <c r="W4070" s="948"/>
      <c r="X4070" s="948"/>
      <c r="Y4070" s="948"/>
      <c r="Z4070" s="948"/>
      <c r="CC4070" s="949"/>
    </row>
    <row r="4071" spans="6:81" s="947" customFormat="1">
      <c r="F4071" s="948"/>
      <c r="G4071" s="948"/>
      <c r="H4071" s="948"/>
      <c r="I4071" s="948"/>
      <c r="N4071" s="948"/>
      <c r="O4071" s="948"/>
      <c r="P4071" s="948"/>
      <c r="Q4071" s="948"/>
      <c r="R4071" s="948"/>
      <c r="S4071" s="948"/>
      <c r="T4071" s="948"/>
      <c r="U4071" s="948"/>
      <c r="V4071" s="948"/>
      <c r="W4071" s="948"/>
      <c r="X4071" s="948"/>
      <c r="Y4071" s="948"/>
      <c r="Z4071" s="948"/>
      <c r="CC4071" s="949"/>
    </row>
    <row r="4072" spans="6:81" s="947" customFormat="1">
      <c r="F4072" s="948"/>
      <c r="G4072" s="948"/>
      <c r="H4072" s="948"/>
      <c r="I4072" s="948"/>
      <c r="N4072" s="948"/>
      <c r="O4072" s="948"/>
      <c r="P4072" s="948"/>
      <c r="Q4072" s="948"/>
      <c r="R4072" s="948"/>
      <c r="S4072" s="948"/>
      <c r="T4072" s="948"/>
      <c r="U4072" s="948"/>
      <c r="V4072" s="948"/>
      <c r="W4072" s="948"/>
      <c r="X4072" s="948"/>
      <c r="Y4072" s="948"/>
      <c r="Z4072" s="948"/>
      <c r="CC4072" s="949"/>
    </row>
    <row r="4073" spans="6:81" s="947" customFormat="1">
      <c r="F4073" s="948"/>
      <c r="G4073" s="948"/>
      <c r="H4073" s="948"/>
      <c r="I4073" s="948"/>
      <c r="N4073" s="948"/>
      <c r="O4073" s="948"/>
      <c r="P4073" s="948"/>
      <c r="Q4073" s="948"/>
      <c r="R4073" s="948"/>
      <c r="S4073" s="948"/>
      <c r="T4073" s="948"/>
      <c r="U4073" s="948"/>
      <c r="V4073" s="948"/>
      <c r="W4073" s="948"/>
      <c r="X4073" s="948"/>
      <c r="Y4073" s="948"/>
      <c r="Z4073" s="948"/>
      <c r="CC4073" s="949"/>
    </row>
    <row r="4074" spans="6:81" s="947" customFormat="1">
      <c r="F4074" s="948"/>
      <c r="G4074" s="948"/>
      <c r="H4074" s="948"/>
      <c r="I4074" s="948"/>
      <c r="N4074" s="948"/>
      <c r="O4074" s="948"/>
      <c r="P4074" s="948"/>
      <c r="Q4074" s="948"/>
      <c r="R4074" s="948"/>
      <c r="S4074" s="948"/>
      <c r="T4074" s="948"/>
      <c r="U4074" s="948"/>
      <c r="V4074" s="948"/>
      <c r="W4074" s="948"/>
      <c r="X4074" s="948"/>
      <c r="Y4074" s="948"/>
      <c r="Z4074" s="948"/>
      <c r="CC4074" s="949"/>
    </row>
    <row r="4075" spans="6:81" s="947" customFormat="1">
      <c r="F4075" s="948"/>
      <c r="G4075" s="948"/>
      <c r="H4075" s="948"/>
      <c r="I4075" s="948"/>
      <c r="N4075" s="948"/>
      <c r="O4075" s="948"/>
      <c r="P4075" s="948"/>
      <c r="Q4075" s="948"/>
      <c r="R4075" s="948"/>
      <c r="S4075" s="948"/>
      <c r="T4075" s="948"/>
      <c r="U4075" s="948"/>
      <c r="V4075" s="948"/>
      <c r="W4075" s="948"/>
      <c r="X4075" s="948"/>
      <c r="Y4075" s="948"/>
      <c r="Z4075" s="948"/>
      <c r="CC4075" s="949"/>
    </row>
    <row r="4076" spans="6:81" s="947" customFormat="1">
      <c r="F4076" s="948"/>
      <c r="G4076" s="948"/>
      <c r="H4076" s="948"/>
      <c r="I4076" s="948"/>
      <c r="N4076" s="948"/>
      <c r="O4076" s="948"/>
      <c r="P4076" s="948"/>
      <c r="Q4076" s="948"/>
      <c r="R4076" s="948"/>
      <c r="S4076" s="948"/>
      <c r="T4076" s="948"/>
      <c r="U4076" s="948"/>
      <c r="V4076" s="948"/>
      <c r="W4076" s="948"/>
      <c r="X4076" s="948"/>
      <c r="Y4076" s="948"/>
      <c r="Z4076" s="948"/>
      <c r="CC4076" s="949"/>
    </row>
    <row r="4077" spans="6:81" s="947" customFormat="1">
      <c r="F4077" s="948"/>
      <c r="G4077" s="948"/>
      <c r="H4077" s="948"/>
      <c r="I4077" s="948"/>
      <c r="N4077" s="948"/>
      <c r="O4077" s="948"/>
      <c r="P4077" s="948"/>
      <c r="Q4077" s="948"/>
      <c r="R4077" s="948"/>
      <c r="S4077" s="948"/>
      <c r="T4077" s="948"/>
      <c r="U4077" s="948"/>
      <c r="V4077" s="948"/>
      <c r="W4077" s="948"/>
      <c r="X4077" s="948"/>
      <c r="Y4077" s="948"/>
      <c r="Z4077" s="948"/>
      <c r="CC4077" s="949"/>
    </row>
    <row r="4078" spans="6:81" s="947" customFormat="1">
      <c r="F4078" s="948"/>
      <c r="G4078" s="948"/>
      <c r="H4078" s="948"/>
      <c r="I4078" s="948"/>
      <c r="N4078" s="948"/>
      <c r="O4078" s="948"/>
      <c r="P4078" s="948"/>
      <c r="Q4078" s="948"/>
      <c r="R4078" s="948"/>
      <c r="S4078" s="948"/>
      <c r="T4078" s="948"/>
      <c r="U4078" s="948"/>
      <c r="V4078" s="948"/>
      <c r="W4078" s="948"/>
      <c r="X4078" s="948"/>
      <c r="Y4078" s="948"/>
      <c r="Z4078" s="948"/>
      <c r="CC4078" s="949"/>
    </row>
    <row r="4079" spans="6:81" s="947" customFormat="1">
      <c r="F4079" s="948"/>
      <c r="G4079" s="948"/>
      <c r="H4079" s="948"/>
      <c r="I4079" s="948"/>
      <c r="N4079" s="948"/>
      <c r="O4079" s="948"/>
      <c r="P4079" s="948"/>
      <c r="Q4079" s="948"/>
      <c r="R4079" s="948"/>
      <c r="S4079" s="948"/>
      <c r="T4079" s="948"/>
      <c r="U4079" s="948"/>
      <c r="V4079" s="948"/>
      <c r="W4079" s="948"/>
      <c r="X4079" s="948"/>
      <c r="Y4079" s="948"/>
      <c r="Z4079" s="948"/>
      <c r="CC4079" s="949"/>
    </row>
    <row r="4080" spans="6:81" s="947" customFormat="1">
      <c r="F4080" s="948"/>
      <c r="G4080" s="948"/>
      <c r="H4080" s="948"/>
      <c r="I4080" s="948"/>
      <c r="N4080" s="948"/>
      <c r="O4080" s="948"/>
      <c r="P4080" s="948"/>
      <c r="Q4080" s="948"/>
      <c r="R4080" s="948"/>
      <c r="S4080" s="948"/>
      <c r="T4080" s="948"/>
      <c r="U4080" s="948"/>
      <c r="V4080" s="948"/>
      <c r="W4080" s="948"/>
      <c r="X4080" s="948"/>
      <c r="Y4080" s="948"/>
      <c r="Z4080" s="948"/>
      <c r="CC4080" s="949"/>
    </row>
    <row r="4081" spans="6:81" s="947" customFormat="1">
      <c r="F4081" s="948"/>
      <c r="G4081" s="948"/>
      <c r="H4081" s="948"/>
      <c r="I4081" s="948"/>
      <c r="N4081" s="948"/>
      <c r="O4081" s="948"/>
      <c r="P4081" s="948"/>
      <c r="Q4081" s="948"/>
      <c r="R4081" s="948"/>
      <c r="S4081" s="948"/>
      <c r="T4081" s="948"/>
      <c r="U4081" s="948"/>
      <c r="V4081" s="948"/>
      <c r="W4081" s="948"/>
      <c r="X4081" s="948"/>
      <c r="Y4081" s="948"/>
      <c r="Z4081" s="948"/>
      <c r="CC4081" s="949"/>
    </row>
    <row r="4082" spans="6:81" s="947" customFormat="1">
      <c r="F4082" s="948"/>
      <c r="G4082" s="948"/>
      <c r="H4082" s="948"/>
      <c r="I4082" s="948"/>
      <c r="N4082" s="948"/>
      <c r="O4082" s="948"/>
      <c r="P4082" s="948"/>
      <c r="Q4082" s="948"/>
      <c r="R4082" s="948"/>
      <c r="S4082" s="948"/>
      <c r="T4082" s="948"/>
      <c r="U4082" s="948"/>
      <c r="V4082" s="948"/>
      <c r="W4082" s="948"/>
      <c r="X4082" s="948"/>
      <c r="Y4082" s="948"/>
      <c r="Z4082" s="948"/>
      <c r="CC4082" s="949"/>
    </row>
    <row r="4083" spans="6:81" s="947" customFormat="1">
      <c r="F4083" s="948"/>
      <c r="G4083" s="948"/>
      <c r="H4083" s="948"/>
      <c r="I4083" s="948"/>
      <c r="N4083" s="948"/>
      <c r="O4083" s="948"/>
      <c r="P4083" s="948"/>
      <c r="Q4083" s="948"/>
      <c r="R4083" s="948"/>
      <c r="S4083" s="948"/>
      <c r="T4083" s="948"/>
      <c r="U4083" s="948"/>
      <c r="V4083" s="948"/>
      <c r="W4083" s="948"/>
      <c r="X4083" s="948"/>
      <c r="Y4083" s="948"/>
      <c r="Z4083" s="948"/>
      <c r="CC4083" s="949"/>
    </row>
    <row r="4084" spans="6:81" s="947" customFormat="1">
      <c r="F4084" s="948"/>
      <c r="G4084" s="948"/>
      <c r="H4084" s="948"/>
      <c r="I4084" s="948"/>
      <c r="N4084" s="948"/>
      <c r="O4084" s="948"/>
      <c r="P4084" s="948"/>
      <c r="Q4084" s="948"/>
      <c r="R4084" s="948"/>
      <c r="S4084" s="948"/>
      <c r="T4084" s="948"/>
      <c r="U4084" s="948"/>
      <c r="V4084" s="948"/>
      <c r="W4084" s="948"/>
      <c r="X4084" s="948"/>
      <c r="Y4084" s="948"/>
      <c r="Z4084" s="948"/>
      <c r="CC4084" s="949"/>
    </row>
    <row r="4085" spans="6:81" s="947" customFormat="1">
      <c r="F4085" s="948"/>
      <c r="G4085" s="948"/>
      <c r="H4085" s="948"/>
      <c r="I4085" s="948"/>
      <c r="N4085" s="948"/>
      <c r="O4085" s="948"/>
      <c r="P4085" s="948"/>
      <c r="Q4085" s="948"/>
      <c r="R4085" s="948"/>
      <c r="S4085" s="948"/>
      <c r="T4085" s="948"/>
      <c r="U4085" s="948"/>
      <c r="V4085" s="948"/>
      <c r="W4085" s="948"/>
      <c r="X4085" s="948"/>
      <c r="Y4085" s="948"/>
      <c r="Z4085" s="948"/>
      <c r="CC4085" s="949"/>
    </row>
    <row r="4086" spans="6:81" s="947" customFormat="1">
      <c r="F4086" s="948"/>
      <c r="G4086" s="948"/>
      <c r="H4086" s="948"/>
      <c r="I4086" s="948"/>
      <c r="N4086" s="948"/>
      <c r="O4086" s="948"/>
      <c r="P4086" s="948"/>
      <c r="Q4086" s="948"/>
      <c r="R4086" s="948"/>
      <c r="S4086" s="948"/>
      <c r="T4086" s="948"/>
      <c r="U4086" s="948"/>
      <c r="V4086" s="948"/>
      <c r="W4086" s="948"/>
      <c r="X4086" s="948"/>
      <c r="Y4086" s="948"/>
      <c r="Z4086" s="948"/>
      <c r="CC4086" s="949"/>
    </row>
    <row r="4087" spans="6:81" s="947" customFormat="1">
      <c r="F4087" s="948"/>
      <c r="G4087" s="948"/>
      <c r="H4087" s="948"/>
      <c r="I4087" s="948"/>
      <c r="N4087" s="948"/>
      <c r="O4087" s="948"/>
      <c r="P4087" s="948"/>
      <c r="Q4087" s="948"/>
      <c r="R4087" s="948"/>
      <c r="S4087" s="948"/>
      <c r="T4087" s="948"/>
      <c r="U4087" s="948"/>
      <c r="V4087" s="948"/>
      <c r="W4087" s="948"/>
      <c r="X4087" s="948"/>
      <c r="Y4087" s="948"/>
      <c r="Z4087" s="948"/>
      <c r="CC4087" s="949"/>
    </row>
    <row r="4088" spans="6:81" s="947" customFormat="1">
      <c r="F4088" s="948"/>
      <c r="G4088" s="948"/>
      <c r="H4088" s="948"/>
      <c r="I4088" s="948"/>
      <c r="N4088" s="948"/>
      <c r="O4088" s="948"/>
      <c r="P4088" s="948"/>
      <c r="Q4088" s="948"/>
      <c r="R4088" s="948"/>
      <c r="S4088" s="948"/>
      <c r="T4088" s="948"/>
      <c r="U4088" s="948"/>
      <c r="V4088" s="948"/>
      <c r="W4088" s="948"/>
      <c r="X4088" s="948"/>
      <c r="Y4088" s="948"/>
      <c r="Z4088" s="948"/>
      <c r="CC4088" s="949"/>
    </row>
    <row r="4089" spans="6:81" s="947" customFormat="1">
      <c r="F4089" s="948"/>
      <c r="G4089" s="948"/>
      <c r="H4089" s="948"/>
      <c r="I4089" s="948"/>
      <c r="N4089" s="948"/>
      <c r="O4089" s="948"/>
      <c r="P4089" s="948"/>
      <c r="Q4089" s="948"/>
      <c r="R4089" s="948"/>
      <c r="S4089" s="948"/>
      <c r="T4089" s="948"/>
      <c r="U4089" s="948"/>
      <c r="V4089" s="948"/>
      <c r="W4089" s="948"/>
      <c r="X4089" s="948"/>
      <c r="Y4089" s="948"/>
      <c r="Z4089" s="948"/>
      <c r="CC4089" s="949"/>
    </row>
    <row r="4090" spans="6:81" s="947" customFormat="1">
      <c r="F4090" s="948"/>
      <c r="G4090" s="948"/>
      <c r="H4090" s="948"/>
      <c r="I4090" s="948"/>
      <c r="N4090" s="948"/>
      <c r="O4090" s="948"/>
      <c r="P4090" s="948"/>
      <c r="Q4090" s="948"/>
      <c r="R4090" s="948"/>
      <c r="S4090" s="948"/>
      <c r="T4090" s="948"/>
      <c r="U4090" s="948"/>
      <c r="V4090" s="948"/>
      <c r="W4090" s="948"/>
      <c r="X4090" s="948"/>
      <c r="Y4090" s="948"/>
      <c r="Z4090" s="948"/>
      <c r="CC4090" s="949"/>
    </row>
    <row r="4091" spans="6:81" s="947" customFormat="1">
      <c r="F4091" s="948"/>
      <c r="G4091" s="948"/>
      <c r="H4091" s="948"/>
      <c r="I4091" s="948"/>
      <c r="N4091" s="948"/>
      <c r="O4091" s="948"/>
      <c r="P4091" s="948"/>
      <c r="Q4091" s="948"/>
      <c r="R4091" s="948"/>
      <c r="S4091" s="948"/>
      <c r="T4091" s="948"/>
      <c r="U4091" s="948"/>
      <c r="V4091" s="948"/>
      <c r="W4091" s="948"/>
      <c r="X4091" s="948"/>
      <c r="Y4091" s="948"/>
      <c r="Z4091" s="948"/>
      <c r="CC4091" s="949"/>
    </row>
    <row r="4092" spans="6:81" s="947" customFormat="1">
      <c r="F4092" s="948"/>
      <c r="G4092" s="948"/>
      <c r="H4092" s="948"/>
      <c r="I4092" s="948"/>
      <c r="N4092" s="948"/>
      <c r="O4092" s="948"/>
      <c r="P4092" s="948"/>
      <c r="Q4092" s="948"/>
      <c r="R4092" s="948"/>
      <c r="S4092" s="948"/>
      <c r="T4092" s="948"/>
      <c r="U4092" s="948"/>
      <c r="V4092" s="948"/>
      <c r="W4092" s="948"/>
      <c r="X4092" s="948"/>
      <c r="Y4092" s="948"/>
      <c r="Z4092" s="948"/>
      <c r="CC4092" s="949"/>
    </row>
    <row r="4093" spans="6:81" s="947" customFormat="1">
      <c r="F4093" s="948"/>
      <c r="G4093" s="948"/>
      <c r="H4093" s="948"/>
      <c r="I4093" s="948"/>
      <c r="N4093" s="948"/>
      <c r="O4093" s="948"/>
      <c r="P4093" s="948"/>
      <c r="Q4093" s="948"/>
      <c r="R4093" s="948"/>
      <c r="S4093" s="948"/>
      <c r="T4093" s="948"/>
      <c r="U4093" s="948"/>
      <c r="V4093" s="948"/>
      <c r="W4093" s="948"/>
      <c r="X4093" s="948"/>
      <c r="Y4093" s="948"/>
      <c r="Z4093" s="948"/>
      <c r="CC4093" s="949"/>
    </row>
    <row r="4094" spans="6:81" s="947" customFormat="1">
      <c r="F4094" s="948"/>
      <c r="G4094" s="948"/>
      <c r="H4094" s="948"/>
      <c r="I4094" s="948"/>
      <c r="N4094" s="948"/>
      <c r="O4094" s="948"/>
      <c r="P4094" s="948"/>
      <c r="Q4094" s="948"/>
      <c r="R4094" s="948"/>
      <c r="S4094" s="948"/>
      <c r="T4094" s="948"/>
      <c r="U4094" s="948"/>
      <c r="V4094" s="948"/>
      <c r="W4094" s="948"/>
      <c r="X4094" s="948"/>
      <c r="Y4094" s="948"/>
      <c r="Z4094" s="948"/>
      <c r="CC4094" s="949"/>
    </row>
    <row r="4095" spans="6:81" s="947" customFormat="1">
      <c r="F4095" s="948"/>
      <c r="G4095" s="948"/>
      <c r="H4095" s="948"/>
      <c r="I4095" s="948"/>
      <c r="N4095" s="948"/>
      <c r="O4095" s="948"/>
      <c r="P4095" s="948"/>
      <c r="Q4095" s="948"/>
      <c r="R4095" s="948"/>
      <c r="S4095" s="948"/>
      <c r="T4095" s="948"/>
      <c r="U4095" s="948"/>
      <c r="V4095" s="948"/>
      <c r="W4095" s="948"/>
      <c r="X4095" s="948"/>
      <c r="Y4095" s="948"/>
      <c r="Z4095" s="948"/>
      <c r="CC4095" s="949"/>
    </row>
    <row r="4096" spans="6:81" s="947" customFormat="1">
      <c r="F4096" s="948"/>
      <c r="G4096" s="948"/>
      <c r="H4096" s="948"/>
      <c r="I4096" s="948"/>
      <c r="N4096" s="948"/>
      <c r="O4096" s="948"/>
      <c r="P4096" s="948"/>
      <c r="Q4096" s="948"/>
      <c r="R4096" s="948"/>
      <c r="S4096" s="948"/>
      <c r="T4096" s="948"/>
      <c r="U4096" s="948"/>
      <c r="V4096" s="948"/>
      <c r="W4096" s="948"/>
      <c r="X4096" s="948"/>
      <c r="Y4096" s="948"/>
      <c r="Z4096" s="948"/>
      <c r="CC4096" s="949"/>
    </row>
    <row r="4097" spans="6:81" s="947" customFormat="1">
      <c r="F4097" s="948"/>
      <c r="G4097" s="948"/>
      <c r="H4097" s="948"/>
      <c r="I4097" s="948"/>
      <c r="N4097" s="948"/>
      <c r="O4097" s="948"/>
      <c r="P4097" s="948"/>
      <c r="Q4097" s="948"/>
      <c r="R4097" s="948"/>
      <c r="S4097" s="948"/>
      <c r="T4097" s="948"/>
      <c r="U4097" s="948"/>
      <c r="V4097" s="948"/>
      <c r="W4097" s="948"/>
      <c r="X4097" s="948"/>
      <c r="Y4097" s="948"/>
      <c r="Z4097" s="948"/>
      <c r="CC4097" s="949"/>
    </row>
    <row r="4098" spans="6:81" s="947" customFormat="1">
      <c r="F4098" s="948"/>
      <c r="G4098" s="948"/>
      <c r="H4098" s="948"/>
      <c r="I4098" s="948"/>
      <c r="N4098" s="948"/>
      <c r="O4098" s="948"/>
      <c r="P4098" s="948"/>
      <c r="Q4098" s="948"/>
      <c r="R4098" s="948"/>
      <c r="S4098" s="948"/>
      <c r="T4098" s="948"/>
      <c r="U4098" s="948"/>
      <c r="V4098" s="948"/>
      <c r="W4098" s="948"/>
      <c r="X4098" s="948"/>
      <c r="Y4098" s="948"/>
      <c r="Z4098" s="948"/>
      <c r="CC4098" s="949"/>
    </row>
    <row r="4099" spans="6:81" s="947" customFormat="1">
      <c r="F4099" s="948"/>
      <c r="G4099" s="948"/>
      <c r="H4099" s="948"/>
      <c r="I4099" s="948"/>
      <c r="N4099" s="948"/>
      <c r="O4099" s="948"/>
      <c r="P4099" s="948"/>
      <c r="Q4099" s="948"/>
      <c r="R4099" s="948"/>
      <c r="S4099" s="948"/>
      <c r="T4099" s="948"/>
      <c r="U4099" s="948"/>
      <c r="V4099" s="948"/>
      <c r="W4099" s="948"/>
      <c r="X4099" s="948"/>
      <c r="Y4099" s="948"/>
      <c r="Z4099" s="948"/>
      <c r="CC4099" s="949"/>
    </row>
    <row r="4100" spans="6:81" s="947" customFormat="1">
      <c r="F4100" s="948"/>
      <c r="G4100" s="948"/>
      <c r="H4100" s="948"/>
      <c r="I4100" s="948"/>
      <c r="N4100" s="948"/>
      <c r="O4100" s="948"/>
      <c r="P4100" s="948"/>
      <c r="Q4100" s="948"/>
      <c r="R4100" s="948"/>
      <c r="S4100" s="948"/>
      <c r="T4100" s="948"/>
      <c r="U4100" s="948"/>
      <c r="V4100" s="948"/>
      <c r="W4100" s="948"/>
      <c r="X4100" s="948"/>
      <c r="Y4100" s="948"/>
      <c r="Z4100" s="948"/>
      <c r="CC4100" s="949"/>
    </row>
    <row r="4101" spans="6:81" s="947" customFormat="1">
      <c r="F4101" s="948"/>
      <c r="G4101" s="948"/>
      <c r="H4101" s="948"/>
      <c r="I4101" s="948"/>
      <c r="N4101" s="948"/>
      <c r="O4101" s="948"/>
      <c r="P4101" s="948"/>
      <c r="Q4101" s="948"/>
      <c r="R4101" s="948"/>
      <c r="S4101" s="948"/>
      <c r="T4101" s="948"/>
      <c r="U4101" s="948"/>
      <c r="V4101" s="948"/>
      <c r="W4101" s="948"/>
      <c r="X4101" s="948"/>
      <c r="Y4101" s="948"/>
      <c r="Z4101" s="948"/>
      <c r="CC4101" s="949"/>
    </row>
    <row r="4102" spans="6:81" s="947" customFormat="1">
      <c r="F4102" s="948"/>
      <c r="G4102" s="948"/>
      <c r="H4102" s="948"/>
      <c r="I4102" s="948"/>
      <c r="N4102" s="948"/>
      <c r="O4102" s="948"/>
      <c r="P4102" s="948"/>
      <c r="Q4102" s="948"/>
      <c r="R4102" s="948"/>
      <c r="S4102" s="948"/>
      <c r="T4102" s="948"/>
      <c r="U4102" s="948"/>
      <c r="V4102" s="948"/>
      <c r="W4102" s="948"/>
      <c r="X4102" s="948"/>
      <c r="Y4102" s="948"/>
      <c r="Z4102" s="948"/>
      <c r="CC4102" s="949"/>
    </row>
    <row r="4103" spans="6:81" s="947" customFormat="1">
      <c r="F4103" s="948"/>
      <c r="G4103" s="948"/>
      <c r="H4103" s="948"/>
      <c r="I4103" s="948"/>
      <c r="N4103" s="948"/>
      <c r="O4103" s="948"/>
      <c r="P4103" s="948"/>
      <c r="Q4103" s="948"/>
      <c r="R4103" s="948"/>
      <c r="S4103" s="948"/>
      <c r="T4103" s="948"/>
      <c r="U4103" s="948"/>
      <c r="V4103" s="948"/>
      <c r="W4103" s="948"/>
      <c r="X4103" s="948"/>
      <c r="Y4103" s="948"/>
      <c r="Z4103" s="948"/>
      <c r="CC4103" s="949"/>
    </row>
    <row r="4104" spans="6:81" s="947" customFormat="1">
      <c r="F4104" s="948"/>
      <c r="G4104" s="948"/>
      <c r="H4104" s="948"/>
      <c r="I4104" s="948"/>
      <c r="N4104" s="948"/>
      <c r="O4104" s="948"/>
      <c r="P4104" s="948"/>
      <c r="Q4104" s="948"/>
      <c r="R4104" s="948"/>
      <c r="S4104" s="948"/>
      <c r="T4104" s="948"/>
      <c r="U4104" s="948"/>
      <c r="V4104" s="948"/>
      <c r="W4104" s="948"/>
      <c r="X4104" s="948"/>
      <c r="Y4104" s="948"/>
      <c r="Z4104" s="948"/>
      <c r="CC4104" s="949"/>
    </row>
    <row r="4105" spans="6:81" s="947" customFormat="1">
      <c r="F4105" s="948"/>
      <c r="G4105" s="948"/>
      <c r="H4105" s="948"/>
      <c r="I4105" s="948"/>
      <c r="N4105" s="948"/>
      <c r="O4105" s="948"/>
      <c r="P4105" s="948"/>
      <c r="Q4105" s="948"/>
      <c r="R4105" s="948"/>
      <c r="S4105" s="948"/>
      <c r="T4105" s="948"/>
      <c r="U4105" s="948"/>
      <c r="V4105" s="948"/>
      <c r="W4105" s="948"/>
      <c r="X4105" s="948"/>
      <c r="Y4105" s="948"/>
      <c r="Z4105" s="948"/>
      <c r="CC4105" s="949"/>
    </row>
    <row r="4106" spans="6:81" s="947" customFormat="1">
      <c r="F4106" s="948"/>
      <c r="G4106" s="948"/>
      <c r="H4106" s="948"/>
      <c r="I4106" s="948"/>
      <c r="N4106" s="948"/>
      <c r="O4106" s="948"/>
      <c r="P4106" s="948"/>
      <c r="Q4106" s="948"/>
      <c r="R4106" s="948"/>
      <c r="S4106" s="948"/>
      <c r="T4106" s="948"/>
      <c r="U4106" s="948"/>
      <c r="V4106" s="948"/>
      <c r="W4106" s="948"/>
      <c r="X4106" s="948"/>
      <c r="Y4106" s="948"/>
      <c r="Z4106" s="948"/>
      <c r="CC4106" s="949"/>
    </row>
    <row r="4107" spans="6:81" s="947" customFormat="1">
      <c r="F4107" s="948"/>
      <c r="G4107" s="948"/>
      <c r="H4107" s="948"/>
      <c r="I4107" s="948"/>
      <c r="N4107" s="948"/>
      <c r="O4107" s="948"/>
      <c r="P4107" s="948"/>
      <c r="Q4107" s="948"/>
      <c r="R4107" s="948"/>
      <c r="S4107" s="948"/>
      <c r="T4107" s="948"/>
      <c r="U4107" s="948"/>
      <c r="V4107" s="948"/>
      <c r="W4107" s="948"/>
      <c r="X4107" s="948"/>
      <c r="Y4107" s="948"/>
      <c r="Z4107" s="948"/>
      <c r="CC4107" s="949"/>
    </row>
    <row r="4108" spans="6:81" s="947" customFormat="1">
      <c r="F4108" s="948"/>
      <c r="G4108" s="948"/>
      <c r="H4108" s="948"/>
      <c r="I4108" s="948"/>
      <c r="N4108" s="948"/>
      <c r="O4108" s="948"/>
      <c r="P4108" s="948"/>
      <c r="Q4108" s="948"/>
      <c r="R4108" s="948"/>
      <c r="S4108" s="948"/>
      <c r="T4108" s="948"/>
      <c r="U4108" s="948"/>
      <c r="V4108" s="948"/>
      <c r="W4108" s="948"/>
      <c r="X4108" s="948"/>
      <c r="Y4108" s="948"/>
      <c r="Z4108" s="948"/>
      <c r="CC4108" s="949"/>
    </row>
    <row r="4109" spans="6:81" s="947" customFormat="1">
      <c r="F4109" s="948"/>
      <c r="G4109" s="948"/>
      <c r="H4109" s="948"/>
      <c r="I4109" s="948"/>
      <c r="N4109" s="948"/>
      <c r="O4109" s="948"/>
      <c r="P4109" s="948"/>
      <c r="Q4109" s="948"/>
      <c r="R4109" s="948"/>
      <c r="S4109" s="948"/>
      <c r="T4109" s="948"/>
      <c r="U4109" s="948"/>
      <c r="V4109" s="948"/>
      <c r="W4109" s="948"/>
      <c r="X4109" s="948"/>
      <c r="Y4109" s="948"/>
      <c r="Z4109" s="948"/>
      <c r="CC4109" s="949"/>
    </row>
    <row r="4110" spans="6:81" s="947" customFormat="1">
      <c r="F4110" s="948"/>
      <c r="G4110" s="948"/>
      <c r="H4110" s="948"/>
      <c r="I4110" s="948"/>
      <c r="N4110" s="948"/>
      <c r="O4110" s="948"/>
      <c r="P4110" s="948"/>
      <c r="Q4110" s="948"/>
      <c r="R4110" s="948"/>
      <c r="S4110" s="948"/>
      <c r="T4110" s="948"/>
      <c r="U4110" s="948"/>
      <c r="V4110" s="948"/>
      <c r="W4110" s="948"/>
      <c r="X4110" s="948"/>
      <c r="Y4110" s="948"/>
      <c r="Z4110" s="948"/>
      <c r="CC4110" s="949"/>
    </row>
    <row r="4111" spans="6:81" s="947" customFormat="1">
      <c r="F4111" s="948"/>
      <c r="G4111" s="948"/>
      <c r="H4111" s="948"/>
      <c r="I4111" s="948"/>
      <c r="N4111" s="948"/>
      <c r="O4111" s="948"/>
      <c r="P4111" s="948"/>
      <c r="Q4111" s="948"/>
      <c r="R4111" s="948"/>
      <c r="S4111" s="948"/>
      <c r="T4111" s="948"/>
      <c r="U4111" s="948"/>
      <c r="V4111" s="948"/>
      <c r="W4111" s="948"/>
      <c r="X4111" s="948"/>
      <c r="Y4111" s="948"/>
      <c r="Z4111" s="948"/>
      <c r="CC4111" s="949"/>
    </row>
    <row r="4112" spans="6:81" s="947" customFormat="1">
      <c r="F4112" s="948"/>
      <c r="G4112" s="948"/>
      <c r="H4112" s="948"/>
      <c r="I4112" s="948"/>
      <c r="N4112" s="948"/>
      <c r="O4112" s="948"/>
      <c r="P4112" s="948"/>
      <c r="Q4112" s="948"/>
      <c r="R4112" s="948"/>
      <c r="S4112" s="948"/>
      <c r="T4112" s="948"/>
      <c r="U4112" s="948"/>
      <c r="V4112" s="948"/>
      <c r="W4112" s="948"/>
      <c r="X4112" s="948"/>
      <c r="Y4112" s="948"/>
      <c r="Z4112" s="948"/>
      <c r="CC4112" s="949"/>
    </row>
    <row r="4113" spans="6:81" s="947" customFormat="1">
      <c r="F4113" s="948"/>
      <c r="G4113" s="948"/>
      <c r="H4113" s="948"/>
      <c r="I4113" s="948"/>
      <c r="N4113" s="948"/>
      <c r="O4113" s="948"/>
      <c r="P4113" s="948"/>
      <c r="Q4113" s="948"/>
      <c r="R4113" s="948"/>
      <c r="S4113" s="948"/>
      <c r="T4113" s="948"/>
      <c r="U4113" s="948"/>
      <c r="V4113" s="948"/>
      <c r="W4113" s="948"/>
      <c r="X4113" s="948"/>
      <c r="Y4113" s="948"/>
      <c r="Z4113" s="948"/>
      <c r="CC4113" s="949"/>
    </row>
    <row r="4114" spans="6:81" s="947" customFormat="1">
      <c r="F4114" s="948"/>
      <c r="G4114" s="948"/>
      <c r="H4114" s="948"/>
      <c r="I4114" s="948"/>
      <c r="N4114" s="948"/>
      <c r="O4114" s="948"/>
      <c r="P4114" s="948"/>
      <c r="Q4114" s="948"/>
      <c r="R4114" s="948"/>
      <c r="S4114" s="948"/>
      <c r="T4114" s="948"/>
      <c r="U4114" s="948"/>
      <c r="V4114" s="948"/>
      <c r="W4114" s="948"/>
      <c r="X4114" s="948"/>
      <c r="Y4114" s="948"/>
      <c r="Z4114" s="948"/>
      <c r="CC4114" s="949"/>
    </row>
    <row r="4115" spans="6:81" s="947" customFormat="1">
      <c r="F4115" s="948"/>
      <c r="G4115" s="948"/>
      <c r="H4115" s="948"/>
      <c r="I4115" s="948"/>
      <c r="N4115" s="948"/>
      <c r="O4115" s="948"/>
      <c r="P4115" s="948"/>
      <c r="Q4115" s="948"/>
      <c r="R4115" s="948"/>
      <c r="S4115" s="948"/>
      <c r="T4115" s="948"/>
      <c r="U4115" s="948"/>
      <c r="V4115" s="948"/>
      <c r="W4115" s="948"/>
      <c r="X4115" s="948"/>
      <c r="Y4115" s="948"/>
      <c r="Z4115" s="948"/>
      <c r="CC4115" s="949"/>
    </row>
    <row r="4116" spans="6:81" s="947" customFormat="1">
      <c r="F4116" s="948"/>
      <c r="G4116" s="948"/>
      <c r="H4116" s="948"/>
      <c r="I4116" s="948"/>
      <c r="N4116" s="948"/>
      <c r="O4116" s="948"/>
      <c r="P4116" s="948"/>
      <c r="Q4116" s="948"/>
      <c r="R4116" s="948"/>
      <c r="S4116" s="948"/>
      <c r="T4116" s="948"/>
      <c r="U4116" s="948"/>
      <c r="V4116" s="948"/>
      <c r="W4116" s="948"/>
      <c r="X4116" s="948"/>
      <c r="Y4116" s="948"/>
      <c r="Z4116" s="948"/>
      <c r="CC4116" s="949"/>
    </row>
    <row r="4117" spans="6:81" s="947" customFormat="1">
      <c r="F4117" s="948"/>
      <c r="G4117" s="948"/>
      <c r="H4117" s="948"/>
      <c r="I4117" s="948"/>
      <c r="N4117" s="948"/>
      <c r="O4117" s="948"/>
      <c r="P4117" s="948"/>
      <c r="Q4117" s="948"/>
      <c r="R4117" s="948"/>
      <c r="S4117" s="948"/>
      <c r="T4117" s="948"/>
      <c r="U4117" s="948"/>
      <c r="V4117" s="948"/>
      <c r="W4117" s="948"/>
      <c r="X4117" s="948"/>
      <c r="Y4117" s="948"/>
      <c r="Z4117" s="948"/>
      <c r="CC4117" s="949"/>
    </row>
    <row r="4118" spans="6:81" s="947" customFormat="1">
      <c r="F4118" s="948"/>
      <c r="G4118" s="948"/>
      <c r="H4118" s="948"/>
      <c r="I4118" s="948"/>
      <c r="N4118" s="948"/>
      <c r="O4118" s="948"/>
      <c r="P4118" s="948"/>
      <c r="Q4118" s="948"/>
      <c r="R4118" s="948"/>
      <c r="S4118" s="948"/>
      <c r="T4118" s="948"/>
      <c r="U4118" s="948"/>
      <c r="V4118" s="948"/>
      <c r="W4118" s="948"/>
      <c r="X4118" s="948"/>
      <c r="Y4118" s="948"/>
      <c r="Z4118" s="948"/>
      <c r="CC4118" s="949"/>
    </row>
    <row r="4119" spans="6:81" s="947" customFormat="1">
      <c r="F4119" s="948"/>
      <c r="G4119" s="948"/>
      <c r="H4119" s="948"/>
      <c r="I4119" s="948"/>
      <c r="N4119" s="948"/>
      <c r="O4119" s="948"/>
      <c r="P4119" s="948"/>
      <c r="Q4119" s="948"/>
      <c r="R4119" s="948"/>
      <c r="S4119" s="948"/>
      <c r="T4119" s="948"/>
      <c r="U4119" s="948"/>
      <c r="V4119" s="948"/>
      <c r="W4119" s="948"/>
      <c r="X4119" s="948"/>
      <c r="Y4119" s="948"/>
      <c r="Z4119" s="948"/>
      <c r="CC4119" s="949"/>
    </row>
    <row r="4120" spans="6:81" s="947" customFormat="1">
      <c r="F4120" s="948"/>
      <c r="G4120" s="948"/>
      <c r="H4120" s="948"/>
      <c r="I4120" s="948"/>
      <c r="N4120" s="948"/>
      <c r="O4120" s="948"/>
      <c r="P4120" s="948"/>
      <c r="Q4120" s="948"/>
      <c r="R4120" s="948"/>
      <c r="S4120" s="948"/>
      <c r="T4120" s="948"/>
      <c r="U4120" s="948"/>
      <c r="V4120" s="948"/>
      <c r="W4120" s="948"/>
      <c r="X4120" s="948"/>
      <c r="Y4120" s="948"/>
      <c r="Z4120" s="948"/>
      <c r="CC4120" s="949"/>
    </row>
    <row r="4121" spans="6:81" s="947" customFormat="1">
      <c r="F4121" s="948"/>
      <c r="G4121" s="948"/>
      <c r="H4121" s="948"/>
      <c r="I4121" s="948"/>
      <c r="N4121" s="948"/>
      <c r="O4121" s="948"/>
      <c r="P4121" s="948"/>
      <c r="Q4121" s="948"/>
      <c r="R4121" s="948"/>
      <c r="S4121" s="948"/>
      <c r="T4121" s="948"/>
      <c r="U4121" s="948"/>
      <c r="V4121" s="948"/>
      <c r="W4121" s="948"/>
      <c r="X4121" s="948"/>
      <c r="Y4121" s="948"/>
      <c r="Z4121" s="948"/>
      <c r="CC4121" s="949"/>
    </row>
    <row r="4122" spans="6:81" s="947" customFormat="1">
      <c r="F4122" s="948"/>
      <c r="G4122" s="948"/>
      <c r="H4122" s="948"/>
      <c r="I4122" s="948"/>
      <c r="N4122" s="948"/>
      <c r="O4122" s="948"/>
      <c r="P4122" s="948"/>
      <c r="Q4122" s="948"/>
      <c r="R4122" s="948"/>
      <c r="S4122" s="948"/>
      <c r="T4122" s="948"/>
      <c r="U4122" s="948"/>
      <c r="V4122" s="948"/>
      <c r="W4122" s="948"/>
      <c r="X4122" s="948"/>
      <c r="Y4122" s="948"/>
      <c r="Z4122" s="948"/>
      <c r="CC4122" s="949"/>
    </row>
    <row r="4123" spans="6:81" s="947" customFormat="1">
      <c r="F4123" s="948"/>
      <c r="G4123" s="948"/>
      <c r="H4123" s="948"/>
      <c r="I4123" s="948"/>
      <c r="N4123" s="948"/>
      <c r="O4123" s="948"/>
      <c r="P4123" s="948"/>
      <c r="Q4123" s="948"/>
      <c r="R4123" s="948"/>
      <c r="S4123" s="948"/>
      <c r="T4123" s="948"/>
      <c r="U4123" s="948"/>
      <c r="V4123" s="948"/>
      <c r="W4123" s="948"/>
      <c r="X4123" s="948"/>
      <c r="Y4123" s="948"/>
      <c r="Z4123" s="948"/>
      <c r="CC4123" s="949"/>
    </row>
    <row r="4124" spans="6:81" s="947" customFormat="1">
      <c r="F4124" s="948"/>
      <c r="G4124" s="948"/>
      <c r="H4124" s="948"/>
      <c r="I4124" s="948"/>
      <c r="N4124" s="948"/>
      <c r="O4124" s="948"/>
      <c r="P4124" s="948"/>
      <c r="Q4124" s="948"/>
      <c r="R4124" s="948"/>
      <c r="S4124" s="948"/>
      <c r="T4124" s="948"/>
      <c r="U4124" s="948"/>
      <c r="V4124" s="948"/>
      <c r="W4124" s="948"/>
      <c r="X4124" s="948"/>
      <c r="Y4124" s="948"/>
      <c r="Z4124" s="948"/>
      <c r="CC4124" s="949"/>
    </row>
    <row r="4125" spans="6:81" s="947" customFormat="1">
      <c r="F4125" s="948"/>
      <c r="G4125" s="948"/>
      <c r="H4125" s="948"/>
      <c r="I4125" s="948"/>
      <c r="N4125" s="948"/>
      <c r="O4125" s="948"/>
      <c r="P4125" s="948"/>
      <c r="Q4125" s="948"/>
      <c r="R4125" s="948"/>
      <c r="S4125" s="948"/>
      <c r="T4125" s="948"/>
      <c r="U4125" s="948"/>
      <c r="V4125" s="948"/>
      <c r="W4125" s="948"/>
      <c r="X4125" s="948"/>
      <c r="Y4125" s="948"/>
      <c r="Z4125" s="948"/>
      <c r="CC4125" s="949"/>
    </row>
    <row r="4126" spans="6:81" s="947" customFormat="1">
      <c r="F4126" s="948"/>
      <c r="G4126" s="948"/>
      <c r="H4126" s="948"/>
      <c r="I4126" s="948"/>
      <c r="N4126" s="948"/>
      <c r="O4126" s="948"/>
      <c r="P4126" s="948"/>
      <c r="Q4126" s="948"/>
      <c r="R4126" s="948"/>
      <c r="S4126" s="948"/>
      <c r="T4126" s="948"/>
      <c r="U4126" s="948"/>
      <c r="V4126" s="948"/>
      <c r="W4126" s="948"/>
      <c r="X4126" s="948"/>
      <c r="Y4126" s="948"/>
      <c r="Z4126" s="948"/>
      <c r="CC4126" s="949"/>
    </row>
    <row r="4127" spans="6:81" s="947" customFormat="1">
      <c r="F4127" s="948"/>
      <c r="G4127" s="948"/>
      <c r="H4127" s="948"/>
      <c r="I4127" s="948"/>
      <c r="N4127" s="948"/>
      <c r="O4127" s="948"/>
      <c r="P4127" s="948"/>
      <c r="Q4127" s="948"/>
      <c r="R4127" s="948"/>
      <c r="S4127" s="948"/>
      <c r="T4127" s="948"/>
      <c r="U4127" s="948"/>
      <c r="V4127" s="948"/>
      <c r="W4127" s="948"/>
      <c r="X4127" s="948"/>
      <c r="Y4127" s="948"/>
      <c r="Z4127" s="948"/>
      <c r="CC4127" s="949"/>
    </row>
    <row r="4128" spans="6:81" s="947" customFormat="1">
      <c r="F4128" s="948"/>
      <c r="G4128" s="948"/>
      <c r="H4128" s="948"/>
      <c r="I4128" s="948"/>
      <c r="N4128" s="948"/>
      <c r="O4128" s="948"/>
      <c r="P4128" s="948"/>
      <c r="Q4128" s="948"/>
      <c r="R4128" s="948"/>
      <c r="S4128" s="948"/>
      <c r="T4128" s="948"/>
      <c r="U4128" s="948"/>
      <c r="V4128" s="948"/>
      <c r="W4128" s="948"/>
      <c r="X4128" s="948"/>
      <c r="Y4128" s="948"/>
      <c r="Z4128" s="948"/>
      <c r="CC4128" s="949"/>
    </row>
    <row r="4129" spans="6:81" s="947" customFormat="1">
      <c r="F4129" s="948"/>
      <c r="G4129" s="948"/>
      <c r="H4129" s="948"/>
      <c r="I4129" s="948"/>
      <c r="N4129" s="948"/>
      <c r="O4129" s="948"/>
      <c r="P4129" s="948"/>
      <c r="Q4129" s="948"/>
      <c r="R4129" s="948"/>
      <c r="S4129" s="948"/>
      <c r="T4129" s="948"/>
      <c r="U4129" s="948"/>
      <c r="V4129" s="948"/>
      <c r="W4129" s="948"/>
      <c r="X4129" s="948"/>
      <c r="Y4129" s="948"/>
      <c r="Z4129" s="948"/>
      <c r="CC4129" s="949"/>
    </row>
    <row r="4130" spans="6:81" s="947" customFormat="1">
      <c r="F4130" s="948"/>
      <c r="G4130" s="948"/>
      <c r="H4130" s="948"/>
      <c r="I4130" s="948"/>
      <c r="N4130" s="948"/>
      <c r="O4130" s="948"/>
      <c r="P4130" s="948"/>
      <c r="Q4130" s="948"/>
      <c r="R4130" s="948"/>
      <c r="S4130" s="948"/>
      <c r="T4130" s="948"/>
      <c r="U4130" s="948"/>
      <c r="V4130" s="948"/>
      <c r="W4130" s="948"/>
      <c r="X4130" s="948"/>
      <c r="Y4130" s="948"/>
      <c r="Z4130" s="948"/>
      <c r="CC4130" s="949"/>
    </row>
    <row r="4131" spans="6:81" s="947" customFormat="1">
      <c r="F4131" s="948"/>
      <c r="G4131" s="948"/>
      <c r="H4131" s="948"/>
      <c r="I4131" s="948"/>
      <c r="N4131" s="948"/>
      <c r="O4131" s="948"/>
      <c r="P4131" s="948"/>
      <c r="Q4131" s="948"/>
      <c r="R4131" s="948"/>
      <c r="S4131" s="948"/>
      <c r="T4131" s="948"/>
      <c r="U4131" s="948"/>
      <c r="V4131" s="948"/>
      <c r="W4131" s="948"/>
      <c r="X4131" s="948"/>
      <c r="Y4131" s="948"/>
      <c r="Z4131" s="948"/>
      <c r="CC4131" s="949"/>
    </row>
    <row r="4132" spans="6:81" s="947" customFormat="1">
      <c r="F4132" s="948"/>
      <c r="G4132" s="948"/>
      <c r="H4132" s="948"/>
      <c r="I4132" s="948"/>
      <c r="N4132" s="948"/>
      <c r="O4132" s="948"/>
      <c r="P4132" s="948"/>
      <c r="Q4132" s="948"/>
      <c r="R4132" s="948"/>
      <c r="S4132" s="948"/>
      <c r="T4132" s="948"/>
      <c r="U4132" s="948"/>
      <c r="V4132" s="948"/>
      <c r="W4132" s="948"/>
      <c r="X4132" s="948"/>
      <c r="Y4132" s="948"/>
      <c r="Z4132" s="948"/>
      <c r="CC4132" s="949"/>
    </row>
    <row r="4133" spans="6:81" s="947" customFormat="1">
      <c r="F4133" s="948"/>
      <c r="G4133" s="948"/>
      <c r="H4133" s="948"/>
      <c r="I4133" s="948"/>
      <c r="N4133" s="948"/>
      <c r="O4133" s="948"/>
      <c r="P4133" s="948"/>
      <c r="Q4133" s="948"/>
      <c r="R4133" s="948"/>
      <c r="S4133" s="948"/>
      <c r="T4133" s="948"/>
      <c r="U4133" s="948"/>
      <c r="V4133" s="948"/>
      <c r="W4133" s="948"/>
      <c r="X4133" s="948"/>
      <c r="Y4133" s="948"/>
      <c r="Z4133" s="948"/>
      <c r="CC4133" s="949"/>
    </row>
    <row r="4134" spans="6:81" s="947" customFormat="1">
      <c r="F4134" s="948"/>
      <c r="G4134" s="948"/>
      <c r="H4134" s="948"/>
      <c r="I4134" s="948"/>
      <c r="N4134" s="948"/>
      <c r="O4134" s="948"/>
      <c r="P4134" s="948"/>
      <c r="Q4134" s="948"/>
      <c r="R4134" s="948"/>
      <c r="S4134" s="948"/>
      <c r="T4134" s="948"/>
      <c r="U4134" s="948"/>
      <c r="V4134" s="948"/>
      <c r="W4134" s="948"/>
      <c r="X4134" s="948"/>
      <c r="Y4134" s="948"/>
      <c r="Z4134" s="948"/>
      <c r="CC4134" s="949"/>
    </row>
    <row r="4135" spans="6:81" s="947" customFormat="1">
      <c r="F4135" s="948"/>
      <c r="G4135" s="948"/>
      <c r="H4135" s="948"/>
      <c r="I4135" s="948"/>
      <c r="N4135" s="948"/>
      <c r="O4135" s="948"/>
      <c r="P4135" s="948"/>
      <c r="Q4135" s="948"/>
      <c r="R4135" s="948"/>
      <c r="S4135" s="948"/>
      <c r="T4135" s="948"/>
      <c r="U4135" s="948"/>
      <c r="V4135" s="948"/>
      <c r="W4135" s="948"/>
      <c r="X4135" s="948"/>
      <c r="Y4135" s="948"/>
      <c r="Z4135" s="948"/>
      <c r="CC4135" s="949"/>
    </row>
    <row r="4136" spans="6:81" s="947" customFormat="1">
      <c r="F4136" s="948"/>
      <c r="G4136" s="948"/>
      <c r="H4136" s="948"/>
      <c r="I4136" s="948"/>
      <c r="N4136" s="948"/>
      <c r="O4136" s="948"/>
      <c r="P4136" s="948"/>
      <c r="Q4136" s="948"/>
      <c r="R4136" s="948"/>
      <c r="S4136" s="948"/>
      <c r="T4136" s="948"/>
      <c r="U4136" s="948"/>
      <c r="V4136" s="948"/>
      <c r="W4136" s="948"/>
      <c r="X4136" s="948"/>
      <c r="Y4136" s="948"/>
      <c r="Z4136" s="948"/>
      <c r="CC4136" s="949"/>
    </row>
    <row r="4137" spans="6:81" s="947" customFormat="1">
      <c r="F4137" s="948"/>
      <c r="G4137" s="948"/>
      <c r="H4137" s="948"/>
      <c r="I4137" s="948"/>
      <c r="N4137" s="948"/>
      <c r="O4137" s="948"/>
      <c r="P4137" s="948"/>
      <c r="Q4137" s="948"/>
      <c r="R4137" s="948"/>
      <c r="S4137" s="948"/>
      <c r="T4137" s="948"/>
      <c r="U4137" s="948"/>
      <c r="V4137" s="948"/>
      <c r="W4137" s="948"/>
      <c r="X4137" s="948"/>
      <c r="Y4137" s="948"/>
      <c r="Z4137" s="948"/>
      <c r="CC4137" s="949"/>
    </row>
    <row r="4138" spans="6:81" s="947" customFormat="1">
      <c r="F4138" s="948"/>
      <c r="G4138" s="948"/>
      <c r="H4138" s="948"/>
      <c r="I4138" s="948"/>
      <c r="N4138" s="948"/>
      <c r="O4138" s="948"/>
      <c r="P4138" s="948"/>
      <c r="Q4138" s="948"/>
      <c r="R4138" s="948"/>
      <c r="S4138" s="948"/>
      <c r="T4138" s="948"/>
      <c r="U4138" s="948"/>
      <c r="V4138" s="948"/>
      <c r="W4138" s="948"/>
      <c r="X4138" s="948"/>
      <c r="Y4138" s="948"/>
      <c r="Z4138" s="948"/>
      <c r="CC4138" s="949"/>
    </row>
    <row r="4139" spans="6:81" s="947" customFormat="1">
      <c r="F4139" s="948"/>
      <c r="G4139" s="948"/>
      <c r="H4139" s="948"/>
      <c r="I4139" s="948"/>
      <c r="N4139" s="948"/>
      <c r="O4139" s="948"/>
      <c r="P4139" s="948"/>
      <c r="Q4139" s="948"/>
      <c r="R4139" s="948"/>
      <c r="S4139" s="948"/>
      <c r="T4139" s="948"/>
      <c r="U4139" s="948"/>
      <c r="V4139" s="948"/>
      <c r="W4139" s="948"/>
      <c r="X4139" s="948"/>
      <c r="Y4139" s="948"/>
      <c r="Z4139" s="948"/>
      <c r="CC4139" s="949"/>
    </row>
    <row r="4140" spans="6:81" s="947" customFormat="1">
      <c r="F4140" s="948"/>
      <c r="G4140" s="948"/>
      <c r="H4140" s="948"/>
      <c r="I4140" s="948"/>
      <c r="N4140" s="948"/>
      <c r="O4140" s="948"/>
      <c r="P4140" s="948"/>
      <c r="Q4140" s="948"/>
      <c r="R4140" s="948"/>
      <c r="S4140" s="948"/>
      <c r="T4140" s="948"/>
      <c r="U4140" s="948"/>
      <c r="V4140" s="948"/>
      <c r="W4140" s="948"/>
      <c r="X4140" s="948"/>
      <c r="Y4140" s="948"/>
      <c r="Z4140" s="948"/>
      <c r="CC4140" s="949"/>
    </row>
    <row r="4141" spans="6:81" s="947" customFormat="1">
      <c r="F4141" s="948"/>
      <c r="G4141" s="948"/>
      <c r="H4141" s="948"/>
      <c r="I4141" s="948"/>
      <c r="N4141" s="948"/>
      <c r="O4141" s="948"/>
      <c r="P4141" s="948"/>
      <c r="Q4141" s="948"/>
      <c r="R4141" s="948"/>
      <c r="S4141" s="948"/>
      <c r="T4141" s="948"/>
      <c r="U4141" s="948"/>
      <c r="V4141" s="948"/>
      <c r="W4141" s="948"/>
      <c r="X4141" s="948"/>
      <c r="Y4141" s="948"/>
      <c r="Z4141" s="948"/>
      <c r="CC4141" s="949"/>
    </row>
    <row r="4142" spans="6:81" s="947" customFormat="1">
      <c r="F4142" s="948"/>
      <c r="G4142" s="948"/>
      <c r="H4142" s="948"/>
      <c r="I4142" s="948"/>
      <c r="N4142" s="948"/>
      <c r="O4142" s="948"/>
      <c r="P4142" s="948"/>
      <c r="Q4142" s="948"/>
      <c r="R4142" s="948"/>
      <c r="S4142" s="948"/>
      <c r="T4142" s="948"/>
      <c r="U4142" s="948"/>
      <c r="V4142" s="948"/>
      <c r="W4142" s="948"/>
      <c r="X4142" s="948"/>
      <c r="Y4142" s="948"/>
      <c r="Z4142" s="948"/>
      <c r="CC4142" s="949"/>
    </row>
    <row r="4143" spans="6:81" s="947" customFormat="1">
      <c r="F4143" s="948"/>
      <c r="G4143" s="948"/>
      <c r="H4143" s="948"/>
      <c r="I4143" s="948"/>
      <c r="N4143" s="948"/>
      <c r="O4143" s="948"/>
      <c r="P4143" s="948"/>
      <c r="Q4143" s="948"/>
      <c r="R4143" s="948"/>
      <c r="S4143" s="948"/>
      <c r="T4143" s="948"/>
      <c r="U4143" s="948"/>
      <c r="V4143" s="948"/>
      <c r="W4143" s="948"/>
      <c r="X4143" s="948"/>
      <c r="Y4143" s="948"/>
      <c r="Z4143" s="948"/>
      <c r="CC4143" s="949"/>
    </row>
    <row r="4144" spans="6:81" s="947" customFormat="1">
      <c r="F4144" s="948"/>
      <c r="G4144" s="948"/>
      <c r="H4144" s="948"/>
      <c r="I4144" s="948"/>
      <c r="N4144" s="948"/>
      <c r="O4144" s="948"/>
      <c r="P4144" s="948"/>
      <c r="Q4144" s="948"/>
      <c r="R4144" s="948"/>
      <c r="S4144" s="948"/>
      <c r="T4144" s="948"/>
      <c r="U4144" s="948"/>
      <c r="V4144" s="948"/>
      <c r="W4144" s="948"/>
      <c r="X4144" s="948"/>
      <c r="Y4144" s="948"/>
      <c r="Z4144" s="948"/>
      <c r="CC4144" s="949"/>
    </row>
    <row r="4145" spans="6:81" s="947" customFormat="1">
      <c r="F4145" s="948"/>
      <c r="G4145" s="948"/>
      <c r="H4145" s="948"/>
      <c r="I4145" s="948"/>
      <c r="N4145" s="948"/>
      <c r="O4145" s="948"/>
      <c r="P4145" s="948"/>
      <c r="Q4145" s="948"/>
      <c r="R4145" s="948"/>
      <c r="S4145" s="948"/>
      <c r="T4145" s="948"/>
      <c r="U4145" s="948"/>
      <c r="V4145" s="948"/>
      <c r="W4145" s="948"/>
      <c r="X4145" s="948"/>
      <c r="Y4145" s="948"/>
      <c r="Z4145" s="948"/>
      <c r="CC4145" s="949"/>
    </row>
    <row r="4146" spans="6:81" s="947" customFormat="1">
      <c r="F4146" s="948"/>
      <c r="G4146" s="948"/>
      <c r="H4146" s="948"/>
      <c r="I4146" s="948"/>
      <c r="N4146" s="948"/>
      <c r="O4146" s="948"/>
      <c r="P4146" s="948"/>
      <c r="Q4146" s="948"/>
      <c r="R4146" s="948"/>
      <c r="S4146" s="948"/>
      <c r="T4146" s="948"/>
      <c r="U4146" s="948"/>
      <c r="V4146" s="948"/>
      <c r="W4146" s="948"/>
      <c r="X4146" s="948"/>
      <c r="Y4146" s="948"/>
      <c r="Z4146" s="948"/>
      <c r="CC4146" s="949"/>
    </row>
    <row r="4147" spans="6:81" s="947" customFormat="1">
      <c r="F4147" s="948"/>
      <c r="G4147" s="948"/>
      <c r="H4147" s="948"/>
      <c r="I4147" s="948"/>
      <c r="N4147" s="948"/>
      <c r="O4147" s="948"/>
      <c r="P4147" s="948"/>
      <c r="Q4147" s="948"/>
      <c r="R4147" s="948"/>
      <c r="S4147" s="948"/>
      <c r="T4147" s="948"/>
      <c r="U4147" s="948"/>
      <c r="V4147" s="948"/>
      <c r="W4147" s="948"/>
      <c r="X4147" s="948"/>
      <c r="Y4147" s="948"/>
      <c r="Z4147" s="948"/>
      <c r="CC4147" s="949"/>
    </row>
    <row r="4148" spans="6:81" s="947" customFormat="1">
      <c r="F4148" s="948"/>
      <c r="G4148" s="948"/>
      <c r="H4148" s="948"/>
      <c r="I4148" s="948"/>
      <c r="N4148" s="948"/>
      <c r="O4148" s="948"/>
      <c r="P4148" s="948"/>
      <c r="Q4148" s="948"/>
      <c r="R4148" s="948"/>
      <c r="S4148" s="948"/>
      <c r="T4148" s="948"/>
      <c r="U4148" s="948"/>
      <c r="V4148" s="948"/>
      <c r="W4148" s="948"/>
      <c r="X4148" s="948"/>
      <c r="Y4148" s="948"/>
      <c r="Z4148" s="948"/>
      <c r="CC4148" s="949"/>
    </row>
    <row r="4149" spans="6:81" s="947" customFormat="1">
      <c r="F4149" s="948"/>
      <c r="G4149" s="948"/>
      <c r="H4149" s="948"/>
      <c r="I4149" s="948"/>
      <c r="N4149" s="948"/>
      <c r="O4149" s="948"/>
      <c r="P4149" s="948"/>
      <c r="Q4149" s="948"/>
      <c r="R4149" s="948"/>
      <c r="S4149" s="948"/>
      <c r="T4149" s="948"/>
      <c r="U4149" s="948"/>
      <c r="V4149" s="948"/>
      <c r="W4149" s="948"/>
      <c r="X4149" s="948"/>
      <c r="Y4149" s="948"/>
      <c r="Z4149" s="948"/>
      <c r="CC4149" s="949"/>
    </row>
    <row r="4150" spans="6:81" s="947" customFormat="1">
      <c r="F4150" s="948"/>
      <c r="G4150" s="948"/>
      <c r="H4150" s="948"/>
      <c r="I4150" s="948"/>
      <c r="N4150" s="948"/>
      <c r="O4150" s="948"/>
      <c r="P4150" s="948"/>
      <c r="Q4150" s="948"/>
      <c r="R4150" s="948"/>
      <c r="S4150" s="948"/>
      <c r="T4150" s="948"/>
      <c r="U4150" s="948"/>
      <c r="V4150" s="948"/>
      <c r="W4150" s="948"/>
      <c r="X4150" s="948"/>
      <c r="Y4150" s="948"/>
      <c r="Z4150" s="948"/>
      <c r="CC4150" s="949"/>
    </row>
    <row r="4151" spans="6:81" s="947" customFormat="1">
      <c r="F4151" s="948"/>
      <c r="G4151" s="948"/>
      <c r="H4151" s="948"/>
      <c r="I4151" s="948"/>
      <c r="N4151" s="948"/>
      <c r="O4151" s="948"/>
      <c r="P4151" s="948"/>
      <c r="Q4151" s="948"/>
      <c r="R4151" s="948"/>
      <c r="S4151" s="948"/>
      <c r="T4151" s="948"/>
      <c r="U4151" s="948"/>
      <c r="V4151" s="948"/>
      <c r="W4151" s="948"/>
      <c r="X4151" s="948"/>
      <c r="Y4151" s="948"/>
      <c r="Z4151" s="948"/>
      <c r="CC4151" s="949"/>
    </row>
    <row r="4152" spans="6:81" s="947" customFormat="1">
      <c r="F4152" s="948"/>
      <c r="G4152" s="948"/>
      <c r="H4152" s="948"/>
      <c r="I4152" s="948"/>
      <c r="N4152" s="948"/>
      <c r="O4152" s="948"/>
      <c r="P4152" s="948"/>
      <c r="Q4152" s="948"/>
      <c r="R4152" s="948"/>
      <c r="S4152" s="948"/>
      <c r="T4152" s="948"/>
      <c r="U4152" s="948"/>
      <c r="V4152" s="948"/>
      <c r="W4152" s="948"/>
      <c r="X4152" s="948"/>
      <c r="Y4152" s="948"/>
      <c r="Z4152" s="948"/>
      <c r="CC4152" s="949"/>
    </row>
    <row r="4153" spans="6:81" s="947" customFormat="1">
      <c r="F4153" s="948"/>
      <c r="G4153" s="948"/>
      <c r="H4153" s="948"/>
      <c r="I4153" s="948"/>
      <c r="N4153" s="948"/>
      <c r="O4153" s="948"/>
      <c r="P4153" s="948"/>
      <c r="Q4153" s="948"/>
      <c r="R4153" s="948"/>
      <c r="S4153" s="948"/>
      <c r="T4153" s="948"/>
      <c r="U4153" s="948"/>
      <c r="V4153" s="948"/>
      <c r="W4153" s="948"/>
      <c r="X4153" s="948"/>
      <c r="Y4153" s="948"/>
      <c r="Z4153" s="948"/>
      <c r="CC4153" s="949"/>
    </row>
    <row r="4154" spans="6:81" s="947" customFormat="1">
      <c r="F4154" s="948"/>
      <c r="G4154" s="948"/>
      <c r="H4154" s="948"/>
      <c r="I4154" s="948"/>
      <c r="N4154" s="948"/>
      <c r="O4154" s="948"/>
      <c r="P4154" s="948"/>
      <c r="Q4154" s="948"/>
      <c r="R4154" s="948"/>
      <c r="S4154" s="948"/>
      <c r="T4154" s="948"/>
      <c r="U4154" s="948"/>
      <c r="V4154" s="948"/>
      <c r="W4154" s="948"/>
      <c r="X4154" s="948"/>
      <c r="Y4154" s="948"/>
      <c r="Z4154" s="948"/>
      <c r="CC4154" s="949"/>
    </row>
    <row r="4155" spans="6:81" s="947" customFormat="1">
      <c r="F4155" s="948"/>
      <c r="G4155" s="948"/>
      <c r="H4155" s="948"/>
      <c r="I4155" s="948"/>
      <c r="N4155" s="948"/>
      <c r="O4155" s="948"/>
      <c r="P4155" s="948"/>
      <c r="Q4155" s="948"/>
      <c r="R4155" s="948"/>
      <c r="S4155" s="948"/>
      <c r="T4155" s="948"/>
      <c r="U4155" s="948"/>
      <c r="V4155" s="948"/>
      <c r="W4155" s="948"/>
      <c r="X4155" s="948"/>
      <c r="Y4155" s="948"/>
      <c r="Z4155" s="948"/>
      <c r="CC4155" s="949"/>
    </row>
    <row r="4156" spans="6:81" s="947" customFormat="1">
      <c r="F4156" s="948"/>
      <c r="G4156" s="948"/>
      <c r="H4156" s="948"/>
      <c r="I4156" s="948"/>
      <c r="N4156" s="948"/>
      <c r="O4156" s="948"/>
      <c r="P4156" s="948"/>
      <c r="Q4156" s="948"/>
      <c r="R4156" s="948"/>
      <c r="S4156" s="948"/>
      <c r="T4156" s="948"/>
      <c r="U4156" s="948"/>
      <c r="V4156" s="948"/>
      <c r="W4156" s="948"/>
      <c r="X4156" s="948"/>
      <c r="Y4156" s="948"/>
      <c r="Z4156" s="948"/>
      <c r="CC4156" s="949"/>
    </row>
    <row r="4157" spans="6:81" s="947" customFormat="1">
      <c r="F4157" s="948"/>
      <c r="G4157" s="948"/>
      <c r="H4157" s="948"/>
      <c r="I4157" s="948"/>
      <c r="N4157" s="948"/>
      <c r="O4157" s="948"/>
      <c r="P4157" s="948"/>
      <c r="Q4157" s="948"/>
      <c r="R4157" s="948"/>
      <c r="S4157" s="948"/>
      <c r="T4157" s="948"/>
      <c r="U4157" s="948"/>
      <c r="V4157" s="948"/>
      <c r="W4157" s="948"/>
      <c r="X4157" s="948"/>
      <c r="Y4157" s="948"/>
      <c r="Z4157" s="948"/>
      <c r="CC4157" s="949"/>
    </row>
    <row r="4158" spans="6:81" s="947" customFormat="1">
      <c r="F4158" s="948"/>
      <c r="G4158" s="948"/>
      <c r="H4158" s="948"/>
      <c r="I4158" s="948"/>
      <c r="N4158" s="948"/>
      <c r="O4158" s="948"/>
      <c r="P4158" s="948"/>
      <c r="Q4158" s="948"/>
      <c r="R4158" s="948"/>
      <c r="S4158" s="948"/>
      <c r="T4158" s="948"/>
      <c r="U4158" s="948"/>
      <c r="V4158" s="948"/>
      <c r="W4158" s="948"/>
      <c r="X4158" s="948"/>
      <c r="Y4158" s="948"/>
      <c r="Z4158" s="948"/>
      <c r="CC4158" s="949"/>
    </row>
    <row r="4159" spans="6:81" s="947" customFormat="1">
      <c r="F4159" s="948"/>
      <c r="G4159" s="948"/>
      <c r="H4159" s="948"/>
      <c r="I4159" s="948"/>
      <c r="N4159" s="948"/>
      <c r="O4159" s="948"/>
      <c r="P4159" s="948"/>
      <c r="Q4159" s="948"/>
      <c r="R4159" s="948"/>
      <c r="S4159" s="948"/>
      <c r="T4159" s="948"/>
      <c r="U4159" s="948"/>
      <c r="V4159" s="948"/>
      <c r="W4159" s="948"/>
      <c r="X4159" s="948"/>
      <c r="Y4159" s="948"/>
      <c r="Z4159" s="948"/>
      <c r="CC4159" s="949"/>
    </row>
    <row r="4160" spans="6:81" s="947" customFormat="1">
      <c r="F4160" s="948"/>
      <c r="G4160" s="948"/>
      <c r="H4160" s="948"/>
      <c r="I4160" s="948"/>
      <c r="N4160" s="948"/>
      <c r="O4160" s="948"/>
      <c r="P4160" s="948"/>
      <c r="Q4160" s="948"/>
      <c r="R4160" s="948"/>
      <c r="S4160" s="948"/>
      <c r="T4160" s="948"/>
      <c r="U4160" s="948"/>
      <c r="V4160" s="948"/>
      <c r="W4160" s="948"/>
      <c r="X4160" s="948"/>
      <c r="Y4160" s="948"/>
      <c r="Z4160" s="948"/>
      <c r="CC4160" s="949"/>
    </row>
    <row r="4161" spans="6:81" s="947" customFormat="1">
      <c r="F4161" s="948"/>
      <c r="G4161" s="948"/>
      <c r="H4161" s="948"/>
      <c r="I4161" s="948"/>
      <c r="N4161" s="948"/>
      <c r="O4161" s="948"/>
      <c r="P4161" s="948"/>
      <c r="Q4161" s="948"/>
      <c r="R4161" s="948"/>
      <c r="S4161" s="948"/>
      <c r="T4161" s="948"/>
      <c r="U4161" s="948"/>
      <c r="V4161" s="948"/>
      <c r="W4161" s="948"/>
      <c r="X4161" s="948"/>
      <c r="Y4161" s="948"/>
      <c r="Z4161" s="948"/>
      <c r="CC4161" s="949"/>
    </row>
    <row r="4162" spans="6:81" s="947" customFormat="1">
      <c r="F4162" s="948"/>
      <c r="G4162" s="948"/>
      <c r="H4162" s="948"/>
      <c r="I4162" s="948"/>
      <c r="N4162" s="948"/>
      <c r="O4162" s="948"/>
      <c r="P4162" s="948"/>
      <c r="Q4162" s="948"/>
      <c r="R4162" s="948"/>
      <c r="S4162" s="948"/>
      <c r="T4162" s="948"/>
      <c r="U4162" s="948"/>
      <c r="V4162" s="948"/>
      <c r="W4162" s="948"/>
      <c r="X4162" s="948"/>
      <c r="Y4162" s="948"/>
      <c r="Z4162" s="948"/>
      <c r="CC4162" s="949"/>
    </row>
    <row r="4163" spans="6:81" s="947" customFormat="1">
      <c r="F4163" s="948"/>
      <c r="G4163" s="948"/>
      <c r="H4163" s="948"/>
      <c r="I4163" s="948"/>
      <c r="N4163" s="948"/>
      <c r="O4163" s="948"/>
      <c r="P4163" s="948"/>
      <c r="Q4163" s="948"/>
      <c r="R4163" s="948"/>
      <c r="S4163" s="948"/>
      <c r="T4163" s="948"/>
      <c r="U4163" s="948"/>
      <c r="V4163" s="948"/>
      <c r="W4163" s="948"/>
      <c r="X4163" s="948"/>
      <c r="Y4163" s="948"/>
      <c r="Z4163" s="948"/>
      <c r="CC4163" s="949"/>
    </row>
    <row r="4164" spans="6:81" s="947" customFormat="1">
      <c r="F4164" s="948"/>
      <c r="G4164" s="948"/>
      <c r="H4164" s="948"/>
      <c r="I4164" s="948"/>
      <c r="N4164" s="948"/>
      <c r="O4164" s="948"/>
      <c r="P4164" s="948"/>
      <c r="Q4164" s="948"/>
      <c r="R4164" s="948"/>
      <c r="S4164" s="948"/>
      <c r="T4164" s="948"/>
      <c r="U4164" s="948"/>
      <c r="V4164" s="948"/>
      <c r="W4164" s="948"/>
      <c r="X4164" s="948"/>
      <c r="Y4164" s="948"/>
      <c r="Z4164" s="948"/>
      <c r="CC4164" s="949"/>
    </row>
    <row r="4165" spans="6:81" s="947" customFormat="1">
      <c r="F4165" s="948"/>
      <c r="G4165" s="948"/>
      <c r="H4165" s="948"/>
      <c r="I4165" s="948"/>
      <c r="N4165" s="948"/>
      <c r="O4165" s="948"/>
      <c r="P4165" s="948"/>
      <c r="Q4165" s="948"/>
      <c r="R4165" s="948"/>
      <c r="S4165" s="948"/>
      <c r="T4165" s="948"/>
      <c r="U4165" s="948"/>
      <c r="V4165" s="948"/>
      <c r="W4165" s="948"/>
      <c r="X4165" s="948"/>
      <c r="Y4165" s="948"/>
      <c r="Z4165" s="948"/>
      <c r="CC4165" s="949"/>
    </row>
    <row r="4166" spans="6:81" s="947" customFormat="1">
      <c r="F4166" s="948"/>
      <c r="G4166" s="948"/>
      <c r="H4166" s="948"/>
      <c r="I4166" s="948"/>
      <c r="N4166" s="948"/>
      <c r="O4166" s="948"/>
      <c r="P4166" s="948"/>
      <c r="Q4166" s="948"/>
      <c r="R4166" s="948"/>
      <c r="S4166" s="948"/>
      <c r="T4166" s="948"/>
      <c r="U4166" s="948"/>
      <c r="V4166" s="948"/>
      <c r="W4166" s="948"/>
      <c r="X4166" s="948"/>
      <c r="Y4166" s="948"/>
      <c r="Z4166" s="948"/>
      <c r="CC4166" s="949"/>
    </row>
    <row r="4167" spans="6:81" s="947" customFormat="1">
      <c r="F4167" s="948"/>
      <c r="G4167" s="948"/>
      <c r="H4167" s="948"/>
      <c r="I4167" s="948"/>
      <c r="N4167" s="948"/>
      <c r="O4167" s="948"/>
      <c r="P4167" s="948"/>
      <c r="Q4167" s="948"/>
      <c r="R4167" s="948"/>
      <c r="S4167" s="948"/>
      <c r="T4167" s="948"/>
      <c r="U4167" s="948"/>
      <c r="V4167" s="948"/>
      <c r="W4167" s="948"/>
      <c r="X4167" s="948"/>
      <c r="Y4167" s="948"/>
      <c r="Z4167" s="948"/>
      <c r="CC4167" s="949"/>
    </row>
    <row r="4168" spans="6:81" s="947" customFormat="1">
      <c r="F4168" s="948"/>
      <c r="G4168" s="948"/>
      <c r="H4168" s="948"/>
      <c r="I4168" s="948"/>
      <c r="N4168" s="948"/>
      <c r="O4168" s="948"/>
      <c r="P4168" s="948"/>
      <c r="Q4168" s="948"/>
      <c r="R4168" s="948"/>
      <c r="S4168" s="948"/>
      <c r="T4168" s="948"/>
      <c r="U4168" s="948"/>
      <c r="V4168" s="948"/>
      <c r="W4168" s="948"/>
      <c r="X4168" s="948"/>
      <c r="Y4168" s="948"/>
      <c r="Z4168" s="948"/>
      <c r="CC4168" s="949"/>
    </row>
    <row r="4169" spans="6:81" s="947" customFormat="1">
      <c r="F4169" s="948"/>
      <c r="G4169" s="948"/>
      <c r="H4169" s="948"/>
      <c r="I4169" s="948"/>
      <c r="N4169" s="948"/>
      <c r="O4169" s="948"/>
      <c r="P4169" s="948"/>
      <c r="Q4169" s="948"/>
      <c r="R4169" s="948"/>
      <c r="S4169" s="948"/>
      <c r="T4169" s="948"/>
      <c r="U4169" s="948"/>
      <c r="V4169" s="948"/>
      <c r="W4169" s="948"/>
      <c r="X4169" s="948"/>
      <c r="Y4169" s="948"/>
      <c r="Z4169" s="948"/>
      <c r="CC4169" s="949"/>
    </row>
    <row r="4170" spans="6:81" s="947" customFormat="1">
      <c r="F4170" s="948"/>
      <c r="G4170" s="948"/>
      <c r="H4170" s="948"/>
      <c r="I4170" s="948"/>
      <c r="N4170" s="948"/>
      <c r="O4170" s="948"/>
      <c r="P4170" s="948"/>
      <c r="Q4170" s="948"/>
      <c r="R4170" s="948"/>
      <c r="S4170" s="948"/>
      <c r="T4170" s="948"/>
      <c r="U4170" s="948"/>
      <c r="V4170" s="948"/>
      <c r="W4170" s="948"/>
      <c r="X4170" s="948"/>
      <c r="Y4170" s="948"/>
      <c r="Z4170" s="948"/>
      <c r="CC4170" s="949"/>
    </row>
    <row r="4171" spans="6:81" s="947" customFormat="1">
      <c r="F4171" s="948"/>
      <c r="G4171" s="948"/>
      <c r="H4171" s="948"/>
      <c r="I4171" s="948"/>
      <c r="N4171" s="948"/>
      <c r="O4171" s="948"/>
      <c r="P4171" s="948"/>
      <c r="Q4171" s="948"/>
      <c r="R4171" s="948"/>
      <c r="S4171" s="948"/>
      <c r="T4171" s="948"/>
      <c r="U4171" s="948"/>
      <c r="V4171" s="948"/>
      <c r="W4171" s="948"/>
      <c r="X4171" s="948"/>
      <c r="Y4171" s="948"/>
      <c r="Z4171" s="948"/>
      <c r="CC4171" s="949"/>
    </row>
    <row r="4172" spans="6:81" s="947" customFormat="1">
      <c r="F4172" s="948"/>
      <c r="G4172" s="948"/>
      <c r="H4172" s="948"/>
      <c r="I4172" s="948"/>
      <c r="N4172" s="948"/>
      <c r="O4172" s="948"/>
      <c r="P4172" s="948"/>
      <c r="Q4172" s="948"/>
      <c r="R4172" s="948"/>
      <c r="S4172" s="948"/>
      <c r="T4172" s="948"/>
      <c r="U4172" s="948"/>
      <c r="V4172" s="948"/>
      <c r="W4172" s="948"/>
      <c r="X4172" s="948"/>
      <c r="Y4172" s="948"/>
      <c r="Z4172" s="948"/>
      <c r="CC4172" s="949"/>
    </row>
    <row r="4173" spans="6:81" s="947" customFormat="1">
      <c r="F4173" s="948"/>
      <c r="G4173" s="948"/>
      <c r="H4173" s="948"/>
      <c r="I4173" s="948"/>
      <c r="N4173" s="948"/>
      <c r="O4173" s="948"/>
      <c r="P4173" s="948"/>
      <c r="Q4173" s="948"/>
      <c r="R4173" s="948"/>
      <c r="S4173" s="948"/>
      <c r="T4173" s="948"/>
      <c r="U4173" s="948"/>
      <c r="V4173" s="948"/>
      <c r="W4173" s="948"/>
      <c r="X4173" s="948"/>
      <c r="Y4173" s="948"/>
      <c r="Z4173" s="948"/>
      <c r="CC4173" s="949"/>
    </row>
    <row r="4174" spans="6:81" s="947" customFormat="1">
      <c r="F4174" s="948"/>
      <c r="G4174" s="948"/>
      <c r="H4174" s="948"/>
      <c r="I4174" s="948"/>
      <c r="N4174" s="948"/>
      <c r="O4174" s="948"/>
      <c r="P4174" s="948"/>
      <c r="Q4174" s="948"/>
      <c r="R4174" s="948"/>
      <c r="S4174" s="948"/>
      <c r="T4174" s="948"/>
      <c r="U4174" s="948"/>
      <c r="V4174" s="948"/>
      <c r="W4174" s="948"/>
      <c r="X4174" s="948"/>
      <c r="Y4174" s="948"/>
      <c r="Z4174" s="948"/>
      <c r="CC4174" s="949"/>
    </row>
    <row r="4175" spans="6:81" s="947" customFormat="1">
      <c r="F4175" s="948"/>
      <c r="G4175" s="948"/>
      <c r="H4175" s="948"/>
      <c r="I4175" s="948"/>
      <c r="N4175" s="948"/>
      <c r="O4175" s="948"/>
      <c r="P4175" s="948"/>
      <c r="Q4175" s="948"/>
      <c r="R4175" s="948"/>
      <c r="S4175" s="948"/>
      <c r="T4175" s="948"/>
      <c r="U4175" s="948"/>
      <c r="V4175" s="948"/>
      <c r="W4175" s="948"/>
      <c r="X4175" s="948"/>
      <c r="Y4175" s="948"/>
      <c r="Z4175" s="948"/>
      <c r="CC4175" s="949"/>
    </row>
    <row r="4176" spans="6:81" s="947" customFormat="1">
      <c r="F4176" s="948"/>
      <c r="G4176" s="948"/>
      <c r="H4176" s="948"/>
      <c r="I4176" s="948"/>
      <c r="N4176" s="948"/>
      <c r="O4176" s="948"/>
      <c r="P4176" s="948"/>
      <c r="Q4176" s="948"/>
      <c r="R4176" s="948"/>
      <c r="S4176" s="948"/>
      <c r="T4176" s="948"/>
      <c r="U4176" s="948"/>
      <c r="V4176" s="948"/>
      <c r="W4176" s="948"/>
      <c r="X4176" s="948"/>
      <c r="Y4176" s="948"/>
      <c r="Z4176" s="948"/>
      <c r="CC4176" s="949"/>
    </row>
    <row r="4177" spans="6:81" s="947" customFormat="1">
      <c r="F4177" s="948"/>
      <c r="G4177" s="948"/>
      <c r="H4177" s="948"/>
      <c r="I4177" s="948"/>
      <c r="N4177" s="948"/>
      <c r="O4177" s="948"/>
      <c r="P4177" s="948"/>
      <c r="Q4177" s="948"/>
      <c r="R4177" s="948"/>
      <c r="S4177" s="948"/>
      <c r="T4177" s="948"/>
      <c r="U4177" s="948"/>
      <c r="V4177" s="948"/>
      <c r="W4177" s="948"/>
      <c r="X4177" s="948"/>
      <c r="Y4177" s="948"/>
      <c r="Z4177" s="948"/>
      <c r="CC4177" s="949"/>
    </row>
    <row r="4178" spans="6:81" s="947" customFormat="1">
      <c r="F4178" s="948"/>
      <c r="G4178" s="948"/>
      <c r="H4178" s="948"/>
      <c r="I4178" s="948"/>
      <c r="N4178" s="948"/>
      <c r="O4178" s="948"/>
      <c r="P4178" s="948"/>
      <c r="Q4178" s="948"/>
      <c r="R4178" s="948"/>
      <c r="S4178" s="948"/>
      <c r="T4178" s="948"/>
      <c r="U4178" s="948"/>
      <c r="V4178" s="948"/>
      <c r="W4178" s="948"/>
      <c r="X4178" s="948"/>
      <c r="Y4178" s="948"/>
      <c r="Z4178" s="948"/>
      <c r="CC4178" s="949"/>
    </row>
    <row r="4179" spans="6:81" s="947" customFormat="1">
      <c r="F4179" s="948"/>
      <c r="G4179" s="948"/>
      <c r="H4179" s="948"/>
      <c r="I4179" s="948"/>
      <c r="N4179" s="948"/>
      <c r="O4179" s="948"/>
      <c r="P4179" s="948"/>
      <c r="Q4179" s="948"/>
      <c r="R4179" s="948"/>
      <c r="S4179" s="948"/>
      <c r="T4179" s="948"/>
      <c r="U4179" s="948"/>
      <c r="V4179" s="948"/>
      <c r="W4179" s="948"/>
      <c r="X4179" s="948"/>
      <c r="Y4179" s="948"/>
      <c r="Z4179" s="948"/>
      <c r="CC4179" s="949"/>
    </row>
    <row r="4180" spans="6:81" s="947" customFormat="1">
      <c r="F4180" s="948"/>
      <c r="G4180" s="948"/>
      <c r="H4180" s="948"/>
      <c r="I4180" s="948"/>
      <c r="N4180" s="948"/>
      <c r="O4180" s="948"/>
      <c r="P4180" s="948"/>
      <c r="Q4180" s="948"/>
      <c r="R4180" s="948"/>
      <c r="S4180" s="948"/>
      <c r="T4180" s="948"/>
      <c r="U4180" s="948"/>
      <c r="V4180" s="948"/>
      <c r="W4180" s="948"/>
      <c r="X4180" s="948"/>
      <c r="Y4180" s="948"/>
      <c r="Z4180" s="948"/>
      <c r="CC4180" s="949"/>
    </row>
    <row r="4181" spans="6:81" s="947" customFormat="1">
      <c r="F4181" s="948"/>
      <c r="G4181" s="948"/>
      <c r="H4181" s="948"/>
      <c r="I4181" s="948"/>
      <c r="N4181" s="948"/>
      <c r="O4181" s="948"/>
      <c r="P4181" s="948"/>
      <c r="Q4181" s="948"/>
      <c r="R4181" s="948"/>
      <c r="S4181" s="948"/>
      <c r="T4181" s="948"/>
      <c r="U4181" s="948"/>
      <c r="V4181" s="948"/>
      <c r="W4181" s="948"/>
      <c r="X4181" s="948"/>
      <c r="Y4181" s="948"/>
      <c r="Z4181" s="948"/>
      <c r="CC4181" s="949"/>
    </row>
    <row r="4182" spans="6:81" s="947" customFormat="1">
      <c r="F4182" s="948"/>
      <c r="G4182" s="948"/>
      <c r="H4182" s="948"/>
      <c r="I4182" s="948"/>
      <c r="N4182" s="948"/>
      <c r="O4182" s="948"/>
      <c r="P4182" s="948"/>
      <c r="Q4182" s="948"/>
      <c r="R4182" s="948"/>
      <c r="S4182" s="948"/>
      <c r="T4182" s="948"/>
      <c r="U4182" s="948"/>
      <c r="V4182" s="948"/>
      <c r="W4182" s="948"/>
      <c r="X4182" s="948"/>
      <c r="Y4182" s="948"/>
      <c r="Z4182" s="948"/>
      <c r="CC4182" s="949"/>
    </row>
    <row r="4183" spans="6:81" s="947" customFormat="1">
      <c r="F4183" s="948"/>
      <c r="G4183" s="948"/>
      <c r="H4183" s="948"/>
      <c r="I4183" s="948"/>
      <c r="N4183" s="948"/>
      <c r="O4183" s="948"/>
      <c r="P4183" s="948"/>
      <c r="Q4183" s="948"/>
      <c r="R4183" s="948"/>
      <c r="S4183" s="948"/>
      <c r="T4183" s="948"/>
      <c r="U4183" s="948"/>
      <c r="V4183" s="948"/>
      <c r="W4183" s="948"/>
      <c r="X4183" s="948"/>
      <c r="Y4183" s="948"/>
      <c r="Z4183" s="948"/>
      <c r="CC4183" s="949"/>
    </row>
    <row r="4184" spans="6:81" s="947" customFormat="1">
      <c r="F4184" s="948"/>
      <c r="G4184" s="948"/>
      <c r="H4184" s="948"/>
      <c r="I4184" s="948"/>
      <c r="N4184" s="948"/>
      <c r="O4184" s="948"/>
      <c r="P4184" s="948"/>
      <c r="Q4184" s="948"/>
      <c r="R4184" s="948"/>
      <c r="S4184" s="948"/>
      <c r="T4184" s="948"/>
      <c r="U4184" s="948"/>
      <c r="V4184" s="948"/>
      <c r="W4184" s="948"/>
      <c r="X4184" s="948"/>
      <c r="Y4184" s="948"/>
      <c r="Z4184" s="948"/>
      <c r="CC4184" s="949"/>
    </row>
    <row r="4185" spans="6:81" s="947" customFormat="1">
      <c r="F4185" s="948"/>
      <c r="G4185" s="948"/>
      <c r="H4185" s="948"/>
      <c r="I4185" s="948"/>
      <c r="N4185" s="948"/>
      <c r="O4185" s="948"/>
      <c r="P4185" s="948"/>
      <c r="Q4185" s="948"/>
      <c r="R4185" s="948"/>
      <c r="S4185" s="948"/>
      <c r="T4185" s="948"/>
      <c r="U4185" s="948"/>
      <c r="V4185" s="948"/>
      <c r="W4185" s="948"/>
      <c r="X4185" s="948"/>
      <c r="Y4185" s="948"/>
      <c r="Z4185" s="948"/>
      <c r="CC4185" s="949"/>
    </row>
    <row r="4186" spans="6:81" s="947" customFormat="1">
      <c r="F4186" s="948"/>
      <c r="G4186" s="948"/>
      <c r="H4186" s="948"/>
      <c r="I4186" s="948"/>
      <c r="N4186" s="948"/>
      <c r="O4186" s="948"/>
      <c r="P4186" s="948"/>
      <c r="Q4186" s="948"/>
      <c r="R4186" s="948"/>
      <c r="S4186" s="948"/>
      <c r="T4186" s="948"/>
      <c r="U4186" s="948"/>
      <c r="V4186" s="948"/>
      <c r="W4186" s="948"/>
      <c r="X4186" s="948"/>
      <c r="Y4186" s="948"/>
      <c r="Z4186" s="948"/>
      <c r="CC4186" s="949"/>
    </row>
    <row r="4187" spans="6:81" s="947" customFormat="1">
      <c r="F4187" s="948"/>
      <c r="G4187" s="948"/>
      <c r="H4187" s="948"/>
      <c r="I4187" s="948"/>
      <c r="N4187" s="948"/>
      <c r="O4187" s="948"/>
      <c r="P4187" s="948"/>
      <c r="Q4187" s="948"/>
      <c r="R4187" s="948"/>
      <c r="S4187" s="948"/>
      <c r="T4187" s="948"/>
      <c r="U4187" s="948"/>
      <c r="V4187" s="948"/>
      <c r="W4187" s="948"/>
      <c r="X4187" s="948"/>
      <c r="Y4187" s="948"/>
      <c r="Z4187" s="948"/>
      <c r="CC4187" s="949"/>
    </row>
    <row r="4188" spans="6:81" s="947" customFormat="1">
      <c r="F4188" s="948"/>
      <c r="G4188" s="948"/>
      <c r="H4188" s="948"/>
      <c r="I4188" s="948"/>
      <c r="N4188" s="948"/>
      <c r="O4188" s="948"/>
      <c r="P4188" s="948"/>
      <c r="Q4188" s="948"/>
      <c r="R4188" s="948"/>
      <c r="S4188" s="948"/>
      <c r="T4188" s="948"/>
      <c r="U4188" s="948"/>
      <c r="V4188" s="948"/>
      <c r="W4188" s="948"/>
      <c r="X4188" s="948"/>
      <c r="Y4188" s="948"/>
      <c r="Z4188" s="948"/>
      <c r="CC4188" s="949"/>
    </row>
    <row r="4189" spans="6:81" s="947" customFormat="1">
      <c r="F4189" s="948"/>
      <c r="G4189" s="948"/>
      <c r="H4189" s="948"/>
      <c r="I4189" s="948"/>
      <c r="N4189" s="948"/>
      <c r="O4189" s="948"/>
      <c r="P4189" s="948"/>
      <c r="Q4189" s="948"/>
      <c r="R4189" s="948"/>
      <c r="S4189" s="948"/>
      <c r="T4189" s="948"/>
      <c r="U4189" s="948"/>
      <c r="V4189" s="948"/>
      <c r="W4189" s="948"/>
      <c r="X4189" s="948"/>
      <c r="Y4189" s="948"/>
      <c r="Z4189" s="948"/>
      <c r="CC4189" s="949"/>
    </row>
    <row r="4190" spans="6:81" s="947" customFormat="1">
      <c r="F4190" s="948"/>
      <c r="G4190" s="948"/>
      <c r="H4190" s="948"/>
      <c r="I4190" s="948"/>
      <c r="N4190" s="948"/>
      <c r="O4190" s="948"/>
      <c r="P4190" s="948"/>
      <c r="Q4190" s="948"/>
      <c r="R4190" s="948"/>
      <c r="S4190" s="948"/>
      <c r="T4190" s="948"/>
      <c r="U4190" s="948"/>
      <c r="V4190" s="948"/>
      <c r="W4190" s="948"/>
      <c r="X4190" s="948"/>
      <c r="Y4190" s="948"/>
      <c r="Z4190" s="948"/>
      <c r="CC4190" s="949"/>
    </row>
    <row r="4191" spans="6:81" s="947" customFormat="1">
      <c r="F4191" s="948"/>
      <c r="G4191" s="948"/>
      <c r="H4191" s="948"/>
      <c r="I4191" s="948"/>
      <c r="N4191" s="948"/>
      <c r="O4191" s="948"/>
      <c r="P4191" s="948"/>
      <c r="Q4191" s="948"/>
      <c r="R4191" s="948"/>
      <c r="S4191" s="948"/>
      <c r="T4191" s="948"/>
      <c r="U4191" s="948"/>
      <c r="V4191" s="948"/>
      <c r="W4191" s="948"/>
      <c r="X4191" s="948"/>
      <c r="Y4191" s="948"/>
      <c r="Z4191" s="948"/>
      <c r="CC4191" s="949"/>
    </row>
    <row r="4192" spans="6:81" s="947" customFormat="1">
      <c r="F4192" s="948"/>
      <c r="G4192" s="948"/>
      <c r="H4192" s="948"/>
      <c r="I4192" s="948"/>
      <c r="N4192" s="948"/>
      <c r="O4192" s="948"/>
      <c r="P4192" s="948"/>
      <c r="Q4192" s="948"/>
      <c r="R4192" s="948"/>
      <c r="S4192" s="948"/>
      <c r="T4192" s="948"/>
      <c r="U4192" s="948"/>
      <c r="V4192" s="948"/>
      <c r="W4192" s="948"/>
      <c r="X4192" s="948"/>
      <c r="Y4192" s="948"/>
      <c r="Z4192" s="948"/>
      <c r="CC4192" s="949"/>
    </row>
    <row r="4193" spans="6:81" s="947" customFormat="1">
      <c r="F4193" s="948"/>
      <c r="G4193" s="948"/>
      <c r="H4193" s="948"/>
      <c r="I4193" s="948"/>
      <c r="N4193" s="948"/>
      <c r="O4193" s="948"/>
      <c r="P4193" s="948"/>
      <c r="Q4193" s="948"/>
      <c r="R4193" s="948"/>
      <c r="S4193" s="948"/>
      <c r="T4193" s="948"/>
      <c r="U4193" s="948"/>
      <c r="V4193" s="948"/>
      <c r="W4193" s="948"/>
      <c r="X4193" s="948"/>
      <c r="Y4193" s="948"/>
      <c r="Z4193" s="948"/>
      <c r="CC4193" s="949"/>
    </row>
    <row r="4194" spans="6:81" s="947" customFormat="1">
      <c r="F4194" s="948"/>
      <c r="G4194" s="948"/>
      <c r="H4194" s="948"/>
      <c r="I4194" s="948"/>
      <c r="N4194" s="948"/>
      <c r="O4194" s="948"/>
      <c r="P4194" s="948"/>
      <c r="Q4194" s="948"/>
      <c r="R4194" s="948"/>
      <c r="S4194" s="948"/>
      <c r="T4194" s="948"/>
      <c r="U4194" s="948"/>
      <c r="V4194" s="948"/>
      <c r="W4194" s="948"/>
      <c r="X4194" s="948"/>
      <c r="Y4194" s="948"/>
      <c r="Z4194" s="948"/>
      <c r="CC4194" s="949"/>
    </row>
    <row r="4195" spans="6:81" s="947" customFormat="1">
      <c r="F4195" s="948"/>
      <c r="G4195" s="948"/>
      <c r="H4195" s="948"/>
      <c r="I4195" s="948"/>
      <c r="N4195" s="948"/>
      <c r="O4195" s="948"/>
      <c r="P4195" s="948"/>
      <c r="Q4195" s="948"/>
      <c r="R4195" s="948"/>
      <c r="S4195" s="948"/>
      <c r="T4195" s="948"/>
      <c r="U4195" s="948"/>
      <c r="V4195" s="948"/>
      <c r="W4195" s="948"/>
      <c r="X4195" s="948"/>
      <c r="Y4195" s="948"/>
      <c r="Z4195" s="948"/>
      <c r="CC4195" s="949"/>
    </row>
    <row r="4196" spans="6:81" s="947" customFormat="1">
      <c r="F4196" s="948"/>
      <c r="G4196" s="948"/>
      <c r="H4196" s="948"/>
      <c r="I4196" s="948"/>
      <c r="N4196" s="948"/>
      <c r="O4196" s="948"/>
      <c r="P4196" s="948"/>
      <c r="Q4196" s="948"/>
      <c r="R4196" s="948"/>
      <c r="S4196" s="948"/>
      <c r="T4196" s="948"/>
      <c r="U4196" s="948"/>
      <c r="V4196" s="948"/>
      <c r="W4196" s="948"/>
      <c r="X4196" s="948"/>
      <c r="Y4196" s="948"/>
      <c r="Z4196" s="948"/>
      <c r="CC4196" s="949"/>
    </row>
    <row r="4197" spans="6:81" s="947" customFormat="1">
      <c r="F4197" s="948"/>
      <c r="G4197" s="948"/>
      <c r="H4197" s="948"/>
      <c r="I4197" s="948"/>
      <c r="N4197" s="948"/>
      <c r="O4197" s="948"/>
      <c r="P4197" s="948"/>
      <c r="Q4197" s="948"/>
      <c r="R4197" s="948"/>
      <c r="S4197" s="948"/>
      <c r="T4197" s="948"/>
      <c r="U4197" s="948"/>
      <c r="V4197" s="948"/>
      <c r="W4197" s="948"/>
      <c r="X4197" s="948"/>
      <c r="Y4197" s="948"/>
      <c r="Z4197" s="948"/>
      <c r="CC4197" s="949"/>
    </row>
    <row r="4198" spans="6:81" s="947" customFormat="1">
      <c r="F4198" s="948"/>
      <c r="G4198" s="948"/>
      <c r="H4198" s="948"/>
      <c r="I4198" s="948"/>
      <c r="N4198" s="948"/>
      <c r="O4198" s="948"/>
      <c r="P4198" s="948"/>
      <c r="Q4198" s="948"/>
      <c r="R4198" s="948"/>
      <c r="S4198" s="948"/>
      <c r="T4198" s="948"/>
      <c r="U4198" s="948"/>
      <c r="V4198" s="948"/>
      <c r="W4198" s="948"/>
      <c r="X4198" s="948"/>
      <c r="Y4198" s="948"/>
      <c r="Z4198" s="948"/>
      <c r="CC4198" s="949"/>
    </row>
    <row r="4199" spans="6:81" s="947" customFormat="1">
      <c r="F4199" s="948"/>
      <c r="G4199" s="948"/>
      <c r="H4199" s="948"/>
      <c r="I4199" s="948"/>
      <c r="N4199" s="948"/>
      <c r="O4199" s="948"/>
      <c r="P4199" s="948"/>
      <c r="Q4199" s="948"/>
      <c r="R4199" s="948"/>
      <c r="S4199" s="948"/>
      <c r="T4199" s="948"/>
      <c r="U4199" s="948"/>
      <c r="V4199" s="948"/>
      <c r="W4199" s="948"/>
      <c r="X4199" s="948"/>
      <c r="Y4199" s="948"/>
      <c r="Z4199" s="948"/>
      <c r="CC4199" s="949"/>
    </row>
    <row r="4200" spans="6:81" s="947" customFormat="1">
      <c r="F4200" s="948"/>
      <c r="G4200" s="948"/>
      <c r="H4200" s="948"/>
      <c r="I4200" s="948"/>
      <c r="N4200" s="948"/>
      <c r="O4200" s="948"/>
      <c r="P4200" s="948"/>
      <c r="Q4200" s="948"/>
      <c r="R4200" s="948"/>
      <c r="S4200" s="948"/>
      <c r="T4200" s="948"/>
      <c r="U4200" s="948"/>
      <c r="V4200" s="948"/>
      <c r="W4200" s="948"/>
      <c r="X4200" s="948"/>
      <c r="Y4200" s="948"/>
      <c r="Z4200" s="948"/>
      <c r="CC4200" s="949"/>
    </row>
    <row r="4201" spans="6:81" s="947" customFormat="1">
      <c r="F4201" s="948"/>
      <c r="G4201" s="948"/>
      <c r="H4201" s="948"/>
      <c r="I4201" s="948"/>
      <c r="N4201" s="948"/>
      <c r="O4201" s="948"/>
      <c r="P4201" s="948"/>
      <c r="Q4201" s="948"/>
      <c r="R4201" s="948"/>
      <c r="S4201" s="948"/>
      <c r="T4201" s="948"/>
      <c r="U4201" s="948"/>
      <c r="V4201" s="948"/>
      <c r="W4201" s="948"/>
      <c r="X4201" s="948"/>
      <c r="Y4201" s="948"/>
      <c r="Z4201" s="948"/>
      <c r="CC4201" s="949"/>
    </row>
    <row r="4202" spans="6:81" s="947" customFormat="1">
      <c r="F4202" s="948"/>
      <c r="G4202" s="948"/>
      <c r="H4202" s="948"/>
      <c r="I4202" s="948"/>
      <c r="N4202" s="948"/>
      <c r="O4202" s="948"/>
      <c r="P4202" s="948"/>
      <c r="Q4202" s="948"/>
      <c r="R4202" s="948"/>
      <c r="S4202" s="948"/>
      <c r="T4202" s="948"/>
      <c r="U4202" s="948"/>
      <c r="V4202" s="948"/>
      <c r="W4202" s="948"/>
      <c r="X4202" s="948"/>
      <c r="Y4202" s="948"/>
      <c r="Z4202" s="948"/>
      <c r="CC4202" s="949"/>
    </row>
    <row r="4203" spans="6:81" s="947" customFormat="1">
      <c r="F4203" s="948"/>
      <c r="G4203" s="948"/>
      <c r="H4203" s="948"/>
      <c r="I4203" s="948"/>
      <c r="N4203" s="948"/>
      <c r="O4203" s="948"/>
      <c r="P4203" s="948"/>
      <c r="Q4203" s="948"/>
      <c r="R4203" s="948"/>
      <c r="S4203" s="948"/>
      <c r="T4203" s="948"/>
      <c r="U4203" s="948"/>
      <c r="V4203" s="948"/>
      <c r="W4203" s="948"/>
      <c r="X4203" s="948"/>
      <c r="Y4203" s="948"/>
      <c r="Z4203" s="948"/>
      <c r="CC4203" s="949"/>
    </row>
    <row r="4204" spans="6:81" s="947" customFormat="1">
      <c r="F4204" s="948"/>
      <c r="G4204" s="948"/>
      <c r="H4204" s="948"/>
      <c r="I4204" s="948"/>
      <c r="N4204" s="948"/>
      <c r="O4204" s="948"/>
      <c r="P4204" s="948"/>
      <c r="Q4204" s="948"/>
      <c r="R4204" s="948"/>
      <c r="S4204" s="948"/>
      <c r="T4204" s="948"/>
      <c r="U4204" s="948"/>
      <c r="V4204" s="948"/>
      <c r="W4204" s="948"/>
      <c r="X4204" s="948"/>
      <c r="Y4204" s="948"/>
      <c r="Z4204" s="948"/>
      <c r="CC4204" s="949"/>
    </row>
    <row r="4205" spans="6:81" s="947" customFormat="1">
      <c r="F4205" s="948"/>
      <c r="G4205" s="948"/>
      <c r="H4205" s="948"/>
      <c r="I4205" s="948"/>
      <c r="N4205" s="948"/>
      <c r="O4205" s="948"/>
      <c r="P4205" s="948"/>
      <c r="Q4205" s="948"/>
      <c r="R4205" s="948"/>
      <c r="S4205" s="948"/>
      <c r="T4205" s="948"/>
      <c r="U4205" s="948"/>
      <c r="V4205" s="948"/>
      <c r="W4205" s="948"/>
      <c r="X4205" s="948"/>
      <c r="Y4205" s="948"/>
      <c r="Z4205" s="948"/>
      <c r="CC4205" s="949"/>
    </row>
    <row r="4206" spans="6:81" s="947" customFormat="1">
      <c r="F4206" s="948"/>
      <c r="G4206" s="948"/>
      <c r="H4206" s="948"/>
      <c r="I4206" s="948"/>
      <c r="N4206" s="948"/>
      <c r="O4206" s="948"/>
      <c r="P4206" s="948"/>
      <c r="Q4206" s="948"/>
      <c r="R4206" s="948"/>
      <c r="S4206" s="948"/>
      <c r="T4206" s="948"/>
      <c r="U4206" s="948"/>
      <c r="V4206" s="948"/>
      <c r="W4206" s="948"/>
      <c r="X4206" s="948"/>
      <c r="Y4206" s="948"/>
      <c r="Z4206" s="948"/>
      <c r="CC4206" s="949"/>
    </row>
    <row r="4207" spans="6:81" s="947" customFormat="1">
      <c r="F4207" s="948"/>
      <c r="G4207" s="948"/>
      <c r="H4207" s="948"/>
      <c r="I4207" s="948"/>
      <c r="N4207" s="948"/>
      <c r="O4207" s="948"/>
      <c r="P4207" s="948"/>
      <c r="Q4207" s="948"/>
      <c r="R4207" s="948"/>
      <c r="S4207" s="948"/>
      <c r="T4207" s="948"/>
      <c r="U4207" s="948"/>
      <c r="V4207" s="948"/>
      <c r="W4207" s="948"/>
      <c r="X4207" s="948"/>
      <c r="Y4207" s="948"/>
      <c r="Z4207" s="948"/>
      <c r="CC4207" s="949"/>
    </row>
    <row r="4208" spans="6:81" s="947" customFormat="1">
      <c r="F4208" s="948"/>
      <c r="G4208" s="948"/>
      <c r="H4208" s="948"/>
      <c r="I4208" s="948"/>
      <c r="N4208" s="948"/>
      <c r="O4208" s="948"/>
      <c r="P4208" s="948"/>
      <c r="Q4208" s="948"/>
      <c r="R4208" s="948"/>
      <c r="S4208" s="948"/>
      <c r="T4208" s="948"/>
      <c r="U4208" s="948"/>
      <c r="V4208" s="948"/>
      <c r="W4208" s="948"/>
      <c r="X4208" s="948"/>
      <c r="Y4208" s="948"/>
      <c r="Z4208" s="948"/>
      <c r="CC4208" s="949"/>
    </row>
    <row r="4209" spans="6:81" s="947" customFormat="1">
      <c r="F4209" s="948"/>
      <c r="G4209" s="948"/>
      <c r="H4209" s="948"/>
      <c r="I4209" s="948"/>
      <c r="N4209" s="948"/>
      <c r="O4209" s="948"/>
      <c r="P4209" s="948"/>
      <c r="Q4209" s="948"/>
      <c r="R4209" s="948"/>
      <c r="S4209" s="948"/>
      <c r="T4209" s="948"/>
      <c r="U4209" s="948"/>
      <c r="V4209" s="948"/>
      <c r="W4209" s="948"/>
      <c r="X4209" s="948"/>
      <c r="Y4209" s="948"/>
      <c r="Z4209" s="948"/>
      <c r="CC4209" s="949"/>
    </row>
    <row r="4210" spans="6:81" s="947" customFormat="1">
      <c r="F4210" s="948"/>
      <c r="G4210" s="948"/>
      <c r="H4210" s="948"/>
      <c r="I4210" s="948"/>
      <c r="N4210" s="948"/>
      <c r="O4210" s="948"/>
      <c r="P4210" s="948"/>
      <c r="Q4210" s="948"/>
      <c r="R4210" s="948"/>
      <c r="S4210" s="948"/>
      <c r="T4210" s="948"/>
      <c r="U4210" s="948"/>
      <c r="V4210" s="948"/>
      <c r="W4210" s="948"/>
      <c r="X4210" s="948"/>
      <c r="Y4210" s="948"/>
      <c r="Z4210" s="948"/>
      <c r="CC4210" s="949"/>
    </row>
    <row r="4211" spans="6:81" s="947" customFormat="1">
      <c r="F4211" s="948"/>
      <c r="G4211" s="948"/>
      <c r="H4211" s="948"/>
      <c r="I4211" s="948"/>
      <c r="N4211" s="948"/>
      <c r="O4211" s="948"/>
      <c r="P4211" s="948"/>
      <c r="Q4211" s="948"/>
      <c r="R4211" s="948"/>
      <c r="S4211" s="948"/>
      <c r="T4211" s="948"/>
      <c r="U4211" s="948"/>
      <c r="V4211" s="948"/>
      <c r="W4211" s="948"/>
      <c r="X4211" s="948"/>
      <c r="Y4211" s="948"/>
      <c r="Z4211" s="948"/>
      <c r="CC4211" s="949"/>
    </row>
    <row r="4212" spans="6:81" s="947" customFormat="1">
      <c r="F4212" s="948"/>
      <c r="G4212" s="948"/>
      <c r="H4212" s="948"/>
      <c r="I4212" s="948"/>
      <c r="N4212" s="948"/>
      <c r="O4212" s="948"/>
      <c r="P4212" s="948"/>
      <c r="Q4212" s="948"/>
      <c r="R4212" s="948"/>
      <c r="S4212" s="948"/>
      <c r="T4212" s="948"/>
      <c r="U4212" s="948"/>
      <c r="V4212" s="948"/>
      <c r="W4212" s="948"/>
      <c r="X4212" s="948"/>
      <c r="Y4212" s="948"/>
      <c r="Z4212" s="948"/>
      <c r="CC4212" s="949"/>
    </row>
    <row r="4213" spans="6:81" s="947" customFormat="1">
      <c r="F4213" s="948"/>
      <c r="G4213" s="948"/>
      <c r="H4213" s="948"/>
      <c r="I4213" s="948"/>
      <c r="N4213" s="948"/>
      <c r="O4213" s="948"/>
      <c r="P4213" s="948"/>
      <c r="Q4213" s="948"/>
      <c r="R4213" s="948"/>
      <c r="S4213" s="948"/>
      <c r="T4213" s="948"/>
      <c r="U4213" s="948"/>
      <c r="V4213" s="948"/>
      <c r="W4213" s="948"/>
      <c r="X4213" s="948"/>
      <c r="Y4213" s="948"/>
      <c r="Z4213" s="948"/>
      <c r="CC4213" s="949"/>
    </row>
    <row r="4214" spans="6:81" s="947" customFormat="1">
      <c r="F4214" s="948"/>
      <c r="G4214" s="948"/>
      <c r="H4214" s="948"/>
      <c r="I4214" s="948"/>
      <c r="N4214" s="948"/>
      <c r="O4214" s="948"/>
      <c r="P4214" s="948"/>
      <c r="Q4214" s="948"/>
      <c r="R4214" s="948"/>
      <c r="S4214" s="948"/>
      <c r="T4214" s="948"/>
      <c r="U4214" s="948"/>
      <c r="V4214" s="948"/>
      <c r="W4214" s="948"/>
      <c r="X4214" s="948"/>
      <c r="Y4214" s="948"/>
      <c r="Z4214" s="948"/>
      <c r="CC4214" s="949"/>
    </row>
    <row r="4215" spans="6:81" s="947" customFormat="1">
      <c r="F4215" s="948"/>
      <c r="G4215" s="948"/>
      <c r="H4215" s="948"/>
      <c r="I4215" s="948"/>
      <c r="N4215" s="948"/>
      <c r="O4215" s="948"/>
      <c r="P4215" s="948"/>
      <c r="Q4215" s="948"/>
      <c r="R4215" s="948"/>
      <c r="S4215" s="948"/>
      <c r="T4215" s="948"/>
      <c r="U4215" s="948"/>
      <c r="V4215" s="948"/>
      <c r="W4215" s="948"/>
      <c r="X4215" s="948"/>
      <c r="Y4215" s="948"/>
      <c r="Z4215" s="948"/>
      <c r="CC4215" s="949"/>
    </row>
    <row r="4216" spans="6:81" s="947" customFormat="1">
      <c r="F4216" s="948"/>
      <c r="G4216" s="948"/>
      <c r="H4216" s="948"/>
      <c r="I4216" s="948"/>
      <c r="N4216" s="948"/>
      <c r="O4216" s="948"/>
      <c r="P4216" s="948"/>
      <c r="Q4216" s="948"/>
      <c r="R4216" s="948"/>
      <c r="S4216" s="948"/>
      <c r="T4216" s="948"/>
      <c r="U4216" s="948"/>
      <c r="V4216" s="948"/>
      <c r="W4216" s="948"/>
      <c r="X4216" s="948"/>
      <c r="Y4216" s="948"/>
      <c r="Z4216" s="948"/>
      <c r="CC4216" s="949"/>
    </row>
    <row r="4217" spans="6:81" s="947" customFormat="1">
      <c r="F4217" s="948"/>
      <c r="G4217" s="948"/>
      <c r="H4217" s="948"/>
      <c r="I4217" s="948"/>
      <c r="N4217" s="948"/>
      <c r="O4217" s="948"/>
      <c r="P4217" s="948"/>
      <c r="Q4217" s="948"/>
      <c r="R4217" s="948"/>
      <c r="S4217" s="948"/>
      <c r="T4217" s="948"/>
      <c r="U4217" s="948"/>
      <c r="V4217" s="948"/>
      <c r="W4217" s="948"/>
      <c r="X4217" s="948"/>
      <c r="Y4217" s="948"/>
      <c r="Z4217" s="948"/>
      <c r="CC4217" s="949"/>
    </row>
    <row r="4218" spans="6:81" s="947" customFormat="1">
      <c r="F4218" s="948"/>
      <c r="G4218" s="948"/>
      <c r="H4218" s="948"/>
      <c r="I4218" s="948"/>
      <c r="N4218" s="948"/>
      <c r="O4218" s="948"/>
      <c r="P4218" s="948"/>
      <c r="Q4218" s="948"/>
      <c r="R4218" s="948"/>
      <c r="S4218" s="948"/>
      <c r="T4218" s="948"/>
      <c r="U4218" s="948"/>
      <c r="V4218" s="948"/>
      <c r="W4218" s="948"/>
      <c r="X4218" s="948"/>
      <c r="Y4218" s="948"/>
      <c r="Z4218" s="948"/>
      <c r="CC4218" s="949"/>
    </row>
    <row r="4219" spans="6:81" s="947" customFormat="1">
      <c r="F4219" s="948"/>
      <c r="G4219" s="948"/>
      <c r="H4219" s="948"/>
      <c r="I4219" s="948"/>
      <c r="N4219" s="948"/>
      <c r="O4219" s="948"/>
      <c r="P4219" s="948"/>
      <c r="Q4219" s="948"/>
      <c r="R4219" s="948"/>
      <c r="S4219" s="948"/>
      <c r="T4219" s="948"/>
      <c r="U4219" s="948"/>
      <c r="V4219" s="948"/>
      <c r="W4219" s="948"/>
      <c r="X4219" s="948"/>
      <c r="Y4219" s="948"/>
      <c r="Z4219" s="948"/>
      <c r="CC4219" s="949"/>
    </row>
    <row r="4220" spans="6:81" s="947" customFormat="1">
      <c r="F4220" s="948"/>
      <c r="G4220" s="948"/>
      <c r="H4220" s="948"/>
      <c r="I4220" s="948"/>
      <c r="N4220" s="948"/>
      <c r="O4220" s="948"/>
      <c r="P4220" s="948"/>
      <c r="Q4220" s="948"/>
      <c r="R4220" s="948"/>
      <c r="S4220" s="948"/>
      <c r="T4220" s="948"/>
      <c r="U4220" s="948"/>
      <c r="V4220" s="948"/>
      <c r="W4220" s="948"/>
      <c r="X4220" s="948"/>
      <c r="Y4220" s="948"/>
      <c r="Z4220" s="948"/>
      <c r="CC4220" s="949"/>
    </row>
    <row r="4221" spans="6:81" s="947" customFormat="1">
      <c r="F4221" s="948"/>
      <c r="G4221" s="948"/>
      <c r="H4221" s="948"/>
      <c r="I4221" s="948"/>
      <c r="N4221" s="948"/>
      <c r="O4221" s="948"/>
      <c r="P4221" s="948"/>
      <c r="Q4221" s="948"/>
      <c r="R4221" s="948"/>
      <c r="S4221" s="948"/>
      <c r="T4221" s="948"/>
      <c r="U4221" s="948"/>
      <c r="V4221" s="948"/>
      <c r="W4221" s="948"/>
      <c r="X4221" s="948"/>
      <c r="Y4221" s="948"/>
      <c r="Z4221" s="948"/>
      <c r="CC4221" s="949"/>
    </row>
    <row r="4222" spans="6:81" s="947" customFormat="1">
      <c r="F4222" s="948"/>
      <c r="G4222" s="948"/>
      <c r="H4222" s="948"/>
      <c r="I4222" s="948"/>
      <c r="N4222" s="948"/>
      <c r="O4222" s="948"/>
      <c r="P4222" s="948"/>
      <c r="Q4222" s="948"/>
      <c r="R4222" s="948"/>
      <c r="S4222" s="948"/>
      <c r="T4222" s="948"/>
      <c r="U4222" s="948"/>
      <c r="V4222" s="948"/>
      <c r="W4222" s="948"/>
      <c r="X4222" s="948"/>
      <c r="Y4222" s="948"/>
      <c r="Z4222" s="948"/>
      <c r="CC4222" s="949"/>
    </row>
    <row r="4223" spans="6:81" s="947" customFormat="1">
      <c r="F4223" s="948"/>
      <c r="G4223" s="948"/>
      <c r="H4223" s="948"/>
      <c r="I4223" s="948"/>
      <c r="N4223" s="948"/>
      <c r="O4223" s="948"/>
      <c r="P4223" s="948"/>
      <c r="Q4223" s="948"/>
      <c r="R4223" s="948"/>
      <c r="S4223" s="948"/>
      <c r="T4223" s="948"/>
      <c r="U4223" s="948"/>
      <c r="V4223" s="948"/>
      <c r="W4223" s="948"/>
      <c r="X4223" s="948"/>
      <c r="Y4223" s="948"/>
      <c r="Z4223" s="948"/>
      <c r="CC4223" s="949"/>
    </row>
    <row r="4224" spans="6:81" s="947" customFormat="1">
      <c r="F4224" s="948"/>
      <c r="G4224" s="948"/>
      <c r="H4224" s="948"/>
      <c r="I4224" s="948"/>
      <c r="N4224" s="948"/>
      <c r="O4224" s="948"/>
      <c r="P4224" s="948"/>
      <c r="Q4224" s="948"/>
      <c r="R4224" s="948"/>
      <c r="S4224" s="948"/>
      <c r="T4224" s="948"/>
      <c r="U4224" s="948"/>
      <c r="V4224" s="948"/>
      <c r="W4224" s="948"/>
      <c r="X4224" s="948"/>
      <c r="Y4224" s="948"/>
      <c r="Z4224" s="948"/>
      <c r="CC4224" s="949"/>
    </row>
    <row r="4225" spans="6:81" s="947" customFormat="1">
      <c r="F4225" s="948"/>
      <c r="G4225" s="948"/>
      <c r="H4225" s="948"/>
      <c r="I4225" s="948"/>
      <c r="N4225" s="948"/>
      <c r="O4225" s="948"/>
      <c r="P4225" s="948"/>
      <c r="Q4225" s="948"/>
      <c r="R4225" s="948"/>
      <c r="S4225" s="948"/>
      <c r="T4225" s="948"/>
      <c r="U4225" s="948"/>
      <c r="V4225" s="948"/>
      <c r="W4225" s="948"/>
      <c r="X4225" s="948"/>
      <c r="Y4225" s="948"/>
      <c r="Z4225" s="948"/>
      <c r="CC4225" s="949"/>
    </row>
    <row r="4226" spans="6:81" s="947" customFormat="1">
      <c r="F4226" s="948"/>
      <c r="G4226" s="948"/>
      <c r="H4226" s="948"/>
      <c r="I4226" s="948"/>
      <c r="N4226" s="948"/>
      <c r="O4226" s="948"/>
      <c r="P4226" s="948"/>
      <c r="Q4226" s="948"/>
      <c r="R4226" s="948"/>
      <c r="S4226" s="948"/>
      <c r="T4226" s="948"/>
      <c r="U4226" s="948"/>
      <c r="V4226" s="948"/>
      <c r="W4226" s="948"/>
      <c r="X4226" s="948"/>
      <c r="Y4226" s="948"/>
      <c r="Z4226" s="948"/>
      <c r="CC4226" s="949"/>
    </row>
    <row r="4227" spans="6:81" s="947" customFormat="1">
      <c r="F4227" s="948"/>
      <c r="G4227" s="948"/>
      <c r="H4227" s="948"/>
      <c r="I4227" s="948"/>
      <c r="N4227" s="948"/>
      <c r="O4227" s="948"/>
      <c r="P4227" s="948"/>
      <c r="Q4227" s="948"/>
      <c r="R4227" s="948"/>
      <c r="S4227" s="948"/>
      <c r="T4227" s="948"/>
      <c r="U4227" s="948"/>
      <c r="V4227" s="948"/>
      <c r="W4227" s="948"/>
      <c r="X4227" s="948"/>
      <c r="Y4227" s="948"/>
      <c r="Z4227" s="948"/>
      <c r="CC4227" s="949"/>
    </row>
    <row r="4228" spans="6:81" s="947" customFormat="1">
      <c r="F4228" s="948"/>
      <c r="G4228" s="948"/>
      <c r="H4228" s="948"/>
      <c r="I4228" s="948"/>
      <c r="N4228" s="948"/>
      <c r="O4228" s="948"/>
      <c r="P4228" s="948"/>
      <c r="Q4228" s="948"/>
      <c r="R4228" s="948"/>
      <c r="S4228" s="948"/>
      <c r="T4228" s="948"/>
      <c r="U4228" s="948"/>
      <c r="V4228" s="948"/>
      <c r="W4228" s="948"/>
      <c r="X4228" s="948"/>
      <c r="Y4228" s="948"/>
      <c r="Z4228" s="948"/>
      <c r="CC4228" s="949"/>
    </row>
    <row r="4229" spans="6:81" s="947" customFormat="1">
      <c r="F4229" s="948"/>
      <c r="G4229" s="948"/>
      <c r="H4229" s="948"/>
      <c r="I4229" s="948"/>
      <c r="N4229" s="948"/>
      <c r="O4229" s="948"/>
      <c r="P4229" s="948"/>
      <c r="Q4229" s="948"/>
      <c r="R4229" s="948"/>
      <c r="S4229" s="948"/>
      <c r="T4229" s="948"/>
      <c r="U4229" s="948"/>
      <c r="V4229" s="948"/>
      <c r="W4229" s="948"/>
      <c r="X4229" s="948"/>
      <c r="Y4229" s="948"/>
      <c r="Z4229" s="948"/>
      <c r="CC4229" s="949"/>
    </row>
    <row r="4230" spans="6:81" s="947" customFormat="1">
      <c r="F4230" s="948"/>
      <c r="G4230" s="948"/>
      <c r="H4230" s="948"/>
      <c r="I4230" s="948"/>
      <c r="N4230" s="948"/>
      <c r="O4230" s="948"/>
      <c r="P4230" s="948"/>
      <c r="Q4230" s="948"/>
      <c r="R4230" s="948"/>
      <c r="S4230" s="948"/>
      <c r="T4230" s="948"/>
      <c r="U4230" s="948"/>
      <c r="V4230" s="948"/>
      <c r="W4230" s="948"/>
      <c r="X4230" s="948"/>
      <c r="Y4230" s="948"/>
      <c r="Z4230" s="948"/>
      <c r="CC4230" s="949"/>
    </row>
    <row r="4231" spans="6:81" s="947" customFormat="1">
      <c r="F4231" s="948"/>
      <c r="G4231" s="948"/>
      <c r="H4231" s="948"/>
      <c r="I4231" s="948"/>
      <c r="N4231" s="948"/>
      <c r="O4231" s="948"/>
      <c r="P4231" s="948"/>
      <c r="Q4231" s="948"/>
      <c r="R4231" s="948"/>
      <c r="S4231" s="948"/>
      <c r="T4231" s="948"/>
      <c r="U4231" s="948"/>
      <c r="V4231" s="948"/>
      <c r="W4231" s="948"/>
      <c r="X4231" s="948"/>
      <c r="Y4231" s="948"/>
      <c r="Z4231" s="948"/>
      <c r="CC4231" s="949"/>
    </row>
    <row r="4232" spans="6:81" s="947" customFormat="1">
      <c r="F4232" s="948"/>
      <c r="G4232" s="948"/>
      <c r="H4232" s="948"/>
      <c r="I4232" s="948"/>
      <c r="N4232" s="948"/>
      <c r="O4232" s="948"/>
      <c r="P4232" s="948"/>
      <c r="Q4232" s="948"/>
      <c r="R4232" s="948"/>
      <c r="S4232" s="948"/>
      <c r="T4232" s="948"/>
      <c r="U4232" s="948"/>
      <c r="V4232" s="948"/>
      <c r="W4232" s="948"/>
      <c r="X4232" s="948"/>
      <c r="Y4232" s="948"/>
      <c r="Z4232" s="948"/>
      <c r="CC4232" s="949"/>
    </row>
    <row r="4233" spans="6:81" s="947" customFormat="1">
      <c r="F4233" s="948"/>
      <c r="G4233" s="948"/>
      <c r="H4233" s="948"/>
      <c r="I4233" s="948"/>
      <c r="N4233" s="948"/>
      <c r="O4233" s="948"/>
      <c r="P4233" s="948"/>
      <c r="Q4233" s="948"/>
      <c r="R4233" s="948"/>
      <c r="S4233" s="948"/>
      <c r="T4233" s="948"/>
      <c r="U4233" s="948"/>
      <c r="V4233" s="948"/>
      <c r="W4233" s="948"/>
      <c r="X4233" s="948"/>
      <c r="Y4233" s="948"/>
      <c r="Z4233" s="948"/>
      <c r="CC4233" s="949"/>
    </row>
    <row r="4234" spans="6:81" s="947" customFormat="1">
      <c r="F4234" s="948"/>
      <c r="G4234" s="948"/>
      <c r="H4234" s="948"/>
      <c r="I4234" s="948"/>
      <c r="N4234" s="948"/>
      <c r="O4234" s="948"/>
      <c r="P4234" s="948"/>
      <c r="Q4234" s="948"/>
      <c r="R4234" s="948"/>
      <c r="S4234" s="948"/>
      <c r="T4234" s="948"/>
      <c r="U4234" s="948"/>
      <c r="V4234" s="948"/>
      <c r="W4234" s="948"/>
      <c r="X4234" s="948"/>
      <c r="Y4234" s="948"/>
      <c r="Z4234" s="948"/>
      <c r="CC4234" s="949"/>
    </row>
    <row r="4235" spans="6:81" s="947" customFormat="1">
      <c r="F4235" s="948"/>
      <c r="G4235" s="948"/>
      <c r="H4235" s="948"/>
      <c r="I4235" s="948"/>
      <c r="N4235" s="948"/>
      <c r="O4235" s="948"/>
      <c r="P4235" s="948"/>
      <c r="Q4235" s="948"/>
      <c r="R4235" s="948"/>
      <c r="S4235" s="948"/>
      <c r="T4235" s="948"/>
      <c r="U4235" s="948"/>
      <c r="V4235" s="948"/>
      <c r="W4235" s="948"/>
      <c r="X4235" s="948"/>
      <c r="Y4235" s="948"/>
      <c r="Z4235" s="948"/>
      <c r="CC4235" s="949"/>
    </row>
    <row r="4236" spans="6:81" s="947" customFormat="1">
      <c r="F4236" s="948"/>
      <c r="G4236" s="948"/>
      <c r="H4236" s="948"/>
      <c r="I4236" s="948"/>
      <c r="N4236" s="948"/>
      <c r="O4236" s="948"/>
      <c r="P4236" s="948"/>
      <c r="Q4236" s="948"/>
      <c r="R4236" s="948"/>
      <c r="S4236" s="948"/>
      <c r="T4236" s="948"/>
      <c r="U4236" s="948"/>
      <c r="V4236" s="948"/>
      <c r="W4236" s="948"/>
      <c r="X4236" s="948"/>
      <c r="Y4236" s="948"/>
      <c r="Z4236" s="948"/>
      <c r="CC4236" s="949"/>
    </row>
    <row r="4237" spans="6:81" s="947" customFormat="1">
      <c r="F4237" s="948"/>
      <c r="G4237" s="948"/>
      <c r="H4237" s="948"/>
      <c r="I4237" s="948"/>
      <c r="N4237" s="948"/>
      <c r="O4237" s="948"/>
      <c r="P4237" s="948"/>
      <c r="Q4237" s="948"/>
      <c r="R4237" s="948"/>
      <c r="S4237" s="948"/>
      <c r="T4237" s="948"/>
      <c r="U4237" s="948"/>
      <c r="V4237" s="948"/>
      <c r="W4237" s="948"/>
      <c r="X4237" s="948"/>
      <c r="Y4237" s="948"/>
      <c r="Z4237" s="948"/>
      <c r="CC4237" s="949"/>
    </row>
    <row r="4238" spans="6:81" s="947" customFormat="1">
      <c r="F4238" s="948"/>
      <c r="G4238" s="948"/>
      <c r="H4238" s="948"/>
      <c r="I4238" s="948"/>
      <c r="N4238" s="948"/>
      <c r="O4238" s="948"/>
      <c r="P4238" s="948"/>
      <c r="Q4238" s="948"/>
      <c r="R4238" s="948"/>
      <c r="S4238" s="948"/>
      <c r="T4238" s="948"/>
      <c r="U4238" s="948"/>
      <c r="V4238" s="948"/>
      <c r="W4238" s="948"/>
      <c r="X4238" s="948"/>
      <c r="Y4238" s="948"/>
      <c r="Z4238" s="948"/>
      <c r="CC4238" s="949"/>
    </row>
    <row r="4239" spans="6:81" s="947" customFormat="1">
      <c r="F4239" s="948"/>
      <c r="G4239" s="948"/>
      <c r="H4239" s="948"/>
      <c r="I4239" s="948"/>
      <c r="N4239" s="948"/>
      <c r="O4239" s="948"/>
      <c r="P4239" s="948"/>
      <c r="Q4239" s="948"/>
      <c r="R4239" s="948"/>
      <c r="S4239" s="948"/>
      <c r="T4239" s="948"/>
      <c r="U4239" s="948"/>
      <c r="V4239" s="948"/>
      <c r="W4239" s="948"/>
      <c r="X4239" s="948"/>
      <c r="Y4239" s="948"/>
      <c r="Z4239" s="948"/>
      <c r="CC4239" s="949"/>
    </row>
    <row r="4240" spans="6:81" s="947" customFormat="1">
      <c r="F4240" s="948"/>
      <c r="G4240" s="948"/>
      <c r="H4240" s="948"/>
      <c r="I4240" s="948"/>
      <c r="N4240" s="948"/>
      <c r="O4240" s="948"/>
      <c r="P4240" s="948"/>
      <c r="Q4240" s="948"/>
      <c r="R4240" s="948"/>
      <c r="S4240" s="948"/>
      <c r="T4240" s="948"/>
      <c r="U4240" s="948"/>
      <c r="V4240" s="948"/>
      <c r="W4240" s="948"/>
      <c r="X4240" s="948"/>
      <c r="Y4240" s="948"/>
      <c r="Z4240" s="948"/>
      <c r="CC4240" s="949"/>
    </row>
    <row r="4241" spans="6:81" s="947" customFormat="1">
      <c r="F4241" s="948"/>
      <c r="G4241" s="948"/>
      <c r="H4241" s="948"/>
      <c r="I4241" s="948"/>
      <c r="N4241" s="948"/>
      <c r="O4241" s="948"/>
      <c r="P4241" s="948"/>
      <c r="Q4241" s="948"/>
      <c r="R4241" s="948"/>
      <c r="S4241" s="948"/>
      <c r="T4241" s="948"/>
      <c r="U4241" s="948"/>
      <c r="V4241" s="948"/>
      <c r="W4241" s="948"/>
      <c r="X4241" s="948"/>
      <c r="Y4241" s="948"/>
      <c r="Z4241" s="948"/>
      <c r="CC4241" s="949"/>
    </row>
    <row r="4242" spans="6:81" s="947" customFormat="1">
      <c r="F4242" s="948"/>
      <c r="G4242" s="948"/>
      <c r="H4242" s="948"/>
      <c r="I4242" s="948"/>
      <c r="N4242" s="948"/>
      <c r="O4242" s="948"/>
      <c r="P4242" s="948"/>
      <c r="Q4242" s="948"/>
      <c r="R4242" s="948"/>
      <c r="S4242" s="948"/>
      <c r="T4242" s="948"/>
      <c r="U4242" s="948"/>
      <c r="V4242" s="948"/>
      <c r="W4242" s="948"/>
      <c r="X4242" s="948"/>
      <c r="Y4242" s="948"/>
      <c r="Z4242" s="948"/>
      <c r="CC4242" s="949"/>
    </row>
    <row r="4243" spans="6:81" s="947" customFormat="1">
      <c r="F4243" s="948"/>
      <c r="G4243" s="948"/>
      <c r="H4243" s="948"/>
      <c r="I4243" s="948"/>
      <c r="N4243" s="948"/>
      <c r="O4243" s="948"/>
      <c r="P4243" s="948"/>
      <c r="Q4243" s="948"/>
      <c r="R4243" s="948"/>
      <c r="S4243" s="948"/>
      <c r="T4243" s="948"/>
      <c r="U4243" s="948"/>
      <c r="V4243" s="948"/>
      <c r="W4243" s="948"/>
      <c r="X4243" s="948"/>
      <c r="Y4243" s="948"/>
      <c r="Z4243" s="948"/>
      <c r="CC4243" s="949"/>
    </row>
    <row r="4244" spans="6:81" s="947" customFormat="1">
      <c r="F4244" s="948"/>
      <c r="G4244" s="948"/>
      <c r="H4244" s="948"/>
      <c r="I4244" s="948"/>
      <c r="N4244" s="948"/>
      <c r="O4244" s="948"/>
      <c r="P4244" s="948"/>
      <c r="Q4244" s="948"/>
      <c r="R4244" s="948"/>
      <c r="S4244" s="948"/>
      <c r="T4244" s="948"/>
      <c r="U4244" s="948"/>
      <c r="V4244" s="948"/>
      <c r="W4244" s="948"/>
      <c r="X4244" s="948"/>
      <c r="Y4244" s="948"/>
      <c r="Z4244" s="948"/>
      <c r="CC4244" s="949"/>
    </row>
    <row r="4245" spans="6:81" s="947" customFormat="1">
      <c r="F4245" s="948"/>
      <c r="G4245" s="948"/>
      <c r="H4245" s="948"/>
      <c r="I4245" s="948"/>
      <c r="N4245" s="948"/>
      <c r="O4245" s="948"/>
      <c r="P4245" s="948"/>
      <c r="Q4245" s="948"/>
      <c r="R4245" s="948"/>
      <c r="S4245" s="948"/>
      <c r="T4245" s="948"/>
      <c r="U4245" s="948"/>
      <c r="V4245" s="948"/>
      <c r="W4245" s="948"/>
      <c r="X4245" s="948"/>
      <c r="Y4245" s="948"/>
      <c r="Z4245" s="948"/>
      <c r="CC4245" s="949"/>
    </row>
    <row r="4246" spans="6:81" s="947" customFormat="1">
      <c r="F4246" s="948"/>
      <c r="G4246" s="948"/>
      <c r="H4246" s="948"/>
      <c r="I4246" s="948"/>
      <c r="N4246" s="948"/>
      <c r="O4246" s="948"/>
      <c r="P4246" s="948"/>
      <c r="Q4246" s="948"/>
      <c r="R4246" s="948"/>
      <c r="S4246" s="948"/>
      <c r="T4246" s="948"/>
      <c r="U4246" s="948"/>
      <c r="V4246" s="948"/>
      <c r="W4246" s="948"/>
      <c r="X4246" s="948"/>
      <c r="Y4246" s="948"/>
      <c r="Z4246" s="948"/>
      <c r="CC4246" s="949"/>
    </row>
    <row r="4247" spans="6:81" s="947" customFormat="1">
      <c r="F4247" s="948"/>
      <c r="G4247" s="948"/>
      <c r="H4247" s="948"/>
      <c r="I4247" s="948"/>
      <c r="N4247" s="948"/>
      <c r="O4247" s="948"/>
      <c r="P4247" s="948"/>
      <c r="Q4247" s="948"/>
      <c r="R4247" s="948"/>
      <c r="S4247" s="948"/>
      <c r="T4247" s="948"/>
      <c r="U4247" s="948"/>
      <c r="V4247" s="948"/>
      <c r="W4247" s="948"/>
      <c r="X4247" s="948"/>
      <c r="Y4247" s="948"/>
      <c r="Z4247" s="948"/>
      <c r="CC4247" s="949"/>
    </row>
    <row r="4248" spans="6:81" s="947" customFormat="1">
      <c r="F4248" s="948"/>
      <c r="G4248" s="948"/>
      <c r="H4248" s="948"/>
      <c r="I4248" s="948"/>
      <c r="N4248" s="948"/>
      <c r="O4248" s="948"/>
      <c r="P4248" s="948"/>
      <c r="Q4248" s="948"/>
      <c r="R4248" s="948"/>
      <c r="S4248" s="948"/>
      <c r="T4248" s="948"/>
      <c r="U4248" s="948"/>
      <c r="V4248" s="948"/>
      <c r="W4248" s="948"/>
      <c r="X4248" s="948"/>
      <c r="Y4248" s="948"/>
      <c r="Z4248" s="948"/>
      <c r="CC4248" s="949"/>
    </row>
    <row r="4249" spans="6:81" s="947" customFormat="1">
      <c r="F4249" s="948"/>
      <c r="G4249" s="948"/>
      <c r="H4249" s="948"/>
      <c r="I4249" s="948"/>
      <c r="N4249" s="948"/>
      <c r="O4249" s="948"/>
      <c r="P4249" s="948"/>
      <c r="Q4249" s="948"/>
      <c r="R4249" s="948"/>
      <c r="S4249" s="948"/>
      <c r="T4249" s="948"/>
      <c r="U4249" s="948"/>
      <c r="V4249" s="948"/>
      <c r="W4249" s="948"/>
      <c r="X4249" s="948"/>
      <c r="Y4249" s="948"/>
      <c r="Z4249" s="948"/>
      <c r="CC4249" s="949"/>
    </row>
    <row r="4250" spans="6:81" s="947" customFormat="1">
      <c r="F4250" s="948"/>
      <c r="G4250" s="948"/>
      <c r="H4250" s="948"/>
      <c r="I4250" s="948"/>
      <c r="N4250" s="948"/>
      <c r="O4250" s="948"/>
      <c r="P4250" s="948"/>
      <c r="Q4250" s="948"/>
      <c r="R4250" s="948"/>
      <c r="S4250" s="948"/>
      <c r="T4250" s="948"/>
      <c r="U4250" s="948"/>
      <c r="V4250" s="948"/>
      <c r="W4250" s="948"/>
      <c r="X4250" s="948"/>
      <c r="Y4250" s="948"/>
      <c r="Z4250" s="948"/>
      <c r="CC4250" s="949"/>
    </row>
    <row r="4251" spans="6:81" s="947" customFormat="1">
      <c r="F4251" s="948"/>
      <c r="G4251" s="948"/>
      <c r="H4251" s="948"/>
      <c r="I4251" s="948"/>
      <c r="N4251" s="948"/>
      <c r="O4251" s="948"/>
      <c r="P4251" s="948"/>
      <c r="Q4251" s="948"/>
      <c r="R4251" s="948"/>
      <c r="S4251" s="948"/>
      <c r="T4251" s="948"/>
      <c r="U4251" s="948"/>
      <c r="V4251" s="948"/>
      <c r="W4251" s="948"/>
      <c r="X4251" s="948"/>
      <c r="Y4251" s="948"/>
      <c r="Z4251" s="948"/>
      <c r="CC4251" s="949"/>
    </row>
    <row r="4252" spans="6:81" s="947" customFormat="1">
      <c r="F4252" s="948"/>
      <c r="G4252" s="948"/>
      <c r="H4252" s="948"/>
      <c r="I4252" s="948"/>
      <c r="N4252" s="948"/>
      <c r="O4252" s="948"/>
      <c r="P4252" s="948"/>
      <c r="Q4252" s="948"/>
      <c r="R4252" s="948"/>
      <c r="S4252" s="948"/>
      <c r="T4252" s="948"/>
      <c r="U4252" s="948"/>
      <c r="V4252" s="948"/>
      <c r="W4252" s="948"/>
      <c r="X4252" s="948"/>
      <c r="Y4252" s="948"/>
      <c r="Z4252" s="948"/>
      <c r="CC4252" s="949"/>
    </row>
    <row r="4253" spans="6:81" s="947" customFormat="1">
      <c r="F4253" s="948"/>
      <c r="G4253" s="948"/>
      <c r="H4253" s="948"/>
      <c r="I4253" s="948"/>
      <c r="N4253" s="948"/>
      <c r="O4253" s="948"/>
      <c r="P4253" s="948"/>
      <c r="Q4253" s="948"/>
      <c r="R4253" s="948"/>
      <c r="S4253" s="948"/>
      <c r="T4253" s="948"/>
      <c r="U4253" s="948"/>
      <c r="V4253" s="948"/>
      <c r="W4253" s="948"/>
      <c r="X4253" s="948"/>
      <c r="Y4253" s="948"/>
      <c r="Z4253" s="948"/>
      <c r="CC4253" s="949"/>
    </row>
    <row r="4254" spans="6:81" s="947" customFormat="1">
      <c r="F4254" s="948"/>
      <c r="G4254" s="948"/>
      <c r="H4254" s="948"/>
      <c r="I4254" s="948"/>
      <c r="N4254" s="948"/>
      <c r="O4254" s="948"/>
      <c r="P4254" s="948"/>
      <c r="Q4254" s="948"/>
      <c r="R4254" s="948"/>
      <c r="S4254" s="948"/>
      <c r="T4254" s="948"/>
      <c r="U4254" s="948"/>
      <c r="V4254" s="948"/>
      <c r="W4254" s="948"/>
      <c r="X4254" s="948"/>
      <c r="Y4254" s="948"/>
      <c r="Z4254" s="948"/>
      <c r="CC4254" s="949"/>
    </row>
    <row r="4255" spans="6:81" s="947" customFormat="1">
      <c r="F4255" s="948"/>
      <c r="G4255" s="948"/>
      <c r="H4255" s="948"/>
      <c r="I4255" s="948"/>
      <c r="N4255" s="948"/>
      <c r="O4255" s="948"/>
      <c r="P4255" s="948"/>
      <c r="Q4255" s="948"/>
      <c r="R4255" s="948"/>
      <c r="S4255" s="948"/>
      <c r="T4255" s="948"/>
      <c r="U4255" s="948"/>
      <c r="V4255" s="948"/>
      <c r="W4255" s="948"/>
      <c r="X4255" s="948"/>
      <c r="Y4255" s="948"/>
      <c r="Z4255" s="948"/>
      <c r="CC4255" s="949"/>
    </row>
    <row r="4256" spans="6:81" s="947" customFormat="1">
      <c r="F4256" s="948"/>
      <c r="G4256" s="948"/>
      <c r="H4256" s="948"/>
      <c r="I4256" s="948"/>
      <c r="N4256" s="948"/>
      <c r="O4256" s="948"/>
      <c r="P4256" s="948"/>
      <c r="Q4256" s="948"/>
      <c r="R4256" s="948"/>
      <c r="S4256" s="948"/>
      <c r="T4256" s="948"/>
      <c r="U4256" s="948"/>
      <c r="V4256" s="948"/>
      <c r="W4256" s="948"/>
      <c r="X4256" s="948"/>
      <c r="Y4256" s="948"/>
      <c r="Z4256" s="948"/>
      <c r="CC4256" s="949"/>
    </row>
    <row r="4257" spans="6:81" s="947" customFormat="1">
      <c r="F4257" s="948"/>
      <c r="G4257" s="948"/>
      <c r="H4257" s="948"/>
      <c r="I4257" s="948"/>
      <c r="N4257" s="948"/>
      <c r="O4257" s="948"/>
      <c r="P4257" s="948"/>
      <c r="Q4257" s="948"/>
      <c r="R4257" s="948"/>
      <c r="S4257" s="948"/>
      <c r="T4257" s="948"/>
      <c r="U4257" s="948"/>
      <c r="V4257" s="948"/>
      <c r="W4257" s="948"/>
      <c r="X4257" s="948"/>
      <c r="Y4257" s="948"/>
      <c r="Z4257" s="948"/>
      <c r="CC4257" s="949"/>
    </row>
    <row r="4258" spans="6:81" s="947" customFormat="1">
      <c r="F4258" s="948"/>
      <c r="G4258" s="948"/>
      <c r="H4258" s="948"/>
      <c r="I4258" s="948"/>
      <c r="N4258" s="948"/>
      <c r="O4258" s="948"/>
      <c r="P4258" s="948"/>
      <c r="Q4258" s="948"/>
      <c r="R4258" s="948"/>
      <c r="S4258" s="948"/>
      <c r="T4258" s="948"/>
      <c r="U4258" s="948"/>
      <c r="V4258" s="948"/>
      <c r="W4258" s="948"/>
      <c r="X4258" s="948"/>
      <c r="Y4258" s="948"/>
      <c r="Z4258" s="948"/>
      <c r="CC4258" s="949"/>
    </row>
    <row r="4259" spans="6:81" s="947" customFormat="1">
      <c r="F4259" s="948"/>
      <c r="G4259" s="948"/>
      <c r="H4259" s="948"/>
      <c r="I4259" s="948"/>
      <c r="N4259" s="948"/>
      <c r="O4259" s="948"/>
      <c r="P4259" s="948"/>
      <c r="Q4259" s="948"/>
      <c r="R4259" s="948"/>
      <c r="S4259" s="948"/>
      <c r="T4259" s="948"/>
      <c r="U4259" s="948"/>
      <c r="V4259" s="948"/>
      <c r="W4259" s="948"/>
      <c r="X4259" s="948"/>
      <c r="Y4259" s="948"/>
      <c r="Z4259" s="948"/>
      <c r="CC4259" s="949"/>
    </row>
    <row r="4260" spans="6:81" s="947" customFormat="1">
      <c r="F4260" s="948"/>
      <c r="G4260" s="948"/>
      <c r="H4260" s="948"/>
      <c r="I4260" s="948"/>
      <c r="N4260" s="948"/>
      <c r="O4260" s="948"/>
      <c r="P4260" s="948"/>
      <c r="Q4260" s="948"/>
      <c r="R4260" s="948"/>
      <c r="S4260" s="948"/>
      <c r="T4260" s="948"/>
      <c r="U4260" s="948"/>
      <c r="V4260" s="948"/>
      <c r="W4260" s="948"/>
      <c r="X4260" s="948"/>
      <c r="Y4260" s="948"/>
      <c r="Z4260" s="948"/>
      <c r="CC4260" s="949"/>
    </row>
    <row r="4261" spans="6:81" s="947" customFormat="1">
      <c r="F4261" s="948"/>
      <c r="G4261" s="948"/>
      <c r="H4261" s="948"/>
      <c r="I4261" s="948"/>
      <c r="N4261" s="948"/>
      <c r="O4261" s="948"/>
      <c r="P4261" s="948"/>
      <c r="Q4261" s="948"/>
      <c r="R4261" s="948"/>
      <c r="S4261" s="948"/>
      <c r="T4261" s="948"/>
      <c r="U4261" s="948"/>
      <c r="V4261" s="948"/>
      <c r="W4261" s="948"/>
      <c r="X4261" s="948"/>
      <c r="Y4261" s="948"/>
      <c r="Z4261" s="948"/>
      <c r="CC4261" s="949"/>
    </row>
    <row r="4262" spans="6:81" s="947" customFormat="1">
      <c r="F4262" s="948"/>
      <c r="G4262" s="948"/>
      <c r="H4262" s="948"/>
      <c r="I4262" s="948"/>
      <c r="N4262" s="948"/>
      <c r="O4262" s="948"/>
      <c r="P4262" s="948"/>
      <c r="Q4262" s="948"/>
      <c r="R4262" s="948"/>
      <c r="S4262" s="948"/>
      <c r="T4262" s="948"/>
      <c r="U4262" s="948"/>
      <c r="V4262" s="948"/>
      <c r="W4262" s="948"/>
      <c r="X4262" s="948"/>
      <c r="Y4262" s="948"/>
      <c r="Z4262" s="948"/>
      <c r="CC4262" s="949"/>
    </row>
    <row r="4263" spans="6:81" s="947" customFormat="1">
      <c r="F4263" s="948"/>
      <c r="G4263" s="948"/>
      <c r="H4263" s="948"/>
      <c r="I4263" s="948"/>
      <c r="N4263" s="948"/>
      <c r="O4263" s="948"/>
      <c r="P4263" s="948"/>
      <c r="Q4263" s="948"/>
      <c r="R4263" s="948"/>
      <c r="S4263" s="948"/>
      <c r="T4263" s="948"/>
      <c r="U4263" s="948"/>
      <c r="V4263" s="948"/>
      <c r="W4263" s="948"/>
      <c r="X4263" s="948"/>
      <c r="Y4263" s="948"/>
      <c r="Z4263" s="948"/>
      <c r="CC4263" s="949"/>
    </row>
    <row r="4264" spans="6:81" s="947" customFormat="1">
      <c r="F4264" s="948"/>
      <c r="G4264" s="948"/>
      <c r="H4264" s="948"/>
      <c r="I4264" s="948"/>
      <c r="N4264" s="948"/>
      <c r="O4264" s="948"/>
      <c r="P4264" s="948"/>
      <c r="Q4264" s="948"/>
      <c r="R4264" s="948"/>
      <c r="S4264" s="948"/>
      <c r="T4264" s="948"/>
      <c r="U4264" s="948"/>
      <c r="V4264" s="948"/>
      <c r="W4264" s="948"/>
      <c r="X4264" s="948"/>
      <c r="Y4264" s="948"/>
      <c r="Z4264" s="948"/>
      <c r="CC4264" s="949"/>
    </row>
    <row r="4265" spans="6:81" s="947" customFormat="1">
      <c r="F4265" s="948"/>
      <c r="G4265" s="948"/>
      <c r="H4265" s="948"/>
      <c r="I4265" s="948"/>
      <c r="N4265" s="948"/>
      <c r="O4265" s="948"/>
      <c r="P4265" s="948"/>
      <c r="Q4265" s="948"/>
      <c r="R4265" s="948"/>
      <c r="S4265" s="948"/>
      <c r="T4265" s="948"/>
      <c r="U4265" s="948"/>
      <c r="V4265" s="948"/>
      <c r="W4265" s="948"/>
      <c r="X4265" s="948"/>
      <c r="Y4265" s="948"/>
      <c r="Z4265" s="948"/>
      <c r="CC4265" s="949"/>
    </row>
    <row r="4266" spans="6:81" s="947" customFormat="1">
      <c r="F4266" s="948"/>
      <c r="G4266" s="948"/>
      <c r="H4266" s="948"/>
      <c r="I4266" s="948"/>
      <c r="N4266" s="948"/>
      <c r="O4266" s="948"/>
      <c r="P4266" s="948"/>
      <c r="Q4266" s="948"/>
      <c r="R4266" s="948"/>
      <c r="S4266" s="948"/>
      <c r="T4266" s="948"/>
      <c r="U4266" s="948"/>
      <c r="V4266" s="948"/>
      <c r="W4266" s="948"/>
      <c r="X4266" s="948"/>
      <c r="Y4266" s="948"/>
      <c r="Z4266" s="948"/>
      <c r="CC4266" s="949"/>
    </row>
    <row r="4267" spans="6:81" s="947" customFormat="1">
      <c r="F4267" s="948"/>
      <c r="G4267" s="948"/>
      <c r="H4267" s="948"/>
      <c r="I4267" s="948"/>
      <c r="N4267" s="948"/>
      <c r="O4267" s="948"/>
      <c r="P4267" s="948"/>
      <c r="Q4267" s="948"/>
      <c r="R4267" s="948"/>
      <c r="S4267" s="948"/>
      <c r="T4267" s="948"/>
      <c r="U4267" s="948"/>
      <c r="V4267" s="948"/>
      <c r="W4267" s="948"/>
      <c r="X4267" s="948"/>
      <c r="Y4267" s="948"/>
      <c r="Z4267" s="948"/>
      <c r="CC4267" s="949"/>
    </row>
    <row r="4268" spans="6:81" s="947" customFormat="1">
      <c r="F4268" s="948"/>
      <c r="G4268" s="948"/>
      <c r="H4268" s="948"/>
      <c r="I4268" s="948"/>
      <c r="N4268" s="948"/>
      <c r="O4268" s="948"/>
      <c r="P4268" s="948"/>
      <c r="Q4268" s="948"/>
      <c r="R4268" s="948"/>
      <c r="S4268" s="948"/>
      <c r="T4268" s="948"/>
      <c r="U4268" s="948"/>
      <c r="V4268" s="948"/>
      <c r="W4268" s="948"/>
      <c r="X4268" s="948"/>
      <c r="Y4268" s="948"/>
      <c r="Z4268" s="948"/>
      <c r="CC4268" s="949"/>
    </row>
    <row r="4269" spans="6:81" s="947" customFormat="1">
      <c r="F4269" s="948"/>
      <c r="G4269" s="948"/>
      <c r="H4269" s="948"/>
      <c r="I4269" s="948"/>
      <c r="N4269" s="948"/>
      <c r="O4269" s="948"/>
      <c r="P4269" s="948"/>
      <c r="Q4269" s="948"/>
      <c r="R4269" s="948"/>
      <c r="S4269" s="948"/>
      <c r="T4269" s="948"/>
      <c r="U4269" s="948"/>
      <c r="V4269" s="948"/>
      <c r="W4269" s="948"/>
      <c r="X4269" s="948"/>
      <c r="Y4269" s="948"/>
      <c r="Z4269" s="948"/>
      <c r="CC4269" s="949"/>
    </row>
    <row r="4270" spans="6:81" s="947" customFormat="1">
      <c r="F4270" s="948"/>
      <c r="G4270" s="948"/>
      <c r="H4270" s="948"/>
      <c r="I4270" s="948"/>
      <c r="N4270" s="948"/>
      <c r="O4270" s="948"/>
      <c r="P4270" s="948"/>
      <c r="Q4270" s="948"/>
      <c r="R4270" s="948"/>
      <c r="S4270" s="948"/>
      <c r="T4270" s="948"/>
      <c r="U4270" s="948"/>
      <c r="V4270" s="948"/>
      <c r="W4270" s="948"/>
      <c r="X4270" s="948"/>
      <c r="Y4270" s="948"/>
      <c r="Z4270" s="948"/>
      <c r="CC4270" s="949"/>
    </row>
    <row r="4271" spans="6:81" s="947" customFormat="1">
      <c r="F4271" s="948"/>
      <c r="G4271" s="948"/>
      <c r="H4271" s="948"/>
      <c r="I4271" s="948"/>
      <c r="N4271" s="948"/>
      <c r="O4271" s="948"/>
      <c r="P4271" s="948"/>
      <c r="Q4271" s="948"/>
      <c r="R4271" s="948"/>
      <c r="S4271" s="948"/>
      <c r="T4271" s="948"/>
      <c r="U4271" s="948"/>
      <c r="V4271" s="948"/>
      <c r="W4271" s="948"/>
      <c r="X4271" s="948"/>
      <c r="Y4271" s="948"/>
      <c r="Z4271" s="948"/>
      <c r="CC4271" s="949"/>
    </row>
    <row r="4272" spans="6:81" s="947" customFormat="1">
      <c r="F4272" s="948"/>
      <c r="G4272" s="948"/>
      <c r="H4272" s="948"/>
      <c r="I4272" s="948"/>
      <c r="N4272" s="948"/>
      <c r="O4272" s="948"/>
      <c r="P4272" s="948"/>
      <c r="Q4272" s="948"/>
      <c r="R4272" s="948"/>
      <c r="S4272" s="948"/>
      <c r="T4272" s="948"/>
      <c r="U4272" s="948"/>
      <c r="V4272" s="948"/>
      <c r="W4272" s="948"/>
      <c r="X4272" s="948"/>
      <c r="Y4272" s="948"/>
      <c r="Z4272" s="948"/>
      <c r="CC4272" s="949"/>
    </row>
    <row r="4273" spans="6:81" s="947" customFormat="1">
      <c r="F4273" s="948"/>
      <c r="G4273" s="948"/>
      <c r="H4273" s="948"/>
      <c r="I4273" s="948"/>
      <c r="N4273" s="948"/>
      <c r="O4273" s="948"/>
      <c r="P4273" s="948"/>
      <c r="Q4273" s="948"/>
      <c r="R4273" s="948"/>
      <c r="S4273" s="948"/>
      <c r="T4273" s="948"/>
      <c r="U4273" s="948"/>
      <c r="V4273" s="948"/>
      <c r="W4273" s="948"/>
      <c r="X4273" s="948"/>
      <c r="Y4273" s="948"/>
      <c r="Z4273" s="948"/>
      <c r="CC4273" s="949"/>
    </row>
    <row r="4274" spans="6:81" s="947" customFormat="1">
      <c r="F4274" s="948"/>
      <c r="G4274" s="948"/>
      <c r="H4274" s="948"/>
      <c r="I4274" s="948"/>
      <c r="N4274" s="948"/>
      <c r="O4274" s="948"/>
      <c r="P4274" s="948"/>
      <c r="Q4274" s="948"/>
      <c r="R4274" s="948"/>
      <c r="S4274" s="948"/>
      <c r="T4274" s="948"/>
      <c r="U4274" s="948"/>
      <c r="V4274" s="948"/>
      <c r="W4274" s="948"/>
      <c r="X4274" s="948"/>
      <c r="Y4274" s="948"/>
      <c r="Z4274" s="948"/>
      <c r="CC4274" s="949"/>
    </row>
    <row r="4275" spans="6:81" s="947" customFormat="1">
      <c r="F4275" s="948"/>
      <c r="G4275" s="948"/>
      <c r="H4275" s="948"/>
      <c r="I4275" s="948"/>
      <c r="N4275" s="948"/>
      <c r="O4275" s="948"/>
      <c r="P4275" s="948"/>
      <c r="Q4275" s="948"/>
      <c r="R4275" s="948"/>
      <c r="S4275" s="948"/>
      <c r="T4275" s="948"/>
      <c r="U4275" s="948"/>
      <c r="V4275" s="948"/>
      <c r="W4275" s="948"/>
      <c r="X4275" s="948"/>
      <c r="Y4275" s="948"/>
      <c r="Z4275" s="948"/>
      <c r="CC4275" s="949"/>
    </row>
    <row r="4276" spans="6:81" s="947" customFormat="1">
      <c r="F4276" s="948"/>
      <c r="G4276" s="948"/>
      <c r="H4276" s="948"/>
      <c r="I4276" s="948"/>
      <c r="N4276" s="948"/>
      <c r="O4276" s="948"/>
      <c r="P4276" s="948"/>
      <c r="Q4276" s="948"/>
      <c r="R4276" s="948"/>
      <c r="S4276" s="948"/>
      <c r="T4276" s="948"/>
      <c r="U4276" s="948"/>
      <c r="V4276" s="948"/>
      <c r="W4276" s="948"/>
      <c r="X4276" s="948"/>
      <c r="Y4276" s="948"/>
      <c r="Z4276" s="948"/>
      <c r="CC4276" s="949"/>
    </row>
    <row r="4277" spans="6:81" s="947" customFormat="1">
      <c r="F4277" s="948"/>
      <c r="G4277" s="948"/>
      <c r="H4277" s="948"/>
      <c r="I4277" s="948"/>
      <c r="N4277" s="948"/>
      <c r="O4277" s="948"/>
      <c r="P4277" s="948"/>
      <c r="Q4277" s="948"/>
      <c r="R4277" s="948"/>
      <c r="S4277" s="948"/>
      <c r="T4277" s="948"/>
      <c r="U4277" s="948"/>
      <c r="V4277" s="948"/>
      <c r="W4277" s="948"/>
      <c r="X4277" s="948"/>
      <c r="Y4277" s="948"/>
      <c r="Z4277" s="948"/>
      <c r="CC4277" s="949"/>
    </row>
    <row r="4278" spans="6:81" s="947" customFormat="1">
      <c r="F4278" s="948"/>
      <c r="G4278" s="948"/>
      <c r="H4278" s="948"/>
      <c r="I4278" s="948"/>
      <c r="N4278" s="948"/>
      <c r="O4278" s="948"/>
      <c r="P4278" s="948"/>
      <c r="Q4278" s="948"/>
      <c r="R4278" s="948"/>
      <c r="S4278" s="948"/>
      <c r="T4278" s="948"/>
      <c r="U4278" s="948"/>
      <c r="V4278" s="948"/>
      <c r="W4278" s="948"/>
      <c r="X4278" s="948"/>
      <c r="Y4278" s="948"/>
      <c r="Z4278" s="948"/>
      <c r="CC4278" s="949"/>
    </row>
    <row r="4279" spans="6:81" s="947" customFormat="1">
      <c r="F4279" s="948"/>
      <c r="G4279" s="948"/>
      <c r="H4279" s="948"/>
      <c r="I4279" s="948"/>
      <c r="N4279" s="948"/>
      <c r="O4279" s="948"/>
      <c r="P4279" s="948"/>
      <c r="Q4279" s="948"/>
      <c r="R4279" s="948"/>
      <c r="S4279" s="948"/>
      <c r="T4279" s="948"/>
      <c r="U4279" s="948"/>
      <c r="V4279" s="948"/>
      <c r="W4279" s="948"/>
      <c r="X4279" s="948"/>
      <c r="Y4279" s="948"/>
      <c r="Z4279" s="948"/>
      <c r="CC4279" s="949"/>
    </row>
    <row r="4280" spans="6:81" s="947" customFormat="1">
      <c r="F4280" s="948"/>
      <c r="G4280" s="948"/>
      <c r="H4280" s="948"/>
      <c r="I4280" s="948"/>
      <c r="N4280" s="948"/>
      <c r="O4280" s="948"/>
      <c r="P4280" s="948"/>
      <c r="Q4280" s="948"/>
      <c r="R4280" s="948"/>
      <c r="S4280" s="948"/>
      <c r="T4280" s="948"/>
      <c r="U4280" s="948"/>
      <c r="V4280" s="948"/>
      <c r="W4280" s="948"/>
      <c r="X4280" s="948"/>
      <c r="Y4280" s="948"/>
      <c r="Z4280" s="948"/>
      <c r="CC4280" s="949"/>
    </row>
    <row r="4281" spans="6:81" s="947" customFormat="1">
      <c r="F4281" s="948"/>
      <c r="G4281" s="948"/>
      <c r="H4281" s="948"/>
      <c r="I4281" s="948"/>
      <c r="N4281" s="948"/>
      <c r="O4281" s="948"/>
      <c r="P4281" s="948"/>
      <c r="Q4281" s="948"/>
      <c r="R4281" s="948"/>
      <c r="S4281" s="948"/>
      <c r="T4281" s="948"/>
      <c r="U4281" s="948"/>
      <c r="V4281" s="948"/>
      <c r="W4281" s="948"/>
      <c r="X4281" s="948"/>
      <c r="Y4281" s="948"/>
      <c r="Z4281" s="948"/>
      <c r="CC4281" s="949"/>
    </row>
    <row r="4282" spans="6:81" s="947" customFormat="1">
      <c r="F4282" s="948"/>
      <c r="G4282" s="948"/>
      <c r="H4282" s="948"/>
      <c r="I4282" s="948"/>
      <c r="N4282" s="948"/>
      <c r="O4282" s="948"/>
      <c r="P4282" s="948"/>
      <c r="Q4282" s="948"/>
      <c r="R4282" s="948"/>
      <c r="S4282" s="948"/>
      <c r="T4282" s="948"/>
      <c r="U4282" s="948"/>
      <c r="V4282" s="948"/>
      <c r="W4282" s="948"/>
      <c r="X4282" s="948"/>
      <c r="Y4282" s="948"/>
      <c r="Z4282" s="948"/>
      <c r="CC4282" s="949"/>
    </row>
    <row r="4283" spans="6:81" s="947" customFormat="1">
      <c r="F4283" s="948"/>
      <c r="G4283" s="948"/>
      <c r="H4283" s="948"/>
      <c r="I4283" s="948"/>
      <c r="N4283" s="948"/>
      <c r="O4283" s="948"/>
      <c r="P4283" s="948"/>
      <c r="Q4283" s="948"/>
      <c r="R4283" s="948"/>
      <c r="S4283" s="948"/>
      <c r="T4283" s="948"/>
      <c r="U4283" s="948"/>
      <c r="V4283" s="948"/>
      <c r="W4283" s="948"/>
      <c r="X4283" s="948"/>
      <c r="Y4283" s="948"/>
      <c r="Z4283" s="948"/>
      <c r="CC4283" s="949"/>
    </row>
    <row r="4284" spans="6:81" s="947" customFormat="1">
      <c r="F4284" s="948"/>
      <c r="G4284" s="948"/>
      <c r="H4284" s="948"/>
      <c r="I4284" s="948"/>
      <c r="N4284" s="948"/>
      <c r="O4284" s="948"/>
      <c r="P4284" s="948"/>
      <c r="Q4284" s="948"/>
      <c r="R4284" s="948"/>
      <c r="S4284" s="948"/>
      <c r="T4284" s="948"/>
      <c r="U4284" s="948"/>
      <c r="V4284" s="948"/>
      <c r="W4284" s="948"/>
      <c r="X4284" s="948"/>
      <c r="Y4284" s="948"/>
      <c r="Z4284" s="948"/>
      <c r="CC4284" s="949"/>
    </row>
    <row r="4285" spans="6:81" s="947" customFormat="1">
      <c r="F4285" s="948"/>
      <c r="G4285" s="948"/>
      <c r="H4285" s="948"/>
      <c r="I4285" s="948"/>
      <c r="N4285" s="948"/>
      <c r="O4285" s="948"/>
      <c r="P4285" s="948"/>
      <c r="Q4285" s="948"/>
      <c r="R4285" s="948"/>
      <c r="S4285" s="948"/>
      <c r="T4285" s="948"/>
      <c r="U4285" s="948"/>
      <c r="V4285" s="948"/>
      <c r="W4285" s="948"/>
      <c r="X4285" s="948"/>
      <c r="Y4285" s="948"/>
      <c r="Z4285" s="948"/>
      <c r="CC4285" s="949"/>
    </row>
    <row r="4286" spans="6:81" s="947" customFormat="1">
      <c r="F4286" s="948"/>
      <c r="G4286" s="948"/>
      <c r="H4286" s="948"/>
      <c r="I4286" s="948"/>
      <c r="N4286" s="948"/>
      <c r="O4286" s="948"/>
      <c r="P4286" s="948"/>
      <c r="Q4286" s="948"/>
      <c r="R4286" s="948"/>
      <c r="S4286" s="948"/>
      <c r="T4286" s="948"/>
      <c r="U4286" s="948"/>
      <c r="V4286" s="948"/>
      <c r="W4286" s="948"/>
      <c r="X4286" s="948"/>
      <c r="Y4286" s="948"/>
      <c r="Z4286" s="948"/>
      <c r="CC4286" s="949"/>
    </row>
    <row r="4287" spans="6:81" s="947" customFormat="1">
      <c r="F4287" s="948"/>
      <c r="G4287" s="948"/>
      <c r="H4287" s="948"/>
      <c r="I4287" s="948"/>
      <c r="N4287" s="948"/>
      <c r="O4287" s="948"/>
      <c r="P4287" s="948"/>
      <c r="Q4287" s="948"/>
      <c r="R4287" s="948"/>
      <c r="S4287" s="948"/>
      <c r="T4287" s="948"/>
      <c r="U4287" s="948"/>
      <c r="V4287" s="948"/>
      <c r="W4287" s="948"/>
      <c r="X4287" s="948"/>
      <c r="Y4287" s="948"/>
      <c r="Z4287" s="948"/>
      <c r="CC4287" s="949"/>
    </row>
    <row r="4288" spans="6:81" s="947" customFormat="1">
      <c r="F4288" s="948"/>
      <c r="G4288" s="948"/>
      <c r="H4288" s="948"/>
      <c r="I4288" s="948"/>
      <c r="N4288" s="948"/>
      <c r="O4288" s="948"/>
      <c r="P4288" s="948"/>
      <c r="Q4288" s="948"/>
      <c r="R4288" s="948"/>
      <c r="S4288" s="948"/>
      <c r="T4288" s="948"/>
      <c r="U4288" s="948"/>
      <c r="V4288" s="948"/>
      <c r="W4288" s="948"/>
      <c r="X4288" s="948"/>
      <c r="Y4288" s="948"/>
      <c r="Z4288" s="948"/>
      <c r="CC4288" s="949"/>
    </row>
    <row r="4289" spans="6:81" s="947" customFormat="1">
      <c r="F4289" s="948"/>
      <c r="G4289" s="948"/>
      <c r="H4289" s="948"/>
      <c r="I4289" s="948"/>
      <c r="N4289" s="948"/>
      <c r="O4289" s="948"/>
      <c r="P4289" s="948"/>
      <c r="Q4289" s="948"/>
      <c r="R4289" s="948"/>
      <c r="S4289" s="948"/>
      <c r="T4289" s="948"/>
      <c r="U4289" s="948"/>
      <c r="V4289" s="948"/>
      <c r="W4289" s="948"/>
      <c r="X4289" s="948"/>
      <c r="Y4289" s="948"/>
      <c r="Z4289" s="948"/>
      <c r="CC4289" s="949"/>
    </row>
    <row r="4290" spans="6:81" s="947" customFormat="1">
      <c r="F4290" s="948"/>
      <c r="G4290" s="948"/>
      <c r="H4290" s="948"/>
      <c r="I4290" s="948"/>
      <c r="N4290" s="948"/>
      <c r="O4290" s="948"/>
      <c r="P4290" s="948"/>
      <c r="Q4290" s="948"/>
      <c r="R4290" s="948"/>
      <c r="S4290" s="948"/>
      <c r="T4290" s="948"/>
      <c r="U4290" s="948"/>
      <c r="V4290" s="948"/>
      <c r="W4290" s="948"/>
      <c r="X4290" s="948"/>
      <c r="Y4290" s="948"/>
      <c r="Z4290" s="948"/>
      <c r="CC4290" s="949"/>
    </row>
    <row r="4291" spans="6:81" s="947" customFormat="1">
      <c r="F4291" s="948"/>
      <c r="G4291" s="948"/>
      <c r="H4291" s="948"/>
      <c r="I4291" s="948"/>
      <c r="N4291" s="948"/>
      <c r="O4291" s="948"/>
      <c r="P4291" s="948"/>
      <c r="Q4291" s="948"/>
      <c r="R4291" s="948"/>
      <c r="S4291" s="948"/>
      <c r="T4291" s="948"/>
      <c r="U4291" s="948"/>
      <c r="V4291" s="948"/>
      <c r="W4291" s="948"/>
      <c r="X4291" s="948"/>
      <c r="Y4291" s="948"/>
      <c r="Z4291" s="948"/>
      <c r="CC4291" s="949"/>
    </row>
    <row r="4292" spans="6:81" s="947" customFormat="1">
      <c r="F4292" s="948"/>
      <c r="G4292" s="948"/>
      <c r="H4292" s="948"/>
      <c r="I4292" s="948"/>
      <c r="N4292" s="948"/>
      <c r="O4292" s="948"/>
      <c r="P4292" s="948"/>
      <c r="Q4292" s="948"/>
      <c r="R4292" s="948"/>
      <c r="S4292" s="948"/>
      <c r="T4292" s="948"/>
      <c r="U4292" s="948"/>
      <c r="V4292" s="948"/>
      <c r="W4292" s="948"/>
      <c r="X4292" s="948"/>
      <c r="Y4292" s="948"/>
      <c r="Z4292" s="948"/>
      <c r="CC4292" s="949"/>
    </row>
    <row r="4293" spans="6:81" s="947" customFormat="1">
      <c r="F4293" s="948"/>
      <c r="G4293" s="948"/>
      <c r="H4293" s="948"/>
      <c r="I4293" s="948"/>
      <c r="N4293" s="948"/>
      <c r="O4293" s="948"/>
      <c r="P4293" s="948"/>
      <c r="Q4293" s="948"/>
      <c r="R4293" s="948"/>
      <c r="S4293" s="948"/>
      <c r="T4293" s="948"/>
      <c r="U4293" s="948"/>
      <c r="V4293" s="948"/>
      <c r="W4293" s="948"/>
      <c r="X4293" s="948"/>
      <c r="Y4293" s="948"/>
      <c r="Z4293" s="948"/>
      <c r="CC4293" s="949"/>
    </row>
    <row r="4294" spans="6:81" s="947" customFormat="1">
      <c r="F4294" s="948"/>
      <c r="G4294" s="948"/>
      <c r="H4294" s="948"/>
      <c r="I4294" s="948"/>
      <c r="N4294" s="948"/>
      <c r="O4294" s="948"/>
      <c r="P4294" s="948"/>
      <c r="Q4294" s="948"/>
      <c r="R4294" s="948"/>
      <c r="S4294" s="948"/>
      <c r="T4294" s="948"/>
      <c r="U4294" s="948"/>
      <c r="V4294" s="948"/>
      <c r="W4294" s="948"/>
      <c r="X4294" s="948"/>
      <c r="Y4294" s="948"/>
      <c r="Z4294" s="948"/>
      <c r="CC4294" s="949"/>
    </row>
    <row r="4295" spans="6:81" s="947" customFormat="1">
      <c r="F4295" s="948"/>
      <c r="G4295" s="948"/>
      <c r="H4295" s="948"/>
      <c r="I4295" s="948"/>
      <c r="N4295" s="948"/>
      <c r="O4295" s="948"/>
      <c r="P4295" s="948"/>
      <c r="Q4295" s="948"/>
      <c r="R4295" s="948"/>
      <c r="S4295" s="948"/>
      <c r="T4295" s="948"/>
      <c r="U4295" s="948"/>
      <c r="V4295" s="948"/>
      <c r="W4295" s="948"/>
      <c r="X4295" s="948"/>
      <c r="Y4295" s="948"/>
      <c r="Z4295" s="948"/>
      <c r="CC4295" s="949"/>
    </row>
    <row r="4296" spans="6:81" s="947" customFormat="1">
      <c r="F4296" s="948"/>
      <c r="G4296" s="948"/>
      <c r="H4296" s="948"/>
      <c r="I4296" s="948"/>
      <c r="N4296" s="948"/>
      <c r="O4296" s="948"/>
      <c r="P4296" s="948"/>
      <c r="Q4296" s="948"/>
      <c r="R4296" s="948"/>
      <c r="S4296" s="948"/>
      <c r="T4296" s="948"/>
      <c r="U4296" s="948"/>
      <c r="V4296" s="948"/>
      <c r="W4296" s="948"/>
      <c r="X4296" s="948"/>
      <c r="Y4296" s="948"/>
      <c r="Z4296" s="948"/>
      <c r="CC4296" s="949"/>
    </row>
    <row r="4297" spans="6:81" s="947" customFormat="1">
      <c r="F4297" s="948"/>
      <c r="G4297" s="948"/>
      <c r="H4297" s="948"/>
      <c r="I4297" s="948"/>
      <c r="N4297" s="948"/>
      <c r="O4297" s="948"/>
      <c r="P4297" s="948"/>
      <c r="Q4297" s="948"/>
      <c r="R4297" s="948"/>
      <c r="S4297" s="948"/>
      <c r="T4297" s="948"/>
      <c r="U4297" s="948"/>
      <c r="V4297" s="948"/>
      <c r="W4297" s="948"/>
      <c r="X4297" s="948"/>
      <c r="Y4297" s="948"/>
      <c r="Z4297" s="948"/>
      <c r="CC4297" s="949"/>
    </row>
    <row r="4298" spans="6:81" s="947" customFormat="1">
      <c r="F4298" s="948"/>
      <c r="G4298" s="948"/>
      <c r="H4298" s="948"/>
      <c r="I4298" s="948"/>
      <c r="N4298" s="948"/>
      <c r="O4298" s="948"/>
      <c r="P4298" s="948"/>
      <c r="Q4298" s="948"/>
      <c r="R4298" s="948"/>
      <c r="S4298" s="948"/>
      <c r="T4298" s="948"/>
      <c r="U4298" s="948"/>
      <c r="V4298" s="948"/>
      <c r="W4298" s="948"/>
      <c r="X4298" s="948"/>
      <c r="Y4298" s="948"/>
      <c r="Z4298" s="948"/>
      <c r="CC4298" s="949"/>
    </row>
    <row r="4299" spans="6:81" s="947" customFormat="1">
      <c r="F4299" s="948"/>
      <c r="G4299" s="948"/>
      <c r="H4299" s="948"/>
      <c r="I4299" s="948"/>
      <c r="N4299" s="948"/>
      <c r="O4299" s="948"/>
      <c r="P4299" s="948"/>
      <c r="Q4299" s="948"/>
      <c r="R4299" s="948"/>
      <c r="S4299" s="948"/>
      <c r="T4299" s="948"/>
      <c r="U4299" s="948"/>
      <c r="V4299" s="948"/>
      <c r="W4299" s="948"/>
      <c r="X4299" s="948"/>
      <c r="Y4299" s="948"/>
      <c r="Z4299" s="948"/>
      <c r="CC4299" s="949"/>
    </row>
    <row r="4300" spans="6:81" s="947" customFormat="1">
      <c r="F4300" s="948"/>
      <c r="G4300" s="948"/>
      <c r="H4300" s="948"/>
      <c r="I4300" s="948"/>
      <c r="N4300" s="948"/>
      <c r="O4300" s="948"/>
      <c r="P4300" s="948"/>
      <c r="Q4300" s="948"/>
      <c r="R4300" s="948"/>
      <c r="S4300" s="948"/>
      <c r="T4300" s="948"/>
      <c r="U4300" s="948"/>
      <c r="V4300" s="948"/>
      <c r="W4300" s="948"/>
      <c r="X4300" s="948"/>
      <c r="Y4300" s="948"/>
      <c r="Z4300" s="948"/>
      <c r="CC4300" s="949"/>
    </row>
    <row r="4301" spans="6:81" s="947" customFormat="1">
      <c r="F4301" s="948"/>
      <c r="G4301" s="948"/>
      <c r="H4301" s="948"/>
      <c r="I4301" s="948"/>
      <c r="N4301" s="948"/>
      <c r="O4301" s="948"/>
      <c r="P4301" s="948"/>
      <c r="Q4301" s="948"/>
      <c r="R4301" s="948"/>
      <c r="S4301" s="948"/>
      <c r="T4301" s="948"/>
      <c r="U4301" s="948"/>
      <c r="V4301" s="948"/>
      <c r="W4301" s="948"/>
      <c r="X4301" s="948"/>
      <c r="Y4301" s="948"/>
      <c r="Z4301" s="948"/>
      <c r="CC4301" s="949"/>
    </row>
    <row r="4302" spans="6:81" s="947" customFormat="1">
      <c r="F4302" s="948"/>
      <c r="G4302" s="948"/>
      <c r="H4302" s="948"/>
      <c r="I4302" s="948"/>
      <c r="N4302" s="948"/>
      <c r="O4302" s="948"/>
      <c r="P4302" s="948"/>
      <c r="Q4302" s="948"/>
      <c r="R4302" s="948"/>
      <c r="S4302" s="948"/>
      <c r="T4302" s="948"/>
      <c r="U4302" s="948"/>
      <c r="V4302" s="948"/>
      <c r="W4302" s="948"/>
      <c r="X4302" s="948"/>
      <c r="Y4302" s="948"/>
      <c r="Z4302" s="948"/>
      <c r="CC4302" s="949"/>
    </row>
    <row r="4303" spans="6:81" s="947" customFormat="1">
      <c r="F4303" s="948"/>
      <c r="G4303" s="948"/>
      <c r="H4303" s="948"/>
      <c r="I4303" s="948"/>
      <c r="N4303" s="948"/>
      <c r="O4303" s="948"/>
      <c r="P4303" s="948"/>
      <c r="Q4303" s="948"/>
      <c r="R4303" s="948"/>
      <c r="S4303" s="948"/>
      <c r="T4303" s="948"/>
      <c r="U4303" s="948"/>
      <c r="V4303" s="948"/>
      <c r="W4303" s="948"/>
      <c r="X4303" s="948"/>
      <c r="Y4303" s="948"/>
      <c r="Z4303" s="948"/>
      <c r="CC4303" s="949"/>
    </row>
    <row r="4304" spans="6:81" s="947" customFormat="1">
      <c r="F4304" s="948"/>
      <c r="G4304" s="948"/>
      <c r="H4304" s="948"/>
      <c r="I4304" s="948"/>
      <c r="N4304" s="948"/>
      <c r="O4304" s="948"/>
      <c r="P4304" s="948"/>
      <c r="Q4304" s="948"/>
      <c r="R4304" s="948"/>
      <c r="S4304" s="948"/>
      <c r="T4304" s="948"/>
      <c r="U4304" s="948"/>
      <c r="V4304" s="948"/>
      <c r="W4304" s="948"/>
      <c r="X4304" s="948"/>
      <c r="Y4304" s="948"/>
      <c r="Z4304" s="948"/>
      <c r="CC4304" s="949"/>
    </row>
    <row r="4305" spans="6:81" s="947" customFormat="1">
      <c r="F4305" s="948"/>
      <c r="G4305" s="948"/>
      <c r="H4305" s="948"/>
      <c r="I4305" s="948"/>
      <c r="N4305" s="948"/>
      <c r="O4305" s="948"/>
      <c r="P4305" s="948"/>
      <c r="Q4305" s="948"/>
      <c r="R4305" s="948"/>
      <c r="S4305" s="948"/>
      <c r="T4305" s="948"/>
      <c r="U4305" s="948"/>
      <c r="V4305" s="948"/>
      <c r="W4305" s="948"/>
      <c r="X4305" s="948"/>
      <c r="Y4305" s="948"/>
      <c r="Z4305" s="948"/>
      <c r="CC4305" s="949"/>
    </row>
    <row r="4306" spans="6:81" s="947" customFormat="1">
      <c r="F4306" s="948"/>
      <c r="G4306" s="948"/>
      <c r="H4306" s="948"/>
      <c r="I4306" s="948"/>
      <c r="N4306" s="948"/>
      <c r="O4306" s="948"/>
      <c r="P4306" s="948"/>
      <c r="Q4306" s="948"/>
      <c r="R4306" s="948"/>
      <c r="S4306" s="948"/>
      <c r="T4306" s="948"/>
      <c r="U4306" s="948"/>
      <c r="V4306" s="948"/>
      <c r="W4306" s="948"/>
      <c r="X4306" s="948"/>
      <c r="Y4306" s="948"/>
      <c r="Z4306" s="948"/>
      <c r="CC4306" s="949"/>
    </row>
    <row r="4307" spans="6:81" s="947" customFormat="1">
      <c r="F4307" s="948"/>
      <c r="G4307" s="948"/>
      <c r="H4307" s="948"/>
      <c r="I4307" s="948"/>
      <c r="N4307" s="948"/>
      <c r="O4307" s="948"/>
      <c r="P4307" s="948"/>
      <c r="Q4307" s="948"/>
      <c r="R4307" s="948"/>
      <c r="S4307" s="948"/>
      <c r="T4307" s="948"/>
      <c r="U4307" s="948"/>
      <c r="V4307" s="948"/>
      <c r="W4307" s="948"/>
      <c r="X4307" s="948"/>
      <c r="Y4307" s="948"/>
      <c r="Z4307" s="948"/>
      <c r="CC4307" s="949"/>
    </row>
    <row r="4308" spans="6:81" s="947" customFormat="1">
      <c r="F4308" s="948"/>
      <c r="G4308" s="948"/>
      <c r="H4308" s="948"/>
      <c r="I4308" s="948"/>
      <c r="N4308" s="948"/>
      <c r="O4308" s="948"/>
      <c r="P4308" s="948"/>
      <c r="Q4308" s="948"/>
      <c r="R4308" s="948"/>
      <c r="S4308" s="948"/>
      <c r="T4308" s="948"/>
      <c r="U4308" s="948"/>
      <c r="V4308" s="948"/>
      <c r="W4308" s="948"/>
      <c r="X4308" s="948"/>
      <c r="Y4308" s="948"/>
      <c r="Z4308" s="948"/>
      <c r="CC4308" s="949"/>
    </row>
    <row r="4309" spans="6:81" s="947" customFormat="1">
      <c r="F4309" s="948"/>
      <c r="G4309" s="948"/>
      <c r="H4309" s="948"/>
      <c r="I4309" s="948"/>
      <c r="N4309" s="948"/>
      <c r="O4309" s="948"/>
      <c r="P4309" s="948"/>
      <c r="Q4309" s="948"/>
      <c r="R4309" s="948"/>
      <c r="S4309" s="948"/>
      <c r="T4309" s="948"/>
      <c r="U4309" s="948"/>
      <c r="V4309" s="948"/>
      <c r="W4309" s="948"/>
      <c r="X4309" s="948"/>
      <c r="Y4309" s="948"/>
      <c r="Z4309" s="948"/>
      <c r="CC4309" s="949"/>
    </row>
    <row r="4310" spans="6:81" s="947" customFormat="1">
      <c r="F4310" s="948"/>
      <c r="G4310" s="948"/>
      <c r="H4310" s="948"/>
      <c r="I4310" s="948"/>
      <c r="N4310" s="948"/>
      <c r="O4310" s="948"/>
      <c r="P4310" s="948"/>
      <c r="Q4310" s="948"/>
      <c r="R4310" s="948"/>
      <c r="S4310" s="948"/>
      <c r="T4310" s="948"/>
      <c r="U4310" s="948"/>
      <c r="V4310" s="948"/>
      <c r="W4310" s="948"/>
      <c r="X4310" s="948"/>
      <c r="Y4310" s="948"/>
      <c r="Z4310" s="948"/>
      <c r="CC4310" s="949"/>
    </row>
    <row r="4311" spans="6:81" s="947" customFormat="1">
      <c r="F4311" s="948"/>
      <c r="G4311" s="948"/>
      <c r="H4311" s="948"/>
      <c r="I4311" s="948"/>
      <c r="N4311" s="948"/>
      <c r="O4311" s="948"/>
      <c r="P4311" s="948"/>
      <c r="Q4311" s="948"/>
      <c r="R4311" s="948"/>
      <c r="S4311" s="948"/>
      <c r="T4311" s="948"/>
      <c r="U4311" s="948"/>
      <c r="V4311" s="948"/>
      <c r="W4311" s="948"/>
      <c r="X4311" s="948"/>
      <c r="Y4311" s="948"/>
      <c r="Z4311" s="948"/>
      <c r="CC4311" s="949"/>
    </row>
    <row r="4312" spans="6:81" s="947" customFormat="1">
      <c r="F4312" s="948"/>
      <c r="G4312" s="948"/>
      <c r="H4312" s="948"/>
      <c r="I4312" s="948"/>
      <c r="N4312" s="948"/>
      <c r="O4312" s="948"/>
      <c r="P4312" s="948"/>
      <c r="Q4312" s="948"/>
      <c r="R4312" s="948"/>
      <c r="S4312" s="948"/>
      <c r="T4312" s="948"/>
      <c r="U4312" s="948"/>
      <c r="V4312" s="948"/>
      <c r="W4312" s="948"/>
      <c r="X4312" s="948"/>
      <c r="Y4312" s="948"/>
      <c r="Z4312" s="948"/>
      <c r="CC4312" s="949"/>
    </row>
    <row r="4313" spans="6:81" s="947" customFormat="1">
      <c r="F4313" s="948"/>
      <c r="G4313" s="948"/>
      <c r="H4313" s="948"/>
      <c r="I4313" s="948"/>
      <c r="N4313" s="948"/>
      <c r="O4313" s="948"/>
      <c r="P4313" s="948"/>
      <c r="Q4313" s="948"/>
      <c r="R4313" s="948"/>
      <c r="S4313" s="948"/>
      <c r="T4313" s="948"/>
      <c r="U4313" s="948"/>
      <c r="V4313" s="948"/>
      <c r="W4313" s="948"/>
      <c r="X4313" s="948"/>
      <c r="Y4313" s="948"/>
      <c r="Z4313" s="948"/>
      <c r="CC4313" s="949"/>
    </row>
    <row r="4314" spans="6:81" s="947" customFormat="1">
      <c r="F4314" s="948"/>
      <c r="G4314" s="948"/>
      <c r="H4314" s="948"/>
      <c r="I4314" s="948"/>
      <c r="N4314" s="948"/>
      <c r="O4314" s="948"/>
      <c r="P4314" s="948"/>
      <c r="Q4314" s="948"/>
      <c r="R4314" s="948"/>
      <c r="S4314" s="948"/>
      <c r="T4314" s="948"/>
      <c r="U4314" s="948"/>
      <c r="V4314" s="948"/>
      <c r="W4314" s="948"/>
      <c r="X4314" s="948"/>
      <c r="Y4314" s="948"/>
      <c r="Z4314" s="948"/>
      <c r="CC4314" s="949"/>
    </row>
    <row r="4315" spans="6:81" s="947" customFormat="1">
      <c r="F4315" s="948"/>
      <c r="G4315" s="948"/>
      <c r="H4315" s="948"/>
      <c r="I4315" s="948"/>
      <c r="N4315" s="948"/>
      <c r="O4315" s="948"/>
      <c r="P4315" s="948"/>
      <c r="Q4315" s="948"/>
      <c r="R4315" s="948"/>
      <c r="S4315" s="948"/>
      <c r="T4315" s="948"/>
      <c r="U4315" s="948"/>
      <c r="V4315" s="948"/>
      <c r="W4315" s="948"/>
      <c r="X4315" s="948"/>
      <c r="Y4315" s="948"/>
      <c r="Z4315" s="948"/>
      <c r="CC4315" s="949"/>
    </row>
    <row r="4316" spans="6:81" s="947" customFormat="1">
      <c r="F4316" s="948"/>
      <c r="G4316" s="948"/>
      <c r="H4316" s="948"/>
      <c r="I4316" s="948"/>
      <c r="N4316" s="948"/>
      <c r="O4316" s="948"/>
      <c r="P4316" s="948"/>
      <c r="Q4316" s="948"/>
      <c r="R4316" s="948"/>
      <c r="S4316" s="948"/>
      <c r="T4316" s="948"/>
      <c r="U4316" s="948"/>
      <c r="V4316" s="948"/>
      <c r="W4316" s="948"/>
      <c r="X4316" s="948"/>
      <c r="Y4316" s="948"/>
      <c r="Z4316" s="948"/>
      <c r="CC4316" s="949"/>
    </row>
    <row r="4317" spans="6:81" s="947" customFormat="1">
      <c r="F4317" s="948"/>
      <c r="G4317" s="948"/>
      <c r="H4317" s="948"/>
      <c r="I4317" s="948"/>
      <c r="N4317" s="948"/>
      <c r="O4317" s="948"/>
      <c r="P4317" s="948"/>
      <c r="Q4317" s="948"/>
      <c r="R4317" s="948"/>
      <c r="S4317" s="948"/>
      <c r="T4317" s="948"/>
      <c r="U4317" s="948"/>
      <c r="V4317" s="948"/>
      <c r="W4317" s="948"/>
      <c r="X4317" s="948"/>
      <c r="Y4317" s="948"/>
      <c r="Z4317" s="948"/>
      <c r="CC4317" s="949"/>
    </row>
    <row r="4318" spans="6:81" s="947" customFormat="1">
      <c r="F4318" s="948"/>
      <c r="G4318" s="948"/>
      <c r="H4318" s="948"/>
      <c r="I4318" s="948"/>
      <c r="N4318" s="948"/>
      <c r="O4318" s="948"/>
      <c r="P4318" s="948"/>
      <c r="Q4318" s="948"/>
      <c r="R4318" s="948"/>
      <c r="S4318" s="948"/>
      <c r="T4318" s="948"/>
      <c r="U4318" s="948"/>
      <c r="V4318" s="948"/>
      <c r="W4318" s="948"/>
      <c r="X4318" s="948"/>
      <c r="Y4318" s="948"/>
      <c r="Z4318" s="948"/>
      <c r="CC4318" s="949"/>
    </row>
    <row r="4319" spans="6:81" s="947" customFormat="1">
      <c r="F4319" s="948"/>
      <c r="G4319" s="948"/>
      <c r="H4319" s="948"/>
      <c r="I4319" s="948"/>
      <c r="N4319" s="948"/>
      <c r="O4319" s="948"/>
      <c r="P4319" s="948"/>
      <c r="Q4319" s="948"/>
      <c r="R4319" s="948"/>
      <c r="S4319" s="948"/>
      <c r="T4319" s="948"/>
      <c r="U4319" s="948"/>
      <c r="V4319" s="948"/>
      <c r="W4319" s="948"/>
      <c r="X4319" s="948"/>
      <c r="Y4319" s="948"/>
      <c r="Z4319" s="948"/>
      <c r="CC4319" s="949"/>
    </row>
    <row r="4320" spans="6:81" s="947" customFormat="1">
      <c r="F4320" s="948"/>
      <c r="G4320" s="948"/>
      <c r="H4320" s="948"/>
      <c r="I4320" s="948"/>
      <c r="N4320" s="948"/>
      <c r="O4320" s="948"/>
      <c r="P4320" s="948"/>
      <c r="Q4320" s="948"/>
      <c r="R4320" s="948"/>
      <c r="S4320" s="948"/>
      <c r="T4320" s="948"/>
      <c r="U4320" s="948"/>
      <c r="V4320" s="948"/>
      <c r="W4320" s="948"/>
      <c r="X4320" s="948"/>
      <c r="Y4320" s="948"/>
      <c r="Z4320" s="948"/>
      <c r="CC4320" s="949"/>
    </row>
    <row r="4321" spans="6:81" s="947" customFormat="1">
      <c r="F4321" s="948"/>
      <c r="G4321" s="948"/>
      <c r="H4321" s="948"/>
      <c r="I4321" s="948"/>
      <c r="N4321" s="948"/>
      <c r="O4321" s="948"/>
      <c r="P4321" s="948"/>
      <c r="Q4321" s="948"/>
      <c r="R4321" s="948"/>
      <c r="S4321" s="948"/>
      <c r="T4321" s="948"/>
      <c r="U4321" s="948"/>
      <c r="V4321" s="948"/>
      <c r="W4321" s="948"/>
      <c r="X4321" s="948"/>
      <c r="Y4321" s="948"/>
      <c r="Z4321" s="948"/>
      <c r="CC4321" s="949"/>
    </row>
    <row r="4322" spans="6:81" s="947" customFormat="1">
      <c r="F4322" s="948"/>
      <c r="G4322" s="948"/>
      <c r="H4322" s="948"/>
      <c r="I4322" s="948"/>
      <c r="N4322" s="948"/>
      <c r="O4322" s="948"/>
      <c r="P4322" s="948"/>
      <c r="Q4322" s="948"/>
      <c r="R4322" s="948"/>
      <c r="S4322" s="948"/>
      <c r="T4322" s="948"/>
      <c r="U4322" s="948"/>
      <c r="V4322" s="948"/>
      <c r="W4322" s="948"/>
      <c r="X4322" s="948"/>
      <c r="Y4322" s="948"/>
      <c r="Z4322" s="948"/>
      <c r="CC4322" s="949"/>
    </row>
    <row r="4323" spans="6:81" s="947" customFormat="1">
      <c r="F4323" s="948"/>
      <c r="G4323" s="948"/>
      <c r="H4323" s="948"/>
      <c r="I4323" s="948"/>
      <c r="N4323" s="948"/>
      <c r="O4323" s="948"/>
      <c r="P4323" s="948"/>
      <c r="Q4323" s="948"/>
      <c r="R4323" s="948"/>
      <c r="S4323" s="948"/>
      <c r="T4323" s="948"/>
      <c r="U4323" s="948"/>
      <c r="V4323" s="948"/>
      <c r="W4323" s="948"/>
      <c r="X4323" s="948"/>
      <c r="Y4323" s="948"/>
      <c r="Z4323" s="948"/>
      <c r="CC4323" s="949"/>
    </row>
    <row r="4324" spans="6:81" s="947" customFormat="1">
      <c r="F4324" s="948"/>
      <c r="G4324" s="948"/>
      <c r="H4324" s="948"/>
      <c r="I4324" s="948"/>
      <c r="N4324" s="948"/>
      <c r="O4324" s="948"/>
      <c r="P4324" s="948"/>
      <c r="Q4324" s="948"/>
      <c r="R4324" s="948"/>
      <c r="S4324" s="948"/>
      <c r="T4324" s="948"/>
      <c r="U4324" s="948"/>
      <c r="V4324" s="948"/>
      <c r="W4324" s="948"/>
      <c r="X4324" s="948"/>
      <c r="Y4324" s="948"/>
      <c r="Z4324" s="948"/>
      <c r="CC4324" s="949"/>
    </row>
    <row r="4325" spans="6:81" s="947" customFormat="1">
      <c r="F4325" s="948"/>
      <c r="G4325" s="948"/>
      <c r="H4325" s="948"/>
      <c r="I4325" s="948"/>
      <c r="N4325" s="948"/>
      <c r="O4325" s="948"/>
      <c r="P4325" s="948"/>
      <c r="Q4325" s="948"/>
      <c r="R4325" s="948"/>
      <c r="S4325" s="948"/>
      <c r="T4325" s="948"/>
      <c r="U4325" s="948"/>
      <c r="V4325" s="948"/>
      <c r="W4325" s="948"/>
      <c r="X4325" s="948"/>
      <c r="Y4325" s="948"/>
      <c r="Z4325" s="948"/>
      <c r="CC4325" s="949"/>
    </row>
    <row r="4326" spans="6:81" s="947" customFormat="1">
      <c r="F4326" s="948"/>
      <c r="G4326" s="948"/>
      <c r="H4326" s="948"/>
      <c r="I4326" s="948"/>
      <c r="N4326" s="948"/>
      <c r="O4326" s="948"/>
      <c r="P4326" s="948"/>
      <c r="Q4326" s="948"/>
      <c r="R4326" s="948"/>
      <c r="S4326" s="948"/>
      <c r="T4326" s="948"/>
      <c r="U4326" s="948"/>
      <c r="V4326" s="948"/>
      <c r="W4326" s="948"/>
      <c r="X4326" s="948"/>
      <c r="Y4326" s="948"/>
      <c r="Z4326" s="948"/>
      <c r="CC4326" s="949"/>
    </row>
    <row r="4327" spans="6:81" s="947" customFormat="1">
      <c r="F4327" s="948"/>
      <c r="G4327" s="948"/>
      <c r="H4327" s="948"/>
      <c r="I4327" s="948"/>
      <c r="N4327" s="948"/>
      <c r="O4327" s="948"/>
      <c r="P4327" s="948"/>
      <c r="Q4327" s="948"/>
      <c r="R4327" s="948"/>
      <c r="S4327" s="948"/>
      <c r="T4327" s="948"/>
      <c r="U4327" s="948"/>
      <c r="V4327" s="948"/>
      <c r="W4327" s="948"/>
      <c r="X4327" s="948"/>
      <c r="Y4327" s="948"/>
      <c r="Z4327" s="948"/>
      <c r="CC4327" s="949"/>
    </row>
    <row r="4328" spans="6:81" s="947" customFormat="1">
      <c r="F4328" s="948"/>
      <c r="G4328" s="948"/>
      <c r="H4328" s="948"/>
      <c r="I4328" s="948"/>
      <c r="N4328" s="948"/>
      <c r="O4328" s="948"/>
      <c r="P4328" s="948"/>
      <c r="Q4328" s="948"/>
      <c r="R4328" s="948"/>
      <c r="S4328" s="948"/>
      <c r="T4328" s="948"/>
      <c r="U4328" s="948"/>
      <c r="V4328" s="948"/>
      <c r="W4328" s="948"/>
      <c r="X4328" s="948"/>
      <c r="Y4328" s="948"/>
      <c r="Z4328" s="948"/>
      <c r="CC4328" s="949"/>
    </row>
    <row r="4329" spans="6:81" s="947" customFormat="1">
      <c r="F4329" s="948"/>
      <c r="G4329" s="948"/>
      <c r="H4329" s="948"/>
      <c r="I4329" s="948"/>
      <c r="N4329" s="948"/>
      <c r="O4329" s="948"/>
      <c r="P4329" s="948"/>
      <c r="Q4329" s="948"/>
      <c r="R4329" s="948"/>
      <c r="S4329" s="948"/>
      <c r="T4329" s="948"/>
      <c r="U4329" s="948"/>
      <c r="V4329" s="948"/>
      <c r="W4329" s="948"/>
      <c r="X4329" s="948"/>
      <c r="Y4329" s="948"/>
      <c r="Z4329" s="948"/>
      <c r="CC4329" s="949"/>
    </row>
    <row r="4330" spans="6:81" s="947" customFormat="1">
      <c r="F4330" s="948"/>
      <c r="G4330" s="948"/>
      <c r="H4330" s="948"/>
      <c r="I4330" s="948"/>
      <c r="N4330" s="948"/>
      <c r="O4330" s="948"/>
      <c r="P4330" s="948"/>
      <c r="Q4330" s="948"/>
      <c r="R4330" s="948"/>
      <c r="S4330" s="948"/>
      <c r="T4330" s="948"/>
      <c r="U4330" s="948"/>
      <c r="V4330" s="948"/>
      <c r="W4330" s="948"/>
      <c r="X4330" s="948"/>
      <c r="Y4330" s="948"/>
      <c r="Z4330" s="948"/>
      <c r="CC4330" s="949"/>
    </row>
    <row r="4331" spans="6:81" s="947" customFormat="1">
      <c r="F4331" s="948"/>
      <c r="G4331" s="948"/>
      <c r="H4331" s="948"/>
      <c r="I4331" s="948"/>
      <c r="N4331" s="948"/>
      <c r="O4331" s="948"/>
      <c r="P4331" s="948"/>
      <c r="Q4331" s="948"/>
      <c r="R4331" s="948"/>
      <c r="S4331" s="948"/>
      <c r="T4331" s="948"/>
      <c r="U4331" s="948"/>
      <c r="V4331" s="948"/>
      <c r="W4331" s="948"/>
      <c r="X4331" s="948"/>
      <c r="Y4331" s="948"/>
      <c r="Z4331" s="948"/>
      <c r="CC4331" s="949"/>
    </row>
    <row r="4332" spans="6:81" s="947" customFormat="1">
      <c r="F4332" s="948"/>
      <c r="G4332" s="948"/>
      <c r="H4332" s="948"/>
      <c r="I4332" s="948"/>
      <c r="N4332" s="948"/>
      <c r="O4332" s="948"/>
      <c r="P4332" s="948"/>
      <c r="Q4332" s="948"/>
      <c r="R4332" s="948"/>
      <c r="S4332" s="948"/>
      <c r="T4332" s="948"/>
      <c r="U4332" s="948"/>
      <c r="V4332" s="948"/>
      <c r="W4332" s="948"/>
      <c r="X4332" s="948"/>
      <c r="Y4332" s="948"/>
      <c r="Z4332" s="948"/>
      <c r="CC4332" s="949"/>
    </row>
    <row r="4333" spans="6:81" s="947" customFormat="1">
      <c r="F4333" s="948"/>
      <c r="G4333" s="948"/>
      <c r="H4333" s="948"/>
      <c r="I4333" s="948"/>
      <c r="N4333" s="948"/>
      <c r="O4333" s="948"/>
      <c r="P4333" s="948"/>
      <c r="Q4333" s="948"/>
      <c r="R4333" s="948"/>
      <c r="S4333" s="948"/>
      <c r="T4333" s="948"/>
      <c r="U4333" s="948"/>
      <c r="V4333" s="948"/>
      <c r="W4333" s="948"/>
      <c r="X4333" s="948"/>
      <c r="Y4333" s="948"/>
      <c r="Z4333" s="948"/>
      <c r="CC4333" s="949"/>
    </row>
    <row r="4334" spans="6:81" s="947" customFormat="1">
      <c r="F4334" s="948"/>
      <c r="G4334" s="948"/>
      <c r="H4334" s="948"/>
      <c r="I4334" s="948"/>
      <c r="N4334" s="948"/>
      <c r="O4334" s="948"/>
      <c r="P4334" s="948"/>
      <c r="Q4334" s="948"/>
      <c r="R4334" s="948"/>
      <c r="S4334" s="948"/>
      <c r="T4334" s="948"/>
      <c r="U4334" s="948"/>
      <c r="V4334" s="948"/>
      <c r="W4334" s="948"/>
      <c r="X4334" s="948"/>
      <c r="Y4334" s="948"/>
      <c r="Z4334" s="948"/>
      <c r="CC4334" s="949"/>
    </row>
    <row r="4335" spans="6:81" s="947" customFormat="1">
      <c r="F4335" s="948"/>
      <c r="G4335" s="948"/>
      <c r="H4335" s="948"/>
      <c r="I4335" s="948"/>
      <c r="N4335" s="948"/>
      <c r="O4335" s="948"/>
      <c r="P4335" s="948"/>
      <c r="Q4335" s="948"/>
      <c r="R4335" s="948"/>
      <c r="S4335" s="948"/>
      <c r="T4335" s="948"/>
      <c r="U4335" s="948"/>
      <c r="V4335" s="948"/>
      <c r="W4335" s="948"/>
      <c r="X4335" s="948"/>
      <c r="Y4335" s="948"/>
      <c r="Z4335" s="948"/>
      <c r="CC4335" s="949"/>
    </row>
    <row r="4336" spans="6:81" s="947" customFormat="1">
      <c r="F4336" s="948"/>
      <c r="G4336" s="948"/>
      <c r="H4336" s="948"/>
      <c r="I4336" s="948"/>
      <c r="N4336" s="948"/>
      <c r="O4336" s="948"/>
      <c r="P4336" s="948"/>
      <c r="Q4336" s="948"/>
      <c r="R4336" s="948"/>
      <c r="S4336" s="948"/>
      <c r="T4336" s="948"/>
      <c r="U4336" s="948"/>
      <c r="V4336" s="948"/>
      <c r="W4336" s="948"/>
      <c r="X4336" s="948"/>
      <c r="Y4336" s="948"/>
      <c r="Z4336" s="948"/>
      <c r="CC4336" s="949"/>
    </row>
    <row r="4337" spans="6:81" s="947" customFormat="1">
      <c r="F4337" s="948"/>
      <c r="G4337" s="948"/>
      <c r="H4337" s="948"/>
      <c r="I4337" s="948"/>
      <c r="N4337" s="948"/>
      <c r="O4337" s="948"/>
      <c r="P4337" s="948"/>
      <c r="Q4337" s="948"/>
      <c r="R4337" s="948"/>
      <c r="S4337" s="948"/>
      <c r="T4337" s="948"/>
      <c r="U4337" s="948"/>
      <c r="V4337" s="948"/>
      <c r="W4337" s="948"/>
      <c r="X4337" s="948"/>
      <c r="Y4337" s="948"/>
      <c r="Z4337" s="948"/>
      <c r="CC4337" s="949"/>
    </row>
    <row r="4338" spans="6:81" s="947" customFormat="1">
      <c r="F4338" s="948"/>
      <c r="G4338" s="948"/>
      <c r="H4338" s="948"/>
      <c r="I4338" s="948"/>
      <c r="N4338" s="948"/>
      <c r="O4338" s="948"/>
      <c r="P4338" s="948"/>
      <c r="Q4338" s="948"/>
      <c r="R4338" s="948"/>
      <c r="S4338" s="948"/>
      <c r="T4338" s="948"/>
      <c r="U4338" s="948"/>
      <c r="V4338" s="948"/>
      <c r="W4338" s="948"/>
      <c r="X4338" s="948"/>
      <c r="Y4338" s="948"/>
      <c r="Z4338" s="948"/>
      <c r="CC4338" s="949"/>
    </row>
    <row r="4339" spans="6:81" s="947" customFormat="1">
      <c r="F4339" s="948"/>
      <c r="G4339" s="948"/>
      <c r="H4339" s="948"/>
      <c r="I4339" s="948"/>
      <c r="N4339" s="948"/>
      <c r="O4339" s="948"/>
      <c r="P4339" s="948"/>
      <c r="Q4339" s="948"/>
      <c r="R4339" s="948"/>
      <c r="S4339" s="948"/>
      <c r="T4339" s="948"/>
      <c r="U4339" s="948"/>
      <c r="V4339" s="948"/>
      <c r="W4339" s="948"/>
      <c r="X4339" s="948"/>
      <c r="Y4339" s="948"/>
      <c r="Z4339" s="948"/>
      <c r="CC4339" s="949"/>
    </row>
    <row r="4340" spans="6:81" s="947" customFormat="1">
      <c r="F4340" s="948"/>
      <c r="G4340" s="948"/>
      <c r="H4340" s="948"/>
      <c r="I4340" s="948"/>
      <c r="N4340" s="948"/>
      <c r="O4340" s="948"/>
      <c r="P4340" s="948"/>
      <c r="Q4340" s="948"/>
      <c r="R4340" s="948"/>
      <c r="S4340" s="948"/>
      <c r="T4340" s="948"/>
      <c r="U4340" s="948"/>
      <c r="V4340" s="948"/>
      <c r="W4340" s="948"/>
      <c r="X4340" s="948"/>
      <c r="Y4340" s="948"/>
      <c r="Z4340" s="948"/>
      <c r="CC4340" s="949"/>
    </row>
    <row r="4341" spans="6:81" s="947" customFormat="1">
      <c r="F4341" s="948"/>
      <c r="G4341" s="948"/>
      <c r="H4341" s="948"/>
      <c r="I4341" s="948"/>
      <c r="N4341" s="948"/>
      <c r="O4341" s="948"/>
      <c r="P4341" s="948"/>
      <c r="Q4341" s="948"/>
      <c r="R4341" s="948"/>
      <c r="S4341" s="948"/>
      <c r="T4341" s="948"/>
      <c r="U4341" s="948"/>
      <c r="V4341" s="948"/>
      <c r="W4341" s="948"/>
      <c r="X4341" s="948"/>
      <c r="Y4341" s="948"/>
      <c r="Z4341" s="948"/>
      <c r="CC4341" s="949"/>
    </row>
    <row r="4342" spans="6:81" s="947" customFormat="1">
      <c r="F4342" s="948"/>
      <c r="G4342" s="948"/>
      <c r="H4342" s="948"/>
      <c r="I4342" s="948"/>
      <c r="N4342" s="948"/>
      <c r="O4342" s="948"/>
      <c r="P4342" s="948"/>
      <c r="Q4342" s="948"/>
      <c r="R4342" s="948"/>
      <c r="S4342" s="948"/>
      <c r="T4342" s="948"/>
      <c r="U4342" s="948"/>
      <c r="V4342" s="948"/>
      <c r="W4342" s="948"/>
      <c r="X4342" s="948"/>
      <c r="Y4342" s="948"/>
      <c r="Z4342" s="948"/>
      <c r="CC4342" s="949"/>
    </row>
    <row r="4343" spans="6:81" s="947" customFormat="1">
      <c r="F4343" s="948"/>
      <c r="G4343" s="948"/>
      <c r="H4343" s="948"/>
      <c r="I4343" s="948"/>
      <c r="N4343" s="948"/>
      <c r="O4343" s="948"/>
      <c r="P4343" s="948"/>
      <c r="Q4343" s="948"/>
      <c r="R4343" s="948"/>
      <c r="S4343" s="948"/>
      <c r="T4343" s="948"/>
      <c r="U4343" s="948"/>
      <c r="V4343" s="948"/>
      <c r="W4343" s="948"/>
      <c r="X4343" s="948"/>
      <c r="Y4343" s="948"/>
      <c r="Z4343" s="948"/>
      <c r="CC4343" s="949"/>
    </row>
    <row r="4344" spans="6:81" s="947" customFormat="1">
      <c r="F4344" s="948"/>
      <c r="G4344" s="948"/>
      <c r="H4344" s="948"/>
      <c r="I4344" s="948"/>
      <c r="N4344" s="948"/>
      <c r="O4344" s="948"/>
      <c r="P4344" s="948"/>
      <c r="Q4344" s="948"/>
      <c r="R4344" s="948"/>
      <c r="S4344" s="948"/>
      <c r="T4344" s="948"/>
      <c r="U4344" s="948"/>
      <c r="V4344" s="948"/>
      <c r="W4344" s="948"/>
      <c r="X4344" s="948"/>
      <c r="Y4344" s="948"/>
      <c r="Z4344" s="948"/>
      <c r="CC4344" s="949"/>
    </row>
    <row r="4345" spans="6:81" s="947" customFormat="1">
      <c r="F4345" s="948"/>
      <c r="G4345" s="948"/>
      <c r="H4345" s="948"/>
      <c r="I4345" s="948"/>
      <c r="N4345" s="948"/>
      <c r="O4345" s="948"/>
      <c r="P4345" s="948"/>
      <c r="Q4345" s="948"/>
      <c r="R4345" s="948"/>
      <c r="S4345" s="948"/>
      <c r="T4345" s="948"/>
      <c r="U4345" s="948"/>
      <c r="V4345" s="948"/>
      <c r="W4345" s="948"/>
      <c r="X4345" s="948"/>
      <c r="Y4345" s="948"/>
      <c r="Z4345" s="948"/>
      <c r="CC4345" s="949"/>
    </row>
    <row r="4346" spans="6:81" s="947" customFormat="1">
      <c r="F4346" s="948"/>
      <c r="G4346" s="948"/>
      <c r="H4346" s="948"/>
      <c r="I4346" s="948"/>
      <c r="N4346" s="948"/>
      <c r="O4346" s="948"/>
      <c r="P4346" s="948"/>
      <c r="Q4346" s="948"/>
      <c r="R4346" s="948"/>
      <c r="S4346" s="948"/>
      <c r="T4346" s="948"/>
      <c r="U4346" s="948"/>
      <c r="V4346" s="948"/>
      <c r="W4346" s="948"/>
      <c r="X4346" s="948"/>
      <c r="Y4346" s="948"/>
      <c r="Z4346" s="948"/>
      <c r="CC4346" s="949"/>
    </row>
    <row r="4347" spans="6:81" s="947" customFormat="1">
      <c r="F4347" s="948"/>
      <c r="G4347" s="948"/>
      <c r="H4347" s="948"/>
      <c r="I4347" s="948"/>
      <c r="N4347" s="948"/>
      <c r="O4347" s="948"/>
      <c r="P4347" s="948"/>
      <c r="Q4347" s="948"/>
      <c r="R4347" s="948"/>
      <c r="S4347" s="948"/>
      <c r="T4347" s="948"/>
      <c r="U4347" s="948"/>
      <c r="V4347" s="948"/>
      <c r="W4347" s="948"/>
      <c r="X4347" s="948"/>
      <c r="Y4347" s="948"/>
      <c r="Z4347" s="948"/>
      <c r="CC4347" s="949"/>
    </row>
    <row r="4348" spans="6:81" s="947" customFormat="1">
      <c r="F4348" s="948"/>
      <c r="G4348" s="948"/>
      <c r="H4348" s="948"/>
      <c r="I4348" s="948"/>
      <c r="N4348" s="948"/>
      <c r="O4348" s="948"/>
      <c r="P4348" s="948"/>
      <c r="Q4348" s="948"/>
      <c r="R4348" s="948"/>
      <c r="S4348" s="948"/>
      <c r="T4348" s="948"/>
      <c r="U4348" s="948"/>
      <c r="V4348" s="948"/>
      <c r="W4348" s="948"/>
      <c r="X4348" s="948"/>
      <c r="Y4348" s="948"/>
      <c r="Z4348" s="948"/>
      <c r="CC4348" s="949"/>
    </row>
    <row r="4349" spans="6:81" s="947" customFormat="1">
      <c r="F4349" s="948"/>
      <c r="G4349" s="948"/>
      <c r="H4349" s="948"/>
      <c r="I4349" s="948"/>
      <c r="N4349" s="948"/>
      <c r="O4349" s="948"/>
      <c r="P4349" s="948"/>
      <c r="Q4349" s="948"/>
      <c r="R4349" s="948"/>
      <c r="S4349" s="948"/>
      <c r="T4349" s="948"/>
      <c r="U4349" s="948"/>
      <c r="V4349" s="948"/>
      <c r="W4349" s="948"/>
      <c r="X4349" s="948"/>
      <c r="Y4349" s="948"/>
      <c r="Z4349" s="948"/>
      <c r="CC4349" s="949"/>
    </row>
    <row r="4350" spans="6:81" s="947" customFormat="1">
      <c r="F4350" s="948"/>
      <c r="G4350" s="948"/>
      <c r="H4350" s="948"/>
      <c r="I4350" s="948"/>
      <c r="N4350" s="948"/>
      <c r="O4350" s="948"/>
      <c r="P4350" s="948"/>
      <c r="Q4350" s="948"/>
      <c r="R4350" s="948"/>
      <c r="S4350" s="948"/>
      <c r="T4350" s="948"/>
      <c r="U4350" s="948"/>
      <c r="V4350" s="948"/>
      <c r="W4350" s="948"/>
      <c r="X4350" s="948"/>
      <c r="Y4350" s="948"/>
      <c r="Z4350" s="948"/>
      <c r="CC4350" s="949"/>
    </row>
    <row r="4351" spans="6:81" s="947" customFormat="1">
      <c r="F4351" s="948"/>
      <c r="G4351" s="948"/>
      <c r="H4351" s="948"/>
      <c r="I4351" s="948"/>
      <c r="N4351" s="948"/>
      <c r="O4351" s="948"/>
      <c r="P4351" s="948"/>
      <c r="Q4351" s="948"/>
      <c r="R4351" s="948"/>
      <c r="S4351" s="948"/>
      <c r="T4351" s="948"/>
      <c r="U4351" s="948"/>
      <c r="V4351" s="948"/>
      <c r="W4351" s="948"/>
      <c r="X4351" s="948"/>
      <c r="Y4351" s="948"/>
      <c r="Z4351" s="948"/>
      <c r="CC4351" s="949"/>
    </row>
    <row r="4352" spans="6:81" s="947" customFormat="1">
      <c r="F4352" s="948"/>
      <c r="G4352" s="948"/>
      <c r="H4352" s="948"/>
      <c r="I4352" s="948"/>
      <c r="N4352" s="948"/>
      <c r="O4352" s="948"/>
      <c r="P4352" s="948"/>
      <c r="Q4352" s="948"/>
      <c r="R4352" s="948"/>
      <c r="S4352" s="948"/>
      <c r="T4352" s="948"/>
      <c r="U4352" s="948"/>
      <c r="V4352" s="948"/>
      <c r="W4352" s="948"/>
      <c r="X4352" s="948"/>
      <c r="Y4352" s="948"/>
      <c r="Z4352" s="948"/>
      <c r="CC4352" s="949"/>
    </row>
    <row r="4353" spans="6:81" s="947" customFormat="1">
      <c r="F4353" s="948"/>
      <c r="G4353" s="948"/>
      <c r="H4353" s="948"/>
      <c r="I4353" s="948"/>
      <c r="N4353" s="948"/>
      <c r="O4353" s="948"/>
      <c r="P4353" s="948"/>
      <c r="Q4353" s="948"/>
      <c r="R4353" s="948"/>
      <c r="S4353" s="948"/>
      <c r="T4353" s="948"/>
      <c r="U4353" s="948"/>
      <c r="V4353" s="948"/>
      <c r="W4353" s="948"/>
      <c r="X4353" s="948"/>
      <c r="Y4353" s="948"/>
      <c r="Z4353" s="948"/>
      <c r="CC4353" s="949"/>
    </row>
    <row r="4354" spans="6:81" s="947" customFormat="1">
      <c r="F4354" s="948"/>
      <c r="G4354" s="948"/>
      <c r="H4354" s="948"/>
      <c r="I4354" s="948"/>
      <c r="N4354" s="948"/>
      <c r="O4354" s="948"/>
      <c r="P4354" s="948"/>
      <c r="Q4354" s="948"/>
      <c r="R4354" s="948"/>
      <c r="S4354" s="948"/>
      <c r="T4354" s="948"/>
      <c r="U4354" s="948"/>
      <c r="V4354" s="948"/>
      <c r="W4354" s="948"/>
      <c r="X4354" s="948"/>
      <c r="Y4354" s="948"/>
      <c r="Z4354" s="948"/>
      <c r="CC4354" s="949"/>
    </row>
    <row r="4355" spans="6:81" s="947" customFormat="1">
      <c r="F4355" s="948"/>
      <c r="G4355" s="948"/>
      <c r="H4355" s="948"/>
      <c r="I4355" s="948"/>
      <c r="N4355" s="948"/>
      <c r="O4355" s="948"/>
      <c r="P4355" s="948"/>
      <c r="Q4355" s="948"/>
      <c r="R4355" s="948"/>
      <c r="S4355" s="948"/>
      <c r="T4355" s="948"/>
      <c r="U4355" s="948"/>
      <c r="V4355" s="948"/>
      <c r="W4355" s="948"/>
      <c r="X4355" s="948"/>
      <c r="Y4355" s="948"/>
      <c r="Z4355" s="948"/>
      <c r="CC4355" s="949"/>
    </row>
    <row r="4356" spans="6:81" s="947" customFormat="1">
      <c r="F4356" s="948"/>
      <c r="G4356" s="948"/>
      <c r="H4356" s="948"/>
      <c r="I4356" s="948"/>
      <c r="N4356" s="948"/>
      <c r="O4356" s="948"/>
      <c r="P4356" s="948"/>
      <c r="Q4356" s="948"/>
      <c r="R4356" s="948"/>
      <c r="S4356" s="948"/>
      <c r="T4356" s="948"/>
      <c r="U4356" s="948"/>
      <c r="V4356" s="948"/>
      <c r="W4356" s="948"/>
      <c r="X4356" s="948"/>
      <c r="Y4356" s="948"/>
      <c r="Z4356" s="948"/>
      <c r="CC4356" s="949"/>
    </row>
    <row r="4357" spans="6:81" s="947" customFormat="1">
      <c r="F4357" s="948"/>
      <c r="G4357" s="948"/>
      <c r="H4357" s="948"/>
      <c r="I4357" s="948"/>
      <c r="N4357" s="948"/>
      <c r="O4357" s="948"/>
      <c r="P4357" s="948"/>
      <c r="Q4357" s="948"/>
      <c r="R4357" s="948"/>
      <c r="S4357" s="948"/>
      <c r="T4357" s="948"/>
      <c r="U4357" s="948"/>
      <c r="V4357" s="948"/>
      <c r="W4357" s="948"/>
      <c r="X4357" s="948"/>
      <c r="Y4357" s="948"/>
      <c r="Z4357" s="948"/>
      <c r="CC4357" s="949"/>
    </row>
    <row r="4358" spans="6:81" s="947" customFormat="1">
      <c r="F4358" s="948"/>
      <c r="G4358" s="948"/>
      <c r="H4358" s="948"/>
      <c r="I4358" s="948"/>
      <c r="N4358" s="948"/>
      <c r="O4358" s="948"/>
      <c r="P4358" s="948"/>
      <c r="Q4358" s="948"/>
      <c r="R4358" s="948"/>
      <c r="S4358" s="948"/>
      <c r="T4358" s="948"/>
      <c r="U4358" s="948"/>
      <c r="V4358" s="948"/>
      <c r="W4358" s="948"/>
      <c r="X4358" s="948"/>
      <c r="Y4358" s="948"/>
      <c r="Z4358" s="948"/>
      <c r="CC4358" s="949"/>
    </row>
    <row r="4359" spans="6:81" s="947" customFormat="1">
      <c r="F4359" s="948"/>
      <c r="G4359" s="948"/>
      <c r="H4359" s="948"/>
      <c r="I4359" s="948"/>
      <c r="N4359" s="948"/>
      <c r="O4359" s="948"/>
      <c r="P4359" s="948"/>
      <c r="Q4359" s="948"/>
      <c r="R4359" s="948"/>
      <c r="S4359" s="948"/>
      <c r="T4359" s="948"/>
      <c r="U4359" s="948"/>
      <c r="V4359" s="948"/>
      <c r="W4359" s="948"/>
      <c r="X4359" s="948"/>
      <c r="Y4359" s="948"/>
      <c r="Z4359" s="948"/>
      <c r="CC4359" s="949"/>
    </row>
    <row r="4360" spans="6:81" s="947" customFormat="1">
      <c r="F4360" s="948"/>
      <c r="G4360" s="948"/>
      <c r="H4360" s="948"/>
      <c r="I4360" s="948"/>
      <c r="N4360" s="948"/>
      <c r="O4360" s="948"/>
      <c r="P4360" s="948"/>
      <c r="Q4360" s="948"/>
      <c r="R4360" s="948"/>
      <c r="S4360" s="948"/>
      <c r="T4360" s="948"/>
      <c r="U4360" s="948"/>
      <c r="V4360" s="948"/>
      <c r="W4360" s="948"/>
      <c r="X4360" s="948"/>
      <c r="Y4360" s="948"/>
      <c r="Z4360" s="948"/>
      <c r="CC4360" s="949"/>
    </row>
    <row r="4361" spans="6:81" s="947" customFormat="1">
      <c r="F4361" s="948"/>
      <c r="G4361" s="948"/>
      <c r="H4361" s="948"/>
      <c r="I4361" s="948"/>
      <c r="N4361" s="948"/>
      <c r="O4361" s="948"/>
      <c r="P4361" s="948"/>
      <c r="Q4361" s="948"/>
      <c r="R4361" s="948"/>
      <c r="S4361" s="948"/>
      <c r="T4361" s="948"/>
      <c r="U4361" s="948"/>
      <c r="V4361" s="948"/>
      <c r="W4361" s="948"/>
      <c r="X4361" s="948"/>
      <c r="Y4361" s="948"/>
      <c r="Z4361" s="948"/>
      <c r="CC4361" s="949"/>
    </row>
    <row r="4362" spans="6:81" s="947" customFormat="1">
      <c r="F4362" s="948"/>
      <c r="G4362" s="948"/>
      <c r="H4362" s="948"/>
      <c r="I4362" s="948"/>
      <c r="N4362" s="948"/>
      <c r="O4362" s="948"/>
      <c r="P4362" s="948"/>
      <c r="Q4362" s="948"/>
      <c r="R4362" s="948"/>
      <c r="S4362" s="948"/>
      <c r="T4362" s="948"/>
      <c r="U4362" s="948"/>
      <c r="V4362" s="948"/>
      <c r="W4362" s="948"/>
      <c r="X4362" s="948"/>
      <c r="Y4362" s="948"/>
      <c r="Z4362" s="948"/>
      <c r="CC4362" s="949"/>
    </row>
    <row r="4363" spans="6:81" s="947" customFormat="1">
      <c r="F4363" s="948"/>
      <c r="G4363" s="948"/>
      <c r="H4363" s="948"/>
      <c r="I4363" s="948"/>
      <c r="N4363" s="948"/>
      <c r="O4363" s="948"/>
      <c r="P4363" s="948"/>
      <c r="Q4363" s="948"/>
      <c r="R4363" s="948"/>
      <c r="S4363" s="948"/>
      <c r="T4363" s="948"/>
      <c r="U4363" s="948"/>
      <c r="V4363" s="948"/>
      <c r="W4363" s="948"/>
      <c r="X4363" s="948"/>
      <c r="Y4363" s="948"/>
      <c r="Z4363" s="948"/>
      <c r="CC4363" s="949"/>
    </row>
    <row r="4364" spans="6:81" s="947" customFormat="1">
      <c r="F4364" s="948"/>
      <c r="G4364" s="948"/>
      <c r="H4364" s="948"/>
      <c r="I4364" s="948"/>
      <c r="N4364" s="948"/>
      <c r="O4364" s="948"/>
      <c r="P4364" s="948"/>
      <c r="Q4364" s="948"/>
      <c r="R4364" s="948"/>
      <c r="S4364" s="948"/>
      <c r="T4364" s="948"/>
      <c r="U4364" s="948"/>
      <c r="V4364" s="948"/>
      <c r="W4364" s="948"/>
      <c r="X4364" s="948"/>
      <c r="Y4364" s="948"/>
      <c r="Z4364" s="948"/>
      <c r="CC4364" s="949"/>
    </row>
    <row r="4365" spans="6:81" s="947" customFormat="1">
      <c r="F4365" s="948"/>
      <c r="G4365" s="948"/>
      <c r="H4365" s="948"/>
      <c r="I4365" s="948"/>
      <c r="N4365" s="948"/>
      <c r="O4365" s="948"/>
      <c r="P4365" s="948"/>
      <c r="Q4365" s="948"/>
      <c r="R4365" s="948"/>
      <c r="S4365" s="948"/>
      <c r="T4365" s="948"/>
      <c r="U4365" s="948"/>
      <c r="V4365" s="948"/>
      <c r="W4365" s="948"/>
      <c r="X4365" s="948"/>
      <c r="Y4365" s="948"/>
      <c r="Z4365" s="948"/>
      <c r="CC4365" s="949"/>
    </row>
    <row r="4366" spans="6:81" s="947" customFormat="1">
      <c r="F4366" s="948"/>
      <c r="G4366" s="948"/>
      <c r="H4366" s="948"/>
      <c r="I4366" s="948"/>
      <c r="N4366" s="948"/>
      <c r="O4366" s="948"/>
      <c r="P4366" s="948"/>
      <c r="Q4366" s="948"/>
      <c r="R4366" s="948"/>
      <c r="S4366" s="948"/>
      <c r="T4366" s="948"/>
      <c r="U4366" s="948"/>
      <c r="V4366" s="948"/>
      <c r="W4366" s="948"/>
      <c r="X4366" s="948"/>
      <c r="Y4366" s="948"/>
      <c r="Z4366" s="948"/>
      <c r="CC4366" s="949"/>
    </row>
    <row r="4367" spans="6:81" s="947" customFormat="1">
      <c r="F4367" s="948"/>
      <c r="G4367" s="948"/>
      <c r="H4367" s="948"/>
      <c r="I4367" s="948"/>
      <c r="N4367" s="948"/>
      <c r="O4367" s="948"/>
      <c r="P4367" s="948"/>
      <c r="Q4367" s="948"/>
      <c r="R4367" s="948"/>
      <c r="S4367" s="948"/>
      <c r="T4367" s="948"/>
      <c r="U4367" s="948"/>
      <c r="V4367" s="948"/>
      <c r="W4367" s="948"/>
      <c r="X4367" s="948"/>
      <c r="Y4367" s="948"/>
      <c r="Z4367" s="948"/>
      <c r="CC4367" s="949"/>
    </row>
    <row r="4368" spans="6:81" s="947" customFormat="1">
      <c r="F4368" s="948"/>
      <c r="G4368" s="948"/>
      <c r="H4368" s="948"/>
      <c r="I4368" s="948"/>
      <c r="N4368" s="948"/>
      <c r="O4368" s="948"/>
      <c r="P4368" s="948"/>
      <c r="Q4368" s="948"/>
      <c r="R4368" s="948"/>
      <c r="S4368" s="948"/>
      <c r="T4368" s="948"/>
      <c r="U4368" s="948"/>
      <c r="V4368" s="948"/>
      <c r="W4368" s="948"/>
      <c r="X4368" s="948"/>
      <c r="Y4368" s="948"/>
      <c r="Z4368" s="948"/>
      <c r="CC4368" s="949"/>
    </row>
    <row r="4369" spans="6:81" s="947" customFormat="1">
      <c r="F4369" s="948"/>
      <c r="G4369" s="948"/>
      <c r="H4369" s="948"/>
      <c r="I4369" s="948"/>
      <c r="N4369" s="948"/>
      <c r="O4369" s="948"/>
      <c r="P4369" s="948"/>
      <c r="Q4369" s="948"/>
      <c r="R4369" s="948"/>
      <c r="S4369" s="948"/>
      <c r="T4369" s="948"/>
      <c r="U4369" s="948"/>
      <c r="V4369" s="948"/>
      <c r="W4369" s="948"/>
      <c r="X4369" s="948"/>
      <c r="Y4369" s="948"/>
      <c r="Z4369" s="948"/>
      <c r="CC4369" s="949"/>
    </row>
    <row r="4370" spans="6:81" s="947" customFormat="1">
      <c r="F4370" s="948"/>
      <c r="G4370" s="948"/>
      <c r="H4370" s="948"/>
      <c r="I4370" s="948"/>
      <c r="N4370" s="948"/>
      <c r="O4370" s="948"/>
      <c r="P4370" s="948"/>
      <c r="Q4370" s="948"/>
      <c r="R4370" s="948"/>
      <c r="S4370" s="948"/>
      <c r="T4370" s="948"/>
      <c r="U4370" s="948"/>
      <c r="V4370" s="948"/>
      <c r="W4370" s="948"/>
      <c r="X4370" s="948"/>
      <c r="Y4370" s="948"/>
      <c r="Z4370" s="948"/>
      <c r="CC4370" s="949"/>
    </row>
    <row r="4371" spans="6:81" s="947" customFormat="1">
      <c r="F4371" s="948"/>
      <c r="G4371" s="948"/>
      <c r="H4371" s="948"/>
      <c r="I4371" s="948"/>
      <c r="N4371" s="948"/>
      <c r="O4371" s="948"/>
      <c r="P4371" s="948"/>
      <c r="Q4371" s="948"/>
      <c r="R4371" s="948"/>
      <c r="S4371" s="948"/>
      <c r="T4371" s="948"/>
      <c r="U4371" s="948"/>
      <c r="V4371" s="948"/>
      <c r="W4371" s="948"/>
      <c r="X4371" s="948"/>
      <c r="Y4371" s="948"/>
      <c r="Z4371" s="948"/>
      <c r="CC4371" s="949"/>
    </row>
    <row r="4372" spans="6:81" s="947" customFormat="1">
      <c r="F4372" s="948"/>
      <c r="G4372" s="948"/>
      <c r="H4372" s="948"/>
      <c r="I4372" s="948"/>
      <c r="N4372" s="948"/>
      <c r="O4372" s="948"/>
      <c r="P4372" s="948"/>
      <c r="Q4372" s="948"/>
      <c r="R4372" s="948"/>
      <c r="S4372" s="948"/>
      <c r="T4372" s="948"/>
      <c r="U4372" s="948"/>
      <c r="V4372" s="948"/>
      <c r="W4372" s="948"/>
      <c r="X4372" s="948"/>
      <c r="Y4372" s="948"/>
      <c r="Z4372" s="948"/>
      <c r="CC4372" s="949"/>
    </row>
    <row r="4373" spans="6:81" s="947" customFormat="1">
      <c r="F4373" s="948"/>
      <c r="G4373" s="948"/>
      <c r="H4373" s="948"/>
      <c r="I4373" s="948"/>
      <c r="N4373" s="948"/>
      <c r="O4373" s="948"/>
      <c r="P4373" s="948"/>
      <c r="Q4373" s="948"/>
      <c r="R4373" s="948"/>
      <c r="S4373" s="948"/>
      <c r="T4373" s="948"/>
      <c r="U4373" s="948"/>
      <c r="V4373" s="948"/>
      <c r="W4373" s="948"/>
      <c r="X4373" s="948"/>
      <c r="Y4373" s="948"/>
      <c r="Z4373" s="948"/>
      <c r="CC4373" s="949"/>
    </row>
    <row r="4374" spans="6:81" s="947" customFormat="1">
      <c r="F4374" s="948"/>
      <c r="G4374" s="948"/>
      <c r="H4374" s="948"/>
      <c r="I4374" s="948"/>
      <c r="N4374" s="948"/>
      <c r="O4374" s="948"/>
      <c r="P4374" s="948"/>
      <c r="Q4374" s="948"/>
      <c r="R4374" s="948"/>
      <c r="S4374" s="948"/>
      <c r="T4374" s="948"/>
      <c r="U4374" s="948"/>
      <c r="V4374" s="948"/>
      <c r="W4374" s="948"/>
      <c r="X4374" s="948"/>
      <c r="Y4374" s="948"/>
      <c r="Z4374" s="948"/>
      <c r="CC4374" s="949"/>
    </row>
    <row r="4375" spans="6:81" s="947" customFormat="1">
      <c r="F4375" s="948"/>
      <c r="G4375" s="948"/>
      <c r="H4375" s="948"/>
      <c r="I4375" s="948"/>
      <c r="N4375" s="948"/>
      <c r="O4375" s="948"/>
      <c r="P4375" s="948"/>
      <c r="Q4375" s="948"/>
      <c r="R4375" s="948"/>
      <c r="S4375" s="948"/>
      <c r="T4375" s="948"/>
      <c r="U4375" s="948"/>
      <c r="V4375" s="948"/>
      <c r="W4375" s="948"/>
      <c r="X4375" s="948"/>
      <c r="Y4375" s="948"/>
      <c r="Z4375" s="948"/>
      <c r="CC4375" s="949"/>
    </row>
    <row r="4376" spans="6:81" s="947" customFormat="1">
      <c r="F4376" s="948"/>
      <c r="G4376" s="948"/>
      <c r="H4376" s="948"/>
      <c r="I4376" s="948"/>
      <c r="N4376" s="948"/>
      <c r="O4376" s="948"/>
      <c r="P4376" s="948"/>
      <c r="Q4376" s="948"/>
      <c r="R4376" s="948"/>
      <c r="S4376" s="948"/>
      <c r="T4376" s="948"/>
      <c r="U4376" s="948"/>
      <c r="V4376" s="948"/>
      <c r="W4376" s="948"/>
      <c r="X4376" s="948"/>
      <c r="Y4376" s="948"/>
      <c r="Z4376" s="948"/>
      <c r="CC4376" s="949"/>
    </row>
    <row r="4377" spans="6:81" s="947" customFormat="1">
      <c r="F4377" s="948"/>
      <c r="G4377" s="948"/>
      <c r="H4377" s="948"/>
      <c r="I4377" s="948"/>
      <c r="N4377" s="948"/>
      <c r="O4377" s="948"/>
      <c r="P4377" s="948"/>
      <c r="Q4377" s="948"/>
      <c r="R4377" s="948"/>
      <c r="S4377" s="948"/>
      <c r="T4377" s="948"/>
      <c r="U4377" s="948"/>
      <c r="V4377" s="948"/>
      <c r="W4377" s="948"/>
      <c r="X4377" s="948"/>
      <c r="Y4377" s="948"/>
      <c r="Z4377" s="948"/>
      <c r="CC4377" s="949"/>
    </row>
    <row r="4378" spans="6:81" s="947" customFormat="1">
      <c r="F4378" s="948"/>
      <c r="G4378" s="948"/>
      <c r="H4378" s="948"/>
      <c r="I4378" s="948"/>
      <c r="N4378" s="948"/>
      <c r="O4378" s="948"/>
      <c r="P4378" s="948"/>
      <c r="Q4378" s="948"/>
      <c r="R4378" s="948"/>
      <c r="S4378" s="948"/>
      <c r="T4378" s="948"/>
      <c r="U4378" s="948"/>
      <c r="V4378" s="948"/>
      <c r="W4378" s="948"/>
      <c r="X4378" s="948"/>
      <c r="Y4378" s="948"/>
      <c r="Z4378" s="948"/>
      <c r="CC4378" s="949"/>
    </row>
    <row r="4379" spans="6:81" s="947" customFormat="1">
      <c r="F4379" s="948"/>
      <c r="G4379" s="948"/>
      <c r="H4379" s="948"/>
      <c r="I4379" s="948"/>
      <c r="N4379" s="948"/>
      <c r="O4379" s="948"/>
      <c r="P4379" s="948"/>
      <c r="Q4379" s="948"/>
      <c r="R4379" s="948"/>
      <c r="S4379" s="948"/>
      <c r="T4379" s="948"/>
      <c r="U4379" s="948"/>
      <c r="V4379" s="948"/>
      <c r="W4379" s="948"/>
      <c r="X4379" s="948"/>
      <c r="Y4379" s="948"/>
      <c r="Z4379" s="948"/>
      <c r="CC4379" s="949"/>
    </row>
    <row r="4380" spans="6:81" s="947" customFormat="1">
      <c r="F4380" s="948"/>
      <c r="G4380" s="948"/>
      <c r="H4380" s="948"/>
      <c r="I4380" s="948"/>
      <c r="N4380" s="948"/>
      <c r="O4380" s="948"/>
      <c r="P4380" s="948"/>
      <c r="Q4380" s="948"/>
      <c r="R4380" s="948"/>
      <c r="S4380" s="948"/>
      <c r="T4380" s="948"/>
      <c r="U4380" s="948"/>
      <c r="V4380" s="948"/>
      <c r="W4380" s="948"/>
      <c r="X4380" s="948"/>
      <c r="Y4380" s="948"/>
      <c r="Z4380" s="948"/>
      <c r="CC4380" s="949"/>
    </row>
    <row r="4381" spans="6:81" s="947" customFormat="1">
      <c r="F4381" s="948"/>
      <c r="G4381" s="948"/>
      <c r="H4381" s="948"/>
      <c r="I4381" s="948"/>
      <c r="N4381" s="948"/>
      <c r="O4381" s="948"/>
      <c r="P4381" s="948"/>
      <c r="Q4381" s="948"/>
      <c r="R4381" s="948"/>
      <c r="S4381" s="948"/>
      <c r="T4381" s="948"/>
      <c r="U4381" s="948"/>
      <c r="V4381" s="948"/>
      <c r="W4381" s="948"/>
      <c r="X4381" s="948"/>
      <c r="Y4381" s="948"/>
      <c r="Z4381" s="948"/>
      <c r="CC4381" s="949"/>
    </row>
    <row r="4382" spans="6:81" s="947" customFormat="1">
      <c r="F4382" s="948"/>
      <c r="G4382" s="948"/>
      <c r="H4382" s="948"/>
      <c r="I4382" s="948"/>
      <c r="N4382" s="948"/>
      <c r="O4382" s="948"/>
      <c r="P4382" s="948"/>
      <c r="Q4382" s="948"/>
      <c r="R4382" s="948"/>
      <c r="S4382" s="948"/>
      <c r="T4382" s="948"/>
      <c r="U4382" s="948"/>
      <c r="V4382" s="948"/>
      <c r="W4382" s="948"/>
      <c r="X4382" s="948"/>
      <c r="Y4382" s="948"/>
      <c r="Z4382" s="948"/>
      <c r="CC4382" s="949"/>
    </row>
    <row r="4383" spans="6:81" s="947" customFormat="1">
      <c r="F4383" s="948"/>
      <c r="G4383" s="948"/>
      <c r="H4383" s="948"/>
      <c r="I4383" s="948"/>
      <c r="N4383" s="948"/>
      <c r="O4383" s="948"/>
      <c r="P4383" s="948"/>
      <c r="Q4383" s="948"/>
      <c r="R4383" s="948"/>
      <c r="S4383" s="948"/>
      <c r="T4383" s="948"/>
      <c r="U4383" s="948"/>
      <c r="V4383" s="948"/>
      <c r="W4383" s="948"/>
      <c r="X4383" s="948"/>
      <c r="Y4383" s="948"/>
      <c r="Z4383" s="948"/>
      <c r="CC4383" s="949"/>
    </row>
    <row r="4384" spans="6:81" s="947" customFormat="1">
      <c r="F4384" s="948"/>
      <c r="G4384" s="948"/>
      <c r="H4384" s="948"/>
      <c r="I4384" s="948"/>
      <c r="N4384" s="948"/>
      <c r="O4384" s="948"/>
      <c r="P4384" s="948"/>
      <c r="Q4384" s="948"/>
      <c r="R4384" s="948"/>
      <c r="S4384" s="948"/>
      <c r="T4384" s="948"/>
      <c r="U4384" s="948"/>
      <c r="V4384" s="948"/>
      <c r="W4384" s="948"/>
      <c r="X4384" s="948"/>
      <c r="Y4384" s="948"/>
      <c r="Z4384" s="948"/>
      <c r="CC4384" s="949"/>
    </row>
    <row r="4385" spans="6:81" s="947" customFormat="1">
      <c r="F4385" s="948"/>
      <c r="G4385" s="948"/>
      <c r="H4385" s="948"/>
      <c r="I4385" s="948"/>
      <c r="N4385" s="948"/>
      <c r="O4385" s="948"/>
      <c r="P4385" s="948"/>
      <c r="Q4385" s="948"/>
      <c r="R4385" s="948"/>
      <c r="S4385" s="948"/>
      <c r="T4385" s="948"/>
      <c r="U4385" s="948"/>
      <c r="V4385" s="948"/>
      <c r="W4385" s="948"/>
      <c r="X4385" s="948"/>
      <c r="Y4385" s="948"/>
      <c r="Z4385" s="948"/>
      <c r="CC4385" s="949"/>
    </row>
    <row r="4386" spans="6:81" s="947" customFormat="1">
      <c r="F4386" s="948"/>
      <c r="G4386" s="948"/>
      <c r="H4386" s="948"/>
      <c r="I4386" s="948"/>
      <c r="N4386" s="948"/>
      <c r="O4386" s="948"/>
      <c r="P4386" s="948"/>
      <c r="Q4386" s="948"/>
      <c r="R4386" s="948"/>
      <c r="S4386" s="948"/>
      <c r="T4386" s="948"/>
      <c r="U4386" s="948"/>
      <c r="V4386" s="948"/>
      <c r="W4386" s="948"/>
      <c r="X4386" s="948"/>
      <c r="Y4386" s="948"/>
      <c r="Z4386" s="948"/>
      <c r="CC4386" s="949"/>
    </row>
    <row r="4387" spans="6:81" s="947" customFormat="1">
      <c r="F4387" s="948"/>
      <c r="G4387" s="948"/>
      <c r="H4387" s="948"/>
      <c r="I4387" s="948"/>
      <c r="N4387" s="948"/>
      <c r="O4387" s="948"/>
      <c r="P4387" s="948"/>
      <c r="Q4387" s="948"/>
      <c r="R4387" s="948"/>
      <c r="S4387" s="948"/>
      <c r="T4387" s="948"/>
      <c r="U4387" s="948"/>
      <c r="V4387" s="948"/>
      <c r="W4387" s="948"/>
      <c r="X4387" s="948"/>
      <c r="Y4387" s="948"/>
      <c r="Z4387" s="948"/>
      <c r="CC4387" s="949"/>
    </row>
    <row r="4388" spans="6:81" s="947" customFormat="1">
      <c r="F4388" s="948"/>
      <c r="G4388" s="948"/>
      <c r="H4388" s="948"/>
      <c r="I4388" s="948"/>
      <c r="N4388" s="948"/>
      <c r="O4388" s="948"/>
      <c r="P4388" s="948"/>
      <c r="Q4388" s="948"/>
      <c r="R4388" s="948"/>
      <c r="S4388" s="948"/>
      <c r="T4388" s="948"/>
      <c r="U4388" s="948"/>
      <c r="V4388" s="948"/>
      <c r="W4388" s="948"/>
      <c r="X4388" s="948"/>
      <c r="Y4388" s="948"/>
      <c r="Z4388" s="948"/>
      <c r="CC4388" s="949"/>
    </row>
    <row r="4389" spans="6:81" s="947" customFormat="1">
      <c r="F4389" s="948"/>
      <c r="G4389" s="948"/>
      <c r="H4389" s="948"/>
      <c r="I4389" s="948"/>
      <c r="N4389" s="948"/>
      <c r="O4389" s="948"/>
      <c r="P4389" s="948"/>
      <c r="Q4389" s="948"/>
      <c r="R4389" s="948"/>
      <c r="S4389" s="948"/>
      <c r="T4389" s="948"/>
      <c r="U4389" s="948"/>
      <c r="V4389" s="948"/>
      <c r="W4389" s="948"/>
      <c r="X4389" s="948"/>
      <c r="Y4389" s="948"/>
      <c r="Z4389" s="948"/>
      <c r="CC4389" s="949"/>
    </row>
    <row r="4390" spans="6:81" s="947" customFormat="1">
      <c r="F4390" s="948"/>
      <c r="G4390" s="948"/>
      <c r="H4390" s="948"/>
      <c r="I4390" s="948"/>
      <c r="N4390" s="948"/>
      <c r="O4390" s="948"/>
      <c r="P4390" s="948"/>
      <c r="Q4390" s="948"/>
      <c r="R4390" s="948"/>
      <c r="S4390" s="948"/>
      <c r="T4390" s="948"/>
      <c r="U4390" s="948"/>
      <c r="V4390" s="948"/>
      <c r="W4390" s="948"/>
      <c r="X4390" s="948"/>
      <c r="Y4390" s="948"/>
      <c r="Z4390" s="948"/>
      <c r="CC4390" s="949"/>
    </row>
    <row r="4391" spans="6:81" s="947" customFormat="1">
      <c r="F4391" s="948"/>
      <c r="G4391" s="948"/>
      <c r="H4391" s="948"/>
      <c r="I4391" s="948"/>
      <c r="N4391" s="948"/>
      <c r="O4391" s="948"/>
      <c r="P4391" s="948"/>
      <c r="Q4391" s="948"/>
      <c r="R4391" s="948"/>
      <c r="S4391" s="948"/>
      <c r="T4391" s="948"/>
      <c r="U4391" s="948"/>
      <c r="V4391" s="948"/>
      <c r="W4391" s="948"/>
      <c r="X4391" s="948"/>
      <c r="Y4391" s="948"/>
      <c r="Z4391" s="948"/>
      <c r="CC4391" s="949"/>
    </row>
    <row r="4392" spans="6:81" s="947" customFormat="1">
      <c r="F4392" s="948"/>
      <c r="G4392" s="948"/>
      <c r="H4392" s="948"/>
      <c r="I4392" s="948"/>
      <c r="N4392" s="948"/>
      <c r="O4392" s="948"/>
      <c r="P4392" s="948"/>
      <c r="Q4392" s="948"/>
      <c r="R4392" s="948"/>
      <c r="S4392" s="948"/>
      <c r="T4392" s="948"/>
      <c r="U4392" s="948"/>
      <c r="V4392" s="948"/>
      <c r="W4392" s="948"/>
      <c r="X4392" s="948"/>
      <c r="Y4392" s="948"/>
      <c r="Z4392" s="948"/>
      <c r="CC4392" s="949"/>
    </row>
    <row r="4393" spans="6:81" s="947" customFormat="1">
      <c r="F4393" s="948"/>
      <c r="G4393" s="948"/>
      <c r="H4393" s="948"/>
      <c r="I4393" s="948"/>
      <c r="N4393" s="948"/>
      <c r="O4393" s="948"/>
      <c r="P4393" s="948"/>
      <c r="Q4393" s="948"/>
      <c r="R4393" s="948"/>
      <c r="S4393" s="948"/>
      <c r="T4393" s="948"/>
      <c r="U4393" s="948"/>
      <c r="V4393" s="948"/>
      <c r="W4393" s="948"/>
      <c r="X4393" s="948"/>
      <c r="Y4393" s="948"/>
      <c r="Z4393" s="948"/>
      <c r="CC4393" s="949"/>
    </row>
    <row r="4394" spans="6:81" s="947" customFormat="1">
      <c r="F4394" s="948"/>
      <c r="G4394" s="948"/>
      <c r="H4394" s="948"/>
      <c r="I4394" s="948"/>
      <c r="N4394" s="948"/>
      <c r="O4394" s="948"/>
      <c r="P4394" s="948"/>
      <c r="Q4394" s="948"/>
      <c r="R4394" s="948"/>
      <c r="S4394" s="948"/>
      <c r="T4394" s="948"/>
      <c r="U4394" s="948"/>
      <c r="V4394" s="948"/>
      <c r="W4394" s="948"/>
      <c r="X4394" s="948"/>
      <c r="Y4394" s="948"/>
      <c r="Z4394" s="948"/>
      <c r="CC4394" s="949"/>
    </row>
    <row r="4395" spans="6:81" s="947" customFormat="1">
      <c r="F4395" s="948"/>
      <c r="G4395" s="948"/>
      <c r="H4395" s="948"/>
      <c r="I4395" s="948"/>
      <c r="N4395" s="948"/>
      <c r="O4395" s="948"/>
      <c r="P4395" s="948"/>
      <c r="Q4395" s="948"/>
      <c r="R4395" s="948"/>
      <c r="S4395" s="948"/>
      <c r="T4395" s="948"/>
      <c r="U4395" s="948"/>
      <c r="V4395" s="948"/>
      <c r="W4395" s="948"/>
      <c r="X4395" s="948"/>
      <c r="Y4395" s="948"/>
      <c r="Z4395" s="948"/>
      <c r="CC4395" s="949"/>
    </row>
    <row r="4396" spans="6:81" s="947" customFormat="1">
      <c r="F4396" s="948"/>
      <c r="G4396" s="948"/>
      <c r="H4396" s="948"/>
      <c r="I4396" s="948"/>
      <c r="N4396" s="948"/>
      <c r="O4396" s="948"/>
      <c r="P4396" s="948"/>
      <c r="Q4396" s="948"/>
      <c r="R4396" s="948"/>
      <c r="S4396" s="948"/>
      <c r="T4396" s="948"/>
      <c r="U4396" s="948"/>
      <c r="V4396" s="948"/>
      <c r="W4396" s="948"/>
      <c r="X4396" s="948"/>
      <c r="Y4396" s="948"/>
      <c r="Z4396" s="948"/>
      <c r="CC4396" s="949"/>
    </row>
    <row r="4397" spans="6:81" s="947" customFormat="1">
      <c r="F4397" s="948"/>
      <c r="G4397" s="948"/>
      <c r="H4397" s="948"/>
      <c r="I4397" s="948"/>
      <c r="N4397" s="948"/>
      <c r="O4397" s="948"/>
      <c r="P4397" s="948"/>
      <c r="Q4397" s="948"/>
      <c r="R4397" s="948"/>
      <c r="S4397" s="948"/>
      <c r="T4397" s="948"/>
      <c r="U4397" s="948"/>
      <c r="V4397" s="948"/>
      <c r="W4397" s="948"/>
      <c r="X4397" s="948"/>
      <c r="Y4397" s="948"/>
      <c r="Z4397" s="948"/>
      <c r="CC4397" s="949"/>
    </row>
    <row r="4398" spans="6:81" s="947" customFormat="1">
      <c r="F4398" s="948"/>
      <c r="G4398" s="948"/>
      <c r="H4398" s="948"/>
      <c r="I4398" s="948"/>
      <c r="N4398" s="948"/>
      <c r="O4398" s="948"/>
      <c r="P4398" s="948"/>
      <c r="Q4398" s="948"/>
      <c r="R4398" s="948"/>
      <c r="S4398" s="948"/>
      <c r="T4398" s="948"/>
      <c r="U4398" s="948"/>
      <c r="V4398" s="948"/>
      <c r="W4398" s="948"/>
      <c r="X4398" s="948"/>
      <c r="Y4398" s="948"/>
      <c r="Z4398" s="948"/>
      <c r="CC4398" s="949"/>
    </row>
    <row r="4399" spans="6:81" s="947" customFormat="1">
      <c r="F4399" s="948"/>
      <c r="G4399" s="948"/>
      <c r="H4399" s="948"/>
      <c r="I4399" s="948"/>
      <c r="N4399" s="948"/>
      <c r="O4399" s="948"/>
      <c r="P4399" s="948"/>
      <c r="Q4399" s="948"/>
      <c r="R4399" s="948"/>
      <c r="S4399" s="948"/>
      <c r="T4399" s="948"/>
      <c r="U4399" s="948"/>
      <c r="V4399" s="948"/>
      <c r="W4399" s="948"/>
      <c r="X4399" s="948"/>
      <c r="Y4399" s="948"/>
      <c r="Z4399" s="948"/>
      <c r="CC4399" s="949"/>
    </row>
    <row r="4400" spans="6:81" s="947" customFormat="1">
      <c r="F4400" s="948"/>
      <c r="G4400" s="948"/>
      <c r="H4400" s="948"/>
      <c r="I4400" s="948"/>
      <c r="N4400" s="948"/>
      <c r="O4400" s="948"/>
      <c r="P4400" s="948"/>
      <c r="Q4400" s="948"/>
      <c r="R4400" s="948"/>
      <c r="S4400" s="948"/>
      <c r="T4400" s="948"/>
      <c r="U4400" s="948"/>
      <c r="V4400" s="948"/>
      <c r="W4400" s="948"/>
      <c r="X4400" s="948"/>
      <c r="Y4400" s="948"/>
      <c r="Z4400" s="948"/>
      <c r="CC4400" s="949"/>
    </row>
    <row r="4401" spans="6:81" s="947" customFormat="1">
      <c r="F4401" s="948"/>
      <c r="G4401" s="948"/>
      <c r="H4401" s="948"/>
      <c r="I4401" s="948"/>
      <c r="N4401" s="948"/>
      <c r="O4401" s="948"/>
      <c r="P4401" s="948"/>
      <c r="Q4401" s="948"/>
      <c r="R4401" s="948"/>
      <c r="S4401" s="948"/>
      <c r="T4401" s="948"/>
      <c r="U4401" s="948"/>
      <c r="V4401" s="948"/>
      <c r="W4401" s="948"/>
      <c r="X4401" s="948"/>
      <c r="Y4401" s="948"/>
      <c r="Z4401" s="948"/>
      <c r="CC4401" s="949"/>
    </row>
    <row r="4402" spans="6:81" s="947" customFormat="1">
      <c r="F4402" s="948"/>
      <c r="G4402" s="948"/>
      <c r="H4402" s="948"/>
      <c r="I4402" s="948"/>
      <c r="N4402" s="948"/>
      <c r="O4402" s="948"/>
      <c r="P4402" s="948"/>
      <c r="Q4402" s="948"/>
      <c r="R4402" s="948"/>
      <c r="S4402" s="948"/>
      <c r="T4402" s="948"/>
      <c r="U4402" s="948"/>
      <c r="V4402" s="948"/>
      <c r="W4402" s="948"/>
      <c r="X4402" s="948"/>
      <c r="Y4402" s="948"/>
      <c r="Z4402" s="948"/>
      <c r="CC4402" s="949"/>
    </row>
    <row r="4403" spans="6:81" s="947" customFormat="1">
      <c r="F4403" s="948"/>
      <c r="G4403" s="948"/>
      <c r="H4403" s="948"/>
      <c r="I4403" s="948"/>
      <c r="N4403" s="948"/>
      <c r="O4403" s="948"/>
      <c r="P4403" s="948"/>
      <c r="Q4403" s="948"/>
      <c r="R4403" s="948"/>
      <c r="S4403" s="948"/>
      <c r="T4403" s="948"/>
      <c r="U4403" s="948"/>
      <c r="V4403" s="948"/>
      <c r="W4403" s="948"/>
      <c r="X4403" s="948"/>
      <c r="Y4403" s="948"/>
      <c r="Z4403" s="948"/>
      <c r="CC4403" s="949"/>
    </row>
    <row r="4404" spans="6:81" s="947" customFormat="1">
      <c r="F4404" s="948"/>
      <c r="G4404" s="948"/>
      <c r="H4404" s="948"/>
      <c r="I4404" s="948"/>
      <c r="N4404" s="948"/>
      <c r="O4404" s="948"/>
      <c r="P4404" s="948"/>
      <c r="Q4404" s="948"/>
      <c r="R4404" s="948"/>
      <c r="S4404" s="948"/>
      <c r="T4404" s="948"/>
      <c r="U4404" s="948"/>
      <c r="V4404" s="948"/>
      <c r="W4404" s="948"/>
      <c r="X4404" s="948"/>
      <c r="Y4404" s="948"/>
      <c r="Z4404" s="948"/>
      <c r="CC4404" s="949"/>
    </row>
    <row r="4405" spans="6:81" s="947" customFormat="1">
      <c r="F4405" s="948"/>
      <c r="G4405" s="948"/>
      <c r="H4405" s="948"/>
      <c r="I4405" s="948"/>
      <c r="N4405" s="948"/>
      <c r="O4405" s="948"/>
      <c r="P4405" s="948"/>
      <c r="Q4405" s="948"/>
      <c r="R4405" s="948"/>
      <c r="S4405" s="948"/>
      <c r="T4405" s="948"/>
      <c r="U4405" s="948"/>
      <c r="V4405" s="948"/>
      <c r="W4405" s="948"/>
      <c r="X4405" s="948"/>
      <c r="Y4405" s="948"/>
      <c r="Z4405" s="948"/>
      <c r="CC4405" s="949"/>
    </row>
    <row r="4406" spans="6:81" s="947" customFormat="1">
      <c r="F4406" s="948"/>
      <c r="G4406" s="948"/>
      <c r="H4406" s="948"/>
      <c r="I4406" s="948"/>
      <c r="N4406" s="948"/>
      <c r="O4406" s="948"/>
      <c r="P4406" s="948"/>
      <c r="Q4406" s="948"/>
      <c r="R4406" s="948"/>
      <c r="S4406" s="948"/>
      <c r="T4406" s="948"/>
      <c r="U4406" s="948"/>
      <c r="V4406" s="948"/>
      <c r="W4406" s="948"/>
      <c r="X4406" s="948"/>
      <c r="Y4406" s="948"/>
      <c r="Z4406" s="948"/>
      <c r="CC4406" s="949"/>
    </row>
    <row r="4407" spans="6:81" s="947" customFormat="1">
      <c r="F4407" s="948"/>
      <c r="G4407" s="948"/>
      <c r="H4407" s="948"/>
      <c r="I4407" s="948"/>
      <c r="N4407" s="948"/>
      <c r="O4407" s="948"/>
      <c r="P4407" s="948"/>
      <c r="Q4407" s="948"/>
      <c r="R4407" s="948"/>
      <c r="S4407" s="948"/>
      <c r="T4407" s="948"/>
      <c r="U4407" s="948"/>
      <c r="V4407" s="948"/>
      <c r="W4407" s="948"/>
      <c r="X4407" s="948"/>
      <c r="Y4407" s="948"/>
      <c r="Z4407" s="948"/>
      <c r="CC4407" s="949"/>
    </row>
    <row r="4408" spans="6:81" s="947" customFormat="1">
      <c r="F4408" s="948"/>
      <c r="G4408" s="948"/>
      <c r="H4408" s="948"/>
      <c r="I4408" s="948"/>
      <c r="N4408" s="948"/>
      <c r="O4408" s="948"/>
      <c r="P4408" s="948"/>
      <c r="Q4408" s="948"/>
      <c r="R4408" s="948"/>
      <c r="S4408" s="948"/>
      <c r="T4408" s="948"/>
      <c r="U4408" s="948"/>
      <c r="V4408" s="948"/>
      <c r="W4408" s="948"/>
      <c r="X4408" s="948"/>
      <c r="Y4408" s="948"/>
      <c r="Z4408" s="948"/>
      <c r="CC4408" s="949"/>
    </row>
    <row r="4409" spans="6:81" s="947" customFormat="1">
      <c r="F4409" s="948"/>
      <c r="G4409" s="948"/>
      <c r="H4409" s="948"/>
      <c r="I4409" s="948"/>
      <c r="N4409" s="948"/>
      <c r="O4409" s="948"/>
      <c r="P4409" s="948"/>
      <c r="Q4409" s="948"/>
      <c r="R4409" s="948"/>
      <c r="S4409" s="948"/>
      <c r="T4409" s="948"/>
      <c r="U4409" s="948"/>
      <c r="V4409" s="948"/>
      <c r="W4409" s="948"/>
      <c r="X4409" s="948"/>
      <c r="Y4409" s="948"/>
      <c r="Z4409" s="948"/>
      <c r="CC4409" s="949"/>
    </row>
    <row r="4410" spans="6:81" s="947" customFormat="1">
      <c r="F4410" s="948"/>
      <c r="G4410" s="948"/>
      <c r="H4410" s="948"/>
      <c r="I4410" s="948"/>
      <c r="N4410" s="948"/>
      <c r="O4410" s="948"/>
      <c r="P4410" s="948"/>
      <c r="Q4410" s="948"/>
      <c r="R4410" s="948"/>
      <c r="S4410" s="948"/>
      <c r="T4410" s="948"/>
      <c r="U4410" s="948"/>
      <c r="V4410" s="948"/>
      <c r="W4410" s="948"/>
      <c r="X4410" s="948"/>
      <c r="Y4410" s="948"/>
      <c r="Z4410" s="948"/>
      <c r="CC4410" s="949"/>
    </row>
    <row r="4411" spans="6:81" s="947" customFormat="1">
      <c r="F4411" s="948"/>
      <c r="G4411" s="948"/>
      <c r="H4411" s="948"/>
      <c r="I4411" s="948"/>
      <c r="N4411" s="948"/>
      <c r="O4411" s="948"/>
      <c r="P4411" s="948"/>
      <c r="Q4411" s="948"/>
      <c r="R4411" s="948"/>
      <c r="S4411" s="948"/>
      <c r="T4411" s="948"/>
      <c r="U4411" s="948"/>
      <c r="V4411" s="948"/>
      <c r="W4411" s="948"/>
      <c r="X4411" s="948"/>
      <c r="Y4411" s="948"/>
      <c r="Z4411" s="948"/>
      <c r="CC4411" s="949"/>
    </row>
    <row r="4412" spans="6:81" s="947" customFormat="1">
      <c r="F4412" s="948"/>
      <c r="G4412" s="948"/>
      <c r="H4412" s="948"/>
      <c r="I4412" s="948"/>
      <c r="N4412" s="948"/>
      <c r="O4412" s="948"/>
      <c r="P4412" s="948"/>
      <c r="Q4412" s="948"/>
      <c r="R4412" s="948"/>
      <c r="S4412" s="948"/>
      <c r="T4412" s="948"/>
      <c r="U4412" s="948"/>
      <c r="V4412" s="948"/>
      <c r="W4412" s="948"/>
      <c r="X4412" s="948"/>
      <c r="Y4412" s="948"/>
      <c r="Z4412" s="948"/>
      <c r="CC4412" s="949"/>
    </row>
    <row r="4413" spans="6:81" s="947" customFormat="1">
      <c r="F4413" s="948"/>
      <c r="G4413" s="948"/>
      <c r="H4413" s="948"/>
      <c r="I4413" s="948"/>
      <c r="N4413" s="948"/>
      <c r="O4413" s="948"/>
      <c r="P4413" s="948"/>
      <c r="Q4413" s="948"/>
      <c r="R4413" s="948"/>
      <c r="S4413" s="948"/>
      <c r="T4413" s="948"/>
      <c r="U4413" s="948"/>
      <c r="V4413" s="948"/>
      <c r="W4413" s="948"/>
      <c r="X4413" s="948"/>
      <c r="Y4413" s="948"/>
      <c r="Z4413" s="948"/>
      <c r="CC4413" s="949"/>
    </row>
    <row r="4414" spans="6:81" s="947" customFormat="1">
      <c r="F4414" s="948"/>
      <c r="G4414" s="948"/>
      <c r="H4414" s="948"/>
      <c r="I4414" s="948"/>
      <c r="N4414" s="948"/>
      <c r="O4414" s="948"/>
      <c r="P4414" s="948"/>
      <c r="Q4414" s="948"/>
      <c r="R4414" s="948"/>
      <c r="S4414" s="948"/>
      <c r="T4414" s="948"/>
      <c r="U4414" s="948"/>
      <c r="V4414" s="948"/>
      <c r="W4414" s="948"/>
      <c r="X4414" s="948"/>
      <c r="Y4414" s="948"/>
      <c r="Z4414" s="948"/>
      <c r="CC4414" s="949"/>
    </row>
    <row r="4415" spans="6:81" s="947" customFormat="1">
      <c r="F4415" s="948"/>
      <c r="G4415" s="948"/>
      <c r="H4415" s="948"/>
      <c r="I4415" s="948"/>
      <c r="N4415" s="948"/>
      <c r="O4415" s="948"/>
      <c r="P4415" s="948"/>
      <c r="Q4415" s="948"/>
      <c r="R4415" s="948"/>
      <c r="S4415" s="948"/>
      <c r="T4415" s="948"/>
      <c r="U4415" s="948"/>
      <c r="V4415" s="948"/>
      <c r="W4415" s="948"/>
      <c r="X4415" s="948"/>
      <c r="Y4415" s="948"/>
      <c r="Z4415" s="948"/>
      <c r="CC4415" s="949"/>
    </row>
    <row r="4416" spans="6:81" s="947" customFormat="1">
      <c r="F4416" s="948"/>
      <c r="G4416" s="948"/>
      <c r="H4416" s="948"/>
      <c r="I4416" s="948"/>
      <c r="N4416" s="948"/>
      <c r="O4416" s="948"/>
      <c r="P4416" s="948"/>
      <c r="Q4416" s="948"/>
      <c r="R4416" s="948"/>
      <c r="S4416" s="948"/>
      <c r="T4416" s="948"/>
      <c r="U4416" s="948"/>
      <c r="V4416" s="948"/>
      <c r="W4416" s="948"/>
      <c r="X4416" s="948"/>
      <c r="Y4416" s="948"/>
      <c r="Z4416" s="948"/>
      <c r="CC4416" s="949"/>
    </row>
    <row r="4417" spans="6:81" s="947" customFormat="1">
      <c r="F4417" s="948"/>
      <c r="G4417" s="948"/>
      <c r="H4417" s="948"/>
      <c r="I4417" s="948"/>
      <c r="N4417" s="948"/>
      <c r="O4417" s="948"/>
      <c r="P4417" s="948"/>
      <c r="Q4417" s="948"/>
      <c r="R4417" s="948"/>
      <c r="S4417" s="948"/>
      <c r="T4417" s="948"/>
      <c r="U4417" s="948"/>
      <c r="V4417" s="948"/>
      <c r="W4417" s="948"/>
      <c r="X4417" s="948"/>
      <c r="Y4417" s="948"/>
      <c r="Z4417" s="948"/>
      <c r="CC4417" s="949"/>
    </row>
    <row r="4418" spans="6:81" s="947" customFormat="1">
      <c r="F4418" s="948"/>
      <c r="G4418" s="948"/>
      <c r="H4418" s="948"/>
      <c r="I4418" s="948"/>
      <c r="N4418" s="948"/>
      <c r="O4418" s="948"/>
      <c r="P4418" s="948"/>
      <c r="Q4418" s="948"/>
      <c r="R4418" s="948"/>
      <c r="S4418" s="948"/>
      <c r="T4418" s="948"/>
      <c r="U4418" s="948"/>
      <c r="V4418" s="948"/>
      <c r="W4418" s="948"/>
      <c r="X4418" s="948"/>
      <c r="Y4418" s="948"/>
      <c r="Z4418" s="948"/>
      <c r="CC4418" s="949"/>
    </row>
    <row r="4419" spans="6:81" s="947" customFormat="1">
      <c r="F4419" s="948"/>
      <c r="G4419" s="948"/>
      <c r="H4419" s="948"/>
      <c r="I4419" s="948"/>
      <c r="N4419" s="948"/>
      <c r="O4419" s="948"/>
      <c r="P4419" s="948"/>
      <c r="Q4419" s="948"/>
      <c r="R4419" s="948"/>
      <c r="S4419" s="948"/>
      <c r="T4419" s="948"/>
      <c r="U4419" s="948"/>
      <c r="V4419" s="948"/>
      <c r="W4419" s="948"/>
      <c r="X4419" s="948"/>
      <c r="Y4419" s="948"/>
      <c r="Z4419" s="948"/>
      <c r="CC4419" s="949"/>
    </row>
    <row r="4420" spans="6:81" s="947" customFormat="1">
      <c r="F4420" s="948"/>
      <c r="G4420" s="948"/>
      <c r="H4420" s="948"/>
      <c r="I4420" s="948"/>
      <c r="N4420" s="948"/>
      <c r="O4420" s="948"/>
      <c r="P4420" s="948"/>
      <c r="Q4420" s="948"/>
      <c r="R4420" s="948"/>
      <c r="S4420" s="948"/>
      <c r="T4420" s="948"/>
      <c r="U4420" s="948"/>
      <c r="V4420" s="948"/>
      <c r="W4420" s="948"/>
      <c r="X4420" s="948"/>
      <c r="Y4420" s="948"/>
      <c r="Z4420" s="948"/>
      <c r="CC4420" s="949"/>
    </row>
    <row r="4421" spans="6:81" s="947" customFormat="1">
      <c r="F4421" s="948"/>
      <c r="G4421" s="948"/>
      <c r="H4421" s="948"/>
      <c r="I4421" s="948"/>
      <c r="N4421" s="948"/>
      <c r="O4421" s="948"/>
      <c r="P4421" s="948"/>
      <c r="Q4421" s="948"/>
      <c r="R4421" s="948"/>
      <c r="S4421" s="948"/>
      <c r="T4421" s="948"/>
      <c r="U4421" s="948"/>
      <c r="V4421" s="948"/>
      <c r="W4421" s="948"/>
      <c r="X4421" s="948"/>
      <c r="Y4421" s="948"/>
      <c r="Z4421" s="948"/>
      <c r="CC4421" s="949"/>
    </row>
    <row r="4422" spans="6:81" s="947" customFormat="1">
      <c r="F4422" s="948"/>
      <c r="G4422" s="948"/>
      <c r="H4422" s="948"/>
      <c r="I4422" s="948"/>
      <c r="N4422" s="948"/>
      <c r="O4422" s="948"/>
      <c r="P4422" s="948"/>
      <c r="Q4422" s="948"/>
      <c r="R4422" s="948"/>
      <c r="S4422" s="948"/>
      <c r="T4422" s="948"/>
      <c r="U4422" s="948"/>
      <c r="V4422" s="948"/>
      <c r="W4422" s="948"/>
      <c r="X4422" s="948"/>
      <c r="Y4422" s="948"/>
      <c r="Z4422" s="948"/>
      <c r="CC4422" s="949"/>
    </row>
    <row r="4423" spans="6:81" s="947" customFormat="1">
      <c r="F4423" s="948"/>
      <c r="G4423" s="948"/>
      <c r="H4423" s="948"/>
      <c r="I4423" s="948"/>
      <c r="N4423" s="948"/>
      <c r="O4423" s="948"/>
      <c r="P4423" s="948"/>
      <c r="Q4423" s="948"/>
      <c r="R4423" s="948"/>
      <c r="S4423" s="948"/>
      <c r="T4423" s="948"/>
      <c r="U4423" s="948"/>
      <c r="V4423" s="948"/>
      <c r="W4423" s="948"/>
      <c r="X4423" s="948"/>
      <c r="Y4423" s="948"/>
      <c r="Z4423" s="948"/>
      <c r="CC4423" s="949"/>
    </row>
    <row r="4424" spans="6:81" s="947" customFormat="1">
      <c r="F4424" s="948"/>
      <c r="G4424" s="948"/>
      <c r="H4424" s="948"/>
      <c r="I4424" s="948"/>
      <c r="N4424" s="948"/>
      <c r="O4424" s="948"/>
      <c r="P4424" s="948"/>
      <c r="Q4424" s="948"/>
      <c r="R4424" s="948"/>
      <c r="S4424" s="948"/>
      <c r="T4424" s="948"/>
      <c r="U4424" s="948"/>
      <c r="V4424" s="948"/>
      <c r="W4424" s="948"/>
      <c r="X4424" s="948"/>
      <c r="Y4424" s="948"/>
      <c r="Z4424" s="948"/>
      <c r="CC4424" s="949"/>
    </row>
    <row r="4425" spans="6:81" s="947" customFormat="1">
      <c r="F4425" s="948"/>
      <c r="G4425" s="948"/>
      <c r="H4425" s="948"/>
      <c r="I4425" s="948"/>
      <c r="N4425" s="948"/>
      <c r="O4425" s="948"/>
      <c r="P4425" s="948"/>
      <c r="Q4425" s="948"/>
      <c r="R4425" s="948"/>
      <c r="S4425" s="948"/>
      <c r="T4425" s="948"/>
      <c r="U4425" s="948"/>
      <c r="V4425" s="948"/>
      <c r="W4425" s="948"/>
      <c r="X4425" s="948"/>
      <c r="Y4425" s="948"/>
      <c r="Z4425" s="948"/>
      <c r="CC4425" s="949"/>
    </row>
    <row r="4426" spans="6:81" s="947" customFormat="1">
      <c r="F4426" s="948"/>
      <c r="G4426" s="948"/>
      <c r="H4426" s="948"/>
      <c r="I4426" s="948"/>
      <c r="N4426" s="948"/>
      <c r="O4426" s="948"/>
      <c r="P4426" s="948"/>
      <c r="Q4426" s="948"/>
      <c r="R4426" s="948"/>
      <c r="S4426" s="948"/>
      <c r="T4426" s="948"/>
      <c r="U4426" s="948"/>
      <c r="V4426" s="948"/>
      <c r="W4426" s="948"/>
      <c r="X4426" s="948"/>
      <c r="Y4426" s="948"/>
      <c r="Z4426" s="948"/>
      <c r="CC4426" s="949"/>
    </row>
    <row r="4427" spans="6:81" s="947" customFormat="1">
      <c r="F4427" s="948"/>
      <c r="G4427" s="948"/>
      <c r="H4427" s="948"/>
      <c r="I4427" s="948"/>
      <c r="N4427" s="948"/>
      <c r="O4427" s="948"/>
      <c r="P4427" s="948"/>
      <c r="Q4427" s="948"/>
      <c r="R4427" s="948"/>
      <c r="S4427" s="948"/>
      <c r="T4427" s="948"/>
      <c r="U4427" s="948"/>
      <c r="V4427" s="948"/>
      <c r="W4427" s="948"/>
      <c r="X4427" s="948"/>
      <c r="Y4427" s="948"/>
      <c r="Z4427" s="948"/>
      <c r="CC4427" s="949"/>
    </row>
    <row r="4428" spans="6:81" s="947" customFormat="1">
      <c r="F4428" s="948"/>
      <c r="G4428" s="948"/>
      <c r="H4428" s="948"/>
      <c r="I4428" s="948"/>
      <c r="N4428" s="948"/>
      <c r="O4428" s="948"/>
      <c r="P4428" s="948"/>
      <c r="Q4428" s="948"/>
      <c r="R4428" s="948"/>
      <c r="S4428" s="948"/>
      <c r="T4428" s="948"/>
      <c r="U4428" s="948"/>
      <c r="V4428" s="948"/>
      <c r="W4428" s="948"/>
      <c r="X4428" s="948"/>
      <c r="Y4428" s="948"/>
      <c r="Z4428" s="948"/>
      <c r="CC4428" s="949"/>
    </row>
    <row r="4429" spans="6:81" s="947" customFormat="1">
      <c r="F4429" s="948"/>
      <c r="G4429" s="948"/>
      <c r="H4429" s="948"/>
      <c r="I4429" s="948"/>
      <c r="N4429" s="948"/>
      <c r="O4429" s="948"/>
      <c r="P4429" s="948"/>
      <c r="Q4429" s="948"/>
      <c r="R4429" s="948"/>
      <c r="S4429" s="948"/>
      <c r="T4429" s="948"/>
      <c r="U4429" s="948"/>
      <c r="V4429" s="948"/>
      <c r="W4429" s="948"/>
      <c r="X4429" s="948"/>
      <c r="Y4429" s="948"/>
      <c r="Z4429" s="948"/>
      <c r="CC4429" s="949"/>
    </row>
    <row r="4430" spans="6:81" s="947" customFormat="1">
      <c r="F4430" s="948"/>
      <c r="G4430" s="948"/>
      <c r="H4430" s="948"/>
      <c r="I4430" s="948"/>
      <c r="N4430" s="948"/>
      <c r="O4430" s="948"/>
      <c r="P4430" s="948"/>
      <c r="Q4430" s="948"/>
      <c r="R4430" s="948"/>
      <c r="S4430" s="948"/>
      <c r="T4430" s="948"/>
      <c r="U4430" s="948"/>
      <c r="V4430" s="948"/>
      <c r="W4430" s="948"/>
      <c r="X4430" s="948"/>
      <c r="Y4430" s="948"/>
      <c r="Z4430" s="948"/>
      <c r="CC4430" s="949"/>
    </row>
    <row r="4431" spans="6:81" s="947" customFormat="1">
      <c r="F4431" s="948"/>
      <c r="G4431" s="948"/>
      <c r="H4431" s="948"/>
      <c r="I4431" s="948"/>
      <c r="N4431" s="948"/>
      <c r="O4431" s="948"/>
      <c r="P4431" s="948"/>
      <c r="Q4431" s="948"/>
      <c r="R4431" s="948"/>
      <c r="S4431" s="948"/>
      <c r="T4431" s="948"/>
      <c r="U4431" s="948"/>
      <c r="V4431" s="948"/>
      <c r="W4431" s="948"/>
      <c r="X4431" s="948"/>
      <c r="Y4431" s="948"/>
      <c r="Z4431" s="948"/>
      <c r="CC4431" s="949"/>
    </row>
    <row r="4432" spans="6:81" s="947" customFormat="1">
      <c r="F4432" s="948"/>
      <c r="G4432" s="948"/>
      <c r="H4432" s="948"/>
      <c r="I4432" s="948"/>
      <c r="N4432" s="948"/>
      <c r="O4432" s="948"/>
      <c r="P4432" s="948"/>
      <c r="Q4432" s="948"/>
      <c r="R4432" s="948"/>
      <c r="S4432" s="948"/>
      <c r="T4432" s="948"/>
      <c r="U4432" s="948"/>
      <c r="V4432" s="948"/>
      <c r="W4432" s="948"/>
      <c r="X4432" s="948"/>
      <c r="Y4432" s="948"/>
      <c r="Z4432" s="948"/>
      <c r="CC4432" s="949"/>
    </row>
    <row r="4433" spans="6:81" s="947" customFormat="1">
      <c r="F4433" s="948"/>
      <c r="G4433" s="948"/>
      <c r="H4433" s="948"/>
      <c r="I4433" s="948"/>
      <c r="N4433" s="948"/>
      <c r="O4433" s="948"/>
      <c r="P4433" s="948"/>
      <c r="Q4433" s="948"/>
      <c r="R4433" s="948"/>
      <c r="S4433" s="948"/>
      <c r="T4433" s="948"/>
      <c r="U4433" s="948"/>
      <c r="V4433" s="948"/>
      <c r="W4433" s="948"/>
      <c r="X4433" s="948"/>
      <c r="Y4433" s="948"/>
      <c r="Z4433" s="948"/>
      <c r="CC4433" s="949"/>
    </row>
    <row r="4434" spans="6:81" s="947" customFormat="1">
      <c r="F4434" s="948"/>
      <c r="G4434" s="948"/>
      <c r="H4434" s="948"/>
      <c r="I4434" s="948"/>
      <c r="N4434" s="948"/>
      <c r="O4434" s="948"/>
      <c r="P4434" s="948"/>
      <c r="Q4434" s="948"/>
      <c r="R4434" s="948"/>
      <c r="S4434" s="948"/>
      <c r="T4434" s="948"/>
      <c r="U4434" s="948"/>
      <c r="V4434" s="948"/>
      <c r="W4434" s="948"/>
      <c r="X4434" s="948"/>
      <c r="Y4434" s="948"/>
      <c r="Z4434" s="948"/>
      <c r="CC4434" s="949"/>
    </row>
    <row r="4435" spans="6:81" s="947" customFormat="1">
      <c r="F4435" s="948"/>
      <c r="G4435" s="948"/>
      <c r="H4435" s="948"/>
      <c r="I4435" s="948"/>
      <c r="N4435" s="948"/>
      <c r="O4435" s="948"/>
      <c r="P4435" s="948"/>
      <c r="Q4435" s="948"/>
      <c r="R4435" s="948"/>
      <c r="S4435" s="948"/>
      <c r="T4435" s="948"/>
      <c r="U4435" s="948"/>
      <c r="V4435" s="948"/>
      <c r="W4435" s="948"/>
      <c r="X4435" s="948"/>
      <c r="Y4435" s="948"/>
      <c r="Z4435" s="948"/>
      <c r="CC4435" s="949"/>
    </row>
    <row r="4436" spans="6:81" s="947" customFormat="1">
      <c r="F4436" s="948"/>
      <c r="G4436" s="948"/>
      <c r="H4436" s="948"/>
      <c r="I4436" s="948"/>
      <c r="N4436" s="948"/>
      <c r="O4436" s="948"/>
      <c r="P4436" s="948"/>
      <c r="Q4436" s="948"/>
      <c r="R4436" s="948"/>
      <c r="S4436" s="948"/>
      <c r="T4436" s="948"/>
      <c r="U4436" s="948"/>
      <c r="V4436" s="948"/>
      <c r="W4436" s="948"/>
      <c r="X4436" s="948"/>
      <c r="Y4436" s="948"/>
      <c r="Z4436" s="948"/>
      <c r="CC4436" s="949"/>
    </row>
    <row r="4437" spans="6:81" s="947" customFormat="1">
      <c r="F4437" s="948"/>
      <c r="G4437" s="948"/>
      <c r="H4437" s="948"/>
      <c r="I4437" s="948"/>
      <c r="N4437" s="948"/>
      <c r="O4437" s="948"/>
      <c r="P4437" s="948"/>
      <c r="Q4437" s="948"/>
      <c r="R4437" s="948"/>
      <c r="S4437" s="948"/>
      <c r="T4437" s="948"/>
      <c r="U4437" s="948"/>
      <c r="V4437" s="948"/>
      <c r="W4437" s="948"/>
      <c r="X4437" s="948"/>
      <c r="Y4437" s="948"/>
      <c r="Z4437" s="948"/>
      <c r="CC4437" s="949"/>
    </row>
    <row r="4438" spans="6:81" s="947" customFormat="1">
      <c r="F4438" s="948"/>
      <c r="G4438" s="948"/>
      <c r="H4438" s="948"/>
      <c r="I4438" s="948"/>
      <c r="N4438" s="948"/>
      <c r="O4438" s="948"/>
      <c r="P4438" s="948"/>
      <c r="Q4438" s="948"/>
      <c r="R4438" s="948"/>
      <c r="S4438" s="948"/>
      <c r="T4438" s="948"/>
      <c r="U4438" s="948"/>
      <c r="V4438" s="948"/>
      <c r="W4438" s="948"/>
      <c r="X4438" s="948"/>
      <c r="Y4438" s="948"/>
      <c r="Z4438" s="948"/>
      <c r="CC4438" s="949"/>
    </row>
    <row r="4439" spans="6:81" s="947" customFormat="1">
      <c r="F4439" s="948"/>
      <c r="G4439" s="948"/>
      <c r="H4439" s="948"/>
      <c r="I4439" s="948"/>
      <c r="N4439" s="948"/>
      <c r="O4439" s="948"/>
      <c r="P4439" s="948"/>
      <c r="Q4439" s="948"/>
      <c r="R4439" s="948"/>
      <c r="S4439" s="948"/>
      <c r="T4439" s="948"/>
      <c r="U4439" s="948"/>
      <c r="V4439" s="948"/>
      <c r="W4439" s="948"/>
      <c r="X4439" s="948"/>
      <c r="Y4439" s="948"/>
      <c r="Z4439" s="948"/>
      <c r="CC4439" s="949"/>
    </row>
    <row r="4440" spans="6:81" s="947" customFormat="1">
      <c r="F4440" s="948"/>
      <c r="G4440" s="948"/>
      <c r="H4440" s="948"/>
      <c r="I4440" s="948"/>
      <c r="N4440" s="948"/>
      <c r="O4440" s="948"/>
      <c r="P4440" s="948"/>
      <c r="Q4440" s="948"/>
      <c r="R4440" s="948"/>
      <c r="S4440" s="948"/>
      <c r="T4440" s="948"/>
      <c r="U4440" s="948"/>
      <c r="V4440" s="948"/>
      <c r="W4440" s="948"/>
      <c r="X4440" s="948"/>
      <c r="Y4440" s="948"/>
      <c r="Z4440" s="948"/>
      <c r="CC4440" s="949"/>
    </row>
    <row r="4441" spans="6:81" s="947" customFormat="1">
      <c r="F4441" s="948"/>
      <c r="G4441" s="948"/>
      <c r="H4441" s="948"/>
      <c r="I4441" s="948"/>
      <c r="N4441" s="948"/>
      <c r="O4441" s="948"/>
      <c r="P4441" s="948"/>
      <c r="Q4441" s="948"/>
      <c r="R4441" s="948"/>
      <c r="S4441" s="948"/>
      <c r="T4441" s="948"/>
      <c r="U4441" s="948"/>
      <c r="V4441" s="948"/>
      <c r="W4441" s="948"/>
      <c r="X4441" s="948"/>
      <c r="Y4441" s="948"/>
      <c r="Z4441" s="948"/>
      <c r="CC4441" s="949"/>
    </row>
    <row r="4442" spans="6:81" s="947" customFormat="1">
      <c r="F4442" s="948"/>
      <c r="G4442" s="948"/>
      <c r="H4442" s="948"/>
      <c r="I4442" s="948"/>
      <c r="N4442" s="948"/>
      <c r="O4442" s="948"/>
      <c r="P4442" s="948"/>
      <c r="Q4442" s="948"/>
      <c r="R4442" s="948"/>
      <c r="S4442" s="948"/>
      <c r="T4442" s="948"/>
      <c r="U4442" s="948"/>
      <c r="V4442" s="948"/>
      <c r="W4442" s="948"/>
      <c r="X4442" s="948"/>
      <c r="Y4442" s="948"/>
      <c r="Z4442" s="948"/>
      <c r="CC4442" s="949"/>
    </row>
    <row r="4443" spans="6:81" s="947" customFormat="1">
      <c r="F4443" s="948"/>
      <c r="G4443" s="948"/>
      <c r="H4443" s="948"/>
      <c r="I4443" s="948"/>
      <c r="N4443" s="948"/>
      <c r="O4443" s="948"/>
      <c r="P4443" s="948"/>
      <c r="Q4443" s="948"/>
      <c r="R4443" s="948"/>
      <c r="S4443" s="948"/>
      <c r="T4443" s="948"/>
      <c r="U4443" s="948"/>
      <c r="V4443" s="948"/>
      <c r="W4443" s="948"/>
      <c r="X4443" s="948"/>
      <c r="Y4443" s="948"/>
      <c r="Z4443" s="948"/>
      <c r="CC4443" s="949"/>
    </row>
    <row r="4444" spans="6:81" s="947" customFormat="1">
      <c r="F4444" s="948"/>
      <c r="G4444" s="948"/>
      <c r="H4444" s="948"/>
      <c r="I4444" s="948"/>
      <c r="N4444" s="948"/>
      <c r="O4444" s="948"/>
      <c r="P4444" s="948"/>
      <c r="Q4444" s="948"/>
      <c r="R4444" s="948"/>
      <c r="S4444" s="948"/>
      <c r="T4444" s="948"/>
      <c r="U4444" s="948"/>
      <c r="V4444" s="948"/>
      <c r="W4444" s="948"/>
      <c r="X4444" s="948"/>
      <c r="Y4444" s="948"/>
      <c r="Z4444" s="948"/>
      <c r="CC4444" s="949"/>
    </row>
    <row r="4445" spans="6:81" s="947" customFormat="1">
      <c r="F4445" s="948"/>
      <c r="G4445" s="948"/>
      <c r="H4445" s="948"/>
      <c r="I4445" s="948"/>
      <c r="N4445" s="948"/>
      <c r="O4445" s="948"/>
      <c r="P4445" s="948"/>
      <c r="Q4445" s="948"/>
      <c r="R4445" s="948"/>
      <c r="S4445" s="948"/>
      <c r="T4445" s="948"/>
      <c r="U4445" s="948"/>
      <c r="V4445" s="948"/>
      <c r="W4445" s="948"/>
      <c r="X4445" s="948"/>
      <c r="Y4445" s="948"/>
      <c r="Z4445" s="948"/>
      <c r="CC4445" s="949"/>
    </row>
    <row r="4446" spans="6:81" s="947" customFormat="1">
      <c r="F4446" s="948"/>
      <c r="G4446" s="948"/>
      <c r="H4446" s="948"/>
      <c r="I4446" s="948"/>
      <c r="N4446" s="948"/>
      <c r="O4446" s="948"/>
      <c r="P4446" s="948"/>
      <c r="Q4446" s="948"/>
      <c r="R4446" s="948"/>
      <c r="S4446" s="948"/>
      <c r="T4446" s="948"/>
      <c r="U4446" s="948"/>
      <c r="V4446" s="948"/>
      <c r="W4446" s="948"/>
      <c r="X4446" s="948"/>
      <c r="Y4446" s="948"/>
      <c r="Z4446" s="948"/>
      <c r="CC4446" s="949"/>
    </row>
    <row r="4447" spans="6:81" s="947" customFormat="1">
      <c r="F4447" s="948"/>
      <c r="G4447" s="948"/>
      <c r="H4447" s="948"/>
      <c r="I4447" s="948"/>
      <c r="N4447" s="948"/>
      <c r="O4447" s="948"/>
      <c r="P4447" s="948"/>
      <c r="Q4447" s="948"/>
      <c r="R4447" s="948"/>
      <c r="S4447" s="948"/>
      <c r="T4447" s="948"/>
      <c r="U4447" s="948"/>
      <c r="V4447" s="948"/>
      <c r="W4447" s="948"/>
      <c r="X4447" s="948"/>
      <c r="Y4447" s="948"/>
      <c r="Z4447" s="948"/>
      <c r="CC4447" s="949"/>
    </row>
    <row r="4448" spans="6:81" s="947" customFormat="1">
      <c r="F4448" s="948"/>
      <c r="G4448" s="948"/>
      <c r="H4448" s="948"/>
      <c r="I4448" s="948"/>
      <c r="N4448" s="948"/>
      <c r="O4448" s="948"/>
      <c r="P4448" s="948"/>
      <c r="Q4448" s="948"/>
      <c r="R4448" s="948"/>
      <c r="S4448" s="948"/>
      <c r="T4448" s="948"/>
      <c r="U4448" s="948"/>
      <c r="V4448" s="948"/>
      <c r="W4448" s="948"/>
      <c r="X4448" s="948"/>
      <c r="Y4448" s="948"/>
      <c r="Z4448" s="948"/>
      <c r="CC4448" s="949"/>
    </row>
    <row r="4449" spans="6:81" s="947" customFormat="1">
      <c r="F4449" s="948"/>
      <c r="G4449" s="948"/>
      <c r="H4449" s="948"/>
      <c r="I4449" s="948"/>
      <c r="N4449" s="948"/>
      <c r="O4449" s="948"/>
      <c r="P4449" s="948"/>
      <c r="Q4449" s="948"/>
      <c r="R4449" s="948"/>
      <c r="S4449" s="948"/>
      <c r="T4449" s="948"/>
      <c r="U4449" s="948"/>
      <c r="V4449" s="948"/>
      <c r="W4449" s="948"/>
      <c r="X4449" s="948"/>
      <c r="Y4449" s="948"/>
      <c r="Z4449" s="948"/>
      <c r="CC4449" s="949"/>
    </row>
    <row r="4450" spans="6:81" s="947" customFormat="1">
      <c r="F4450" s="948"/>
      <c r="G4450" s="948"/>
      <c r="H4450" s="948"/>
      <c r="I4450" s="948"/>
      <c r="N4450" s="948"/>
      <c r="O4450" s="948"/>
      <c r="P4450" s="948"/>
      <c r="Q4450" s="948"/>
      <c r="R4450" s="948"/>
      <c r="S4450" s="948"/>
      <c r="T4450" s="948"/>
      <c r="U4450" s="948"/>
      <c r="V4450" s="948"/>
      <c r="W4450" s="948"/>
      <c r="X4450" s="948"/>
      <c r="Y4450" s="948"/>
      <c r="Z4450" s="948"/>
      <c r="CC4450" s="949"/>
    </row>
    <row r="4451" spans="6:81" s="947" customFormat="1">
      <c r="F4451" s="948"/>
      <c r="G4451" s="948"/>
      <c r="H4451" s="948"/>
      <c r="I4451" s="948"/>
      <c r="N4451" s="948"/>
      <c r="O4451" s="948"/>
      <c r="P4451" s="948"/>
      <c r="Q4451" s="948"/>
      <c r="R4451" s="948"/>
      <c r="S4451" s="948"/>
      <c r="T4451" s="948"/>
      <c r="U4451" s="948"/>
      <c r="V4451" s="948"/>
      <c r="W4451" s="948"/>
      <c r="X4451" s="948"/>
      <c r="Y4451" s="948"/>
      <c r="Z4451" s="948"/>
      <c r="CC4451" s="949"/>
    </row>
    <row r="4452" spans="6:81" s="947" customFormat="1">
      <c r="F4452" s="948"/>
      <c r="G4452" s="948"/>
      <c r="H4452" s="948"/>
      <c r="I4452" s="948"/>
      <c r="N4452" s="948"/>
      <c r="O4452" s="948"/>
      <c r="P4452" s="948"/>
      <c r="Q4452" s="948"/>
      <c r="R4452" s="948"/>
      <c r="S4452" s="948"/>
      <c r="T4452" s="948"/>
      <c r="U4452" s="948"/>
      <c r="V4452" s="948"/>
      <c r="W4452" s="948"/>
      <c r="X4452" s="948"/>
      <c r="Y4452" s="948"/>
      <c r="Z4452" s="948"/>
      <c r="CC4452" s="949"/>
    </row>
    <row r="4453" spans="6:81" s="947" customFormat="1">
      <c r="F4453" s="948"/>
      <c r="G4453" s="948"/>
      <c r="H4453" s="948"/>
      <c r="I4453" s="948"/>
      <c r="N4453" s="948"/>
      <c r="O4453" s="948"/>
      <c r="P4453" s="948"/>
      <c r="Q4453" s="948"/>
      <c r="R4453" s="948"/>
      <c r="S4453" s="948"/>
      <c r="T4453" s="948"/>
      <c r="U4453" s="948"/>
      <c r="V4453" s="948"/>
      <c r="W4453" s="948"/>
      <c r="X4453" s="948"/>
      <c r="Y4453" s="948"/>
      <c r="Z4453" s="948"/>
      <c r="CC4453" s="949"/>
    </row>
    <row r="4454" spans="6:81" s="947" customFormat="1">
      <c r="F4454" s="948"/>
      <c r="G4454" s="948"/>
      <c r="H4454" s="948"/>
      <c r="I4454" s="948"/>
      <c r="N4454" s="948"/>
      <c r="O4454" s="948"/>
      <c r="P4454" s="948"/>
      <c r="Q4454" s="948"/>
      <c r="R4454" s="948"/>
      <c r="S4454" s="948"/>
      <c r="T4454" s="948"/>
      <c r="U4454" s="948"/>
      <c r="V4454" s="948"/>
      <c r="W4454" s="948"/>
      <c r="X4454" s="948"/>
      <c r="Y4454" s="948"/>
      <c r="Z4454" s="948"/>
      <c r="CC4454" s="949"/>
    </row>
    <row r="4455" spans="6:81" s="947" customFormat="1">
      <c r="F4455" s="948"/>
      <c r="G4455" s="948"/>
      <c r="H4455" s="948"/>
      <c r="I4455" s="948"/>
      <c r="N4455" s="948"/>
      <c r="O4455" s="948"/>
      <c r="P4455" s="948"/>
      <c r="Q4455" s="948"/>
      <c r="R4455" s="948"/>
      <c r="S4455" s="948"/>
      <c r="T4455" s="948"/>
      <c r="U4455" s="948"/>
      <c r="V4455" s="948"/>
      <c r="W4455" s="948"/>
      <c r="X4455" s="948"/>
      <c r="Y4455" s="948"/>
      <c r="Z4455" s="948"/>
      <c r="CC4455" s="949"/>
    </row>
    <row r="4456" spans="6:81" s="947" customFormat="1">
      <c r="F4456" s="948"/>
      <c r="G4456" s="948"/>
      <c r="H4456" s="948"/>
      <c r="I4456" s="948"/>
      <c r="N4456" s="948"/>
      <c r="O4456" s="948"/>
      <c r="P4456" s="948"/>
      <c r="Q4456" s="948"/>
      <c r="R4456" s="948"/>
      <c r="S4456" s="948"/>
      <c r="T4456" s="948"/>
      <c r="U4456" s="948"/>
      <c r="V4456" s="948"/>
      <c r="W4456" s="948"/>
      <c r="X4456" s="948"/>
      <c r="Y4456" s="948"/>
      <c r="Z4456" s="948"/>
      <c r="CC4456" s="949"/>
    </row>
    <row r="4457" spans="6:81" s="947" customFormat="1">
      <c r="F4457" s="948"/>
      <c r="G4457" s="948"/>
      <c r="H4457" s="948"/>
      <c r="I4457" s="948"/>
      <c r="N4457" s="948"/>
      <c r="O4457" s="948"/>
      <c r="P4457" s="948"/>
      <c r="Q4457" s="948"/>
      <c r="R4457" s="948"/>
      <c r="S4457" s="948"/>
      <c r="T4457" s="948"/>
      <c r="U4457" s="948"/>
      <c r="V4457" s="948"/>
      <c r="W4457" s="948"/>
      <c r="X4457" s="948"/>
      <c r="Y4457" s="948"/>
      <c r="Z4457" s="948"/>
      <c r="CC4457" s="949"/>
    </row>
    <row r="4458" spans="6:81" s="947" customFormat="1">
      <c r="F4458" s="948"/>
      <c r="G4458" s="948"/>
      <c r="H4458" s="948"/>
      <c r="I4458" s="948"/>
      <c r="N4458" s="948"/>
      <c r="O4458" s="948"/>
      <c r="P4458" s="948"/>
      <c r="Q4458" s="948"/>
      <c r="R4458" s="948"/>
      <c r="S4458" s="948"/>
      <c r="T4458" s="948"/>
      <c r="U4458" s="948"/>
      <c r="V4458" s="948"/>
      <c r="W4458" s="948"/>
      <c r="X4458" s="948"/>
      <c r="Y4458" s="948"/>
      <c r="Z4458" s="948"/>
      <c r="CC4458" s="949"/>
    </row>
    <row r="4459" spans="6:81" s="947" customFormat="1">
      <c r="F4459" s="948"/>
      <c r="G4459" s="948"/>
      <c r="H4459" s="948"/>
      <c r="I4459" s="948"/>
      <c r="N4459" s="948"/>
      <c r="O4459" s="948"/>
      <c r="P4459" s="948"/>
      <c r="Q4459" s="948"/>
      <c r="R4459" s="948"/>
      <c r="S4459" s="948"/>
      <c r="T4459" s="948"/>
      <c r="U4459" s="948"/>
      <c r="V4459" s="948"/>
      <c r="W4459" s="948"/>
      <c r="X4459" s="948"/>
      <c r="Y4459" s="948"/>
      <c r="Z4459" s="948"/>
      <c r="CC4459" s="949"/>
    </row>
    <row r="4460" spans="6:81" s="947" customFormat="1">
      <c r="F4460" s="948"/>
      <c r="G4460" s="948"/>
      <c r="H4460" s="948"/>
      <c r="I4460" s="948"/>
      <c r="N4460" s="948"/>
      <c r="O4460" s="948"/>
      <c r="P4460" s="948"/>
      <c r="Q4460" s="948"/>
      <c r="R4460" s="948"/>
      <c r="S4460" s="948"/>
      <c r="T4460" s="948"/>
      <c r="U4460" s="948"/>
      <c r="V4460" s="948"/>
      <c r="W4460" s="948"/>
      <c r="X4460" s="948"/>
      <c r="Y4460" s="948"/>
      <c r="Z4460" s="948"/>
      <c r="CC4460" s="949"/>
    </row>
    <row r="4461" spans="6:81" s="947" customFormat="1">
      <c r="F4461" s="948"/>
      <c r="G4461" s="948"/>
      <c r="H4461" s="948"/>
      <c r="I4461" s="948"/>
      <c r="N4461" s="948"/>
      <c r="O4461" s="948"/>
      <c r="P4461" s="948"/>
      <c r="Q4461" s="948"/>
      <c r="R4461" s="948"/>
      <c r="S4461" s="948"/>
      <c r="T4461" s="948"/>
      <c r="U4461" s="948"/>
      <c r="V4461" s="948"/>
      <c r="W4461" s="948"/>
      <c r="X4461" s="948"/>
      <c r="Y4461" s="948"/>
      <c r="Z4461" s="948"/>
      <c r="CC4461" s="949"/>
    </row>
    <row r="4462" spans="6:81" s="947" customFormat="1">
      <c r="F4462" s="948"/>
      <c r="G4462" s="948"/>
      <c r="H4462" s="948"/>
      <c r="I4462" s="948"/>
      <c r="N4462" s="948"/>
      <c r="O4462" s="948"/>
      <c r="P4462" s="948"/>
      <c r="Q4462" s="948"/>
      <c r="R4462" s="948"/>
      <c r="S4462" s="948"/>
      <c r="T4462" s="948"/>
      <c r="U4462" s="948"/>
      <c r="V4462" s="948"/>
      <c r="W4462" s="948"/>
      <c r="X4462" s="948"/>
      <c r="Y4462" s="948"/>
      <c r="Z4462" s="948"/>
      <c r="CC4462" s="949"/>
    </row>
    <row r="4463" spans="6:81" s="947" customFormat="1">
      <c r="F4463" s="948"/>
      <c r="G4463" s="948"/>
      <c r="H4463" s="948"/>
      <c r="I4463" s="948"/>
      <c r="N4463" s="948"/>
      <c r="O4463" s="948"/>
      <c r="P4463" s="948"/>
      <c r="Q4463" s="948"/>
      <c r="R4463" s="948"/>
      <c r="S4463" s="948"/>
      <c r="T4463" s="948"/>
      <c r="U4463" s="948"/>
      <c r="V4463" s="948"/>
      <c r="W4463" s="948"/>
      <c r="X4463" s="948"/>
      <c r="Y4463" s="948"/>
      <c r="Z4463" s="948"/>
      <c r="CC4463" s="949"/>
    </row>
    <row r="4464" spans="6:81" s="947" customFormat="1">
      <c r="F4464" s="948"/>
      <c r="G4464" s="948"/>
      <c r="H4464" s="948"/>
      <c r="I4464" s="948"/>
      <c r="N4464" s="948"/>
      <c r="O4464" s="948"/>
      <c r="P4464" s="948"/>
      <c r="Q4464" s="948"/>
      <c r="R4464" s="948"/>
      <c r="S4464" s="948"/>
      <c r="T4464" s="948"/>
      <c r="U4464" s="948"/>
      <c r="V4464" s="948"/>
      <c r="W4464" s="948"/>
      <c r="X4464" s="948"/>
      <c r="Y4464" s="948"/>
      <c r="Z4464" s="948"/>
      <c r="CC4464" s="949"/>
    </row>
    <row r="4465" spans="6:81" s="947" customFormat="1">
      <c r="F4465" s="948"/>
      <c r="G4465" s="948"/>
      <c r="H4465" s="948"/>
      <c r="I4465" s="948"/>
      <c r="N4465" s="948"/>
      <c r="O4465" s="948"/>
      <c r="P4465" s="948"/>
      <c r="Q4465" s="948"/>
      <c r="R4465" s="948"/>
      <c r="S4465" s="948"/>
      <c r="T4465" s="948"/>
      <c r="U4465" s="948"/>
      <c r="V4465" s="948"/>
      <c r="W4465" s="948"/>
      <c r="X4465" s="948"/>
      <c r="Y4465" s="948"/>
      <c r="Z4465" s="948"/>
      <c r="CC4465" s="949"/>
    </row>
    <row r="4466" spans="6:81" s="947" customFormat="1">
      <c r="F4466" s="948"/>
      <c r="G4466" s="948"/>
      <c r="H4466" s="948"/>
      <c r="I4466" s="948"/>
      <c r="N4466" s="948"/>
      <c r="O4466" s="948"/>
      <c r="P4466" s="948"/>
      <c r="Q4466" s="948"/>
      <c r="R4466" s="948"/>
      <c r="S4466" s="948"/>
      <c r="T4466" s="948"/>
      <c r="U4466" s="948"/>
      <c r="V4466" s="948"/>
      <c r="W4466" s="948"/>
      <c r="X4466" s="948"/>
      <c r="Y4466" s="948"/>
      <c r="Z4466" s="948"/>
      <c r="CC4466" s="949"/>
    </row>
    <row r="4467" spans="6:81" s="947" customFormat="1">
      <c r="F4467" s="948"/>
      <c r="G4467" s="948"/>
      <c r="H4467" s="948"/>
      <c r="I4467" s="948"/>
      <c r="N4467" s="948"/>
      <c r="O4467" s="948"/>
      <c r="P4467" s="948"/>
      <c r="Q4467" s="948"/>
      <c r="R4467" s="948"/>
      <c r="S4467" s="948"/>
      <c r="T4467" s="948"/>
      <c r="U4467" s="948"/>
      <c r="V4467" s="948"/>
      <c r="W4467" s="948"/>
      <c r="X4467" s="948"/>
      <c r="Y4467" s="948"/>
      <c r="Z4467" s="948"/>
      <c r="CC4467" s="949"/>
    </row>
    <row r="4468" spans="6:81" s="947" customFormat="1">
      <c r="F4468" s="948"/>
      <c r="G4468" s="948"/>
      <c r="H4468" s="948"/>
      <c r="I4468" s="948"/>
      <c r="N4468" s="948"/>
      <c r="O4468" s="948"/>
      <c r="P4468" s="948"/>
      <c r="Q4468" s="948"/>
      <c r="R4468" s="948"/>
      <c r="S4468" s="948"/>
      <c r="T4468" s="948"/>
      <c r="U4468" s="948"/>
      <c r="V4468" s="948"/>
      <c r="W4468" s="948"/>
      <c r="X4468" s="948"/>
      <c r="Y4468" s="948"/>
      <c r="Z4468" s="948"/>
      <c r="CC4468" s="949"/>
    </row>
    <row r="4469" spans="6:81" s="947" customFormat="1">
      <c r="F4469" s="948"/>
      <c r="G4469" s="948"/>
      <c r="H4469" s="948"/>
      <c r="I4469" s="948"/>
      <c r="N4469" s="948"/>
      <c r="O4469" s="948"/>
      <c r="P4469" s="948"/>
      <c r="Q4469" s="948"/>
      <c r="R4469" s="948"/>
      <c r="S4469" s="948"/>
      <c r="T4469" s="948"/>
      <c r="U4469" s="948"/>
      <c r="V4469" s="948"/>
      <c r="W4469" s="948"/>
      <c r="X4469" s="948"/>
      <c r="Y4469" s="948"/>
      <c r="Z4469" s="948"/>
      <c r="CC4469" s="949"/>
    </row>
    <row r="4470" spans="6:81" s="947" customFormat="1">
      <c r="F4470" s="948"/>
      <c r="G4470" s="948"/>
      <c r="H4470" s="948"/>
      <c r="I4470" s="948"/>
      <c r="N4470" s="948"/>
      <c r="O4470" s="948"/>
      <c r="P4470" s="948"/>
      <c r="Q4470" s="948"/>
      <c r="R4470" s="948"/>
      <c r="S4470" s="948"/>
      <c r="T4470" s="948"/>
      <c r="U4470" s="948"/>
      <c r="V4470" s="948"/>
      <c r="W4470" s="948"/>
      <c r="X4470" s="948"/>
      <c r="Y4470" s="948"/>
      <c r="Z4470" s="948"/>
      <c r="CC4470" s="949"/>
    </row>
    <row r="4471" spans="6:81" s="947" customFormat="1">
      <c r="F4471" s="948"/>
      <c r="G4471" s="948"/>
      <c r="H4471" s="948"/>
      <c r="I4471" s="948"/>
      <c r="N4471" s="948"/>
      <c r="O4471" s="948"/>
      <c r="P4471" s="948"/>
      <c r="Q4471" s="948"/>
      <c r="R4471" s="948"/>
      <c r="S4471" s="948"/>
      <c r="T4471" s="948"/>
      <c r="U4471" s="948"/>
      <c r="V4471" s="948"/>
      <c r="W4471" s="948"/>
      <c r="X4471" s="948"/>
      <c r="Y4471" s="948"/>
      <c r="Z4471" s="948"/>
      <c r="CC4471" s="949"/>
    </row>
    <row r="4472" spans="6:81" s="947" customFormat="1">
      <c r="F4472" s="948"/>
      <c r="G4472" s="948"/>
      <c r="H4472" s="948"/>
      <c r="I4472" s="948"/>
      <c r="N4472" s="948"/>
      <c r="O4472" s="948"/>
      <c r="P4472" s="948"/>
      <c r="Q4472" s="948"/>
      <c r="R4472" s="948"/>
      <c r="S4472" s="948"/>
      <c r="T4472" s="948"/>
      <c r="U4472" s="948"/>
      <c r="V4472" s="948"/>
      <c r="W4472" s="948"/>
      <c r="X4472" s="948"/>
      <c r="Y4472" s="948"/>
      <c r="Z4472" s="948"/>
      <c r="CC4472" s="949"/>
    </row>
    <row r="4473" spans="6:81" s="947" customFormat="1">
      <c r="F4473" s="948"/>
      <c r="G4473" s="948"/>
      <c r="H4473" s="948"/>
      <c r="I4473" s="948"/>
      <c r="N4473" s="948"/>
      <c r="O4473" s="948"/>
      <c r="P4473" s="948"/>
      <c r="Q4473" s="948"/>
      <c r="R4473" s="948"/>
      <c r="S4473" s="948"/>
      <c r="T4473" s="948"/>
      <c r="U4473" s="948"/>
      <c r="V4473" s="948"/>
      <c r="W4473" s="948"/>
      <c r="X4473" s="948"/>
      <c r="Y4473" s="948"/>
      <c r="Z4473" s="948"/>
      <c r="CC4473" s="949"/>
    </row>
    <row r="4474" spans="6:81" s="947" customFormat="1">
      <c r="F4474" s="948"/>
      <c r="G4474" s="948"/>
      <c r="H4474" s="948"/>
      <c r="I4474" s="948"/>
      <c r="N4474" s="948"/>
      <c r="O4474" s="948"/>
      <c r="P4474" s="948"/>
      <c r="Q4474" s="948"/>
      <c r="R4474" s="948"/>
      <c r="S4474" s="948"/>
      <c r="T4474" s="948"/>
      <c r="U4474" s="948"/>
      <c r="V4474" s="948"/>
      <c r="W4474" s="948"/>
      <c r="X4474" s="948"/>
      <c r="Y4474" s="948"/>
      <c r="Z4474" s="948"/>
      <c r="CC4474" s="949"/>
    </row>
    <row r="4475" spans="6:81" s="947" customFormat="1">
      <c r="F4475" s="948"/>
      <c r="G4475" s="948"/>
      <c r="H4475" s="948"/>
      <c r="I4475" s="948"/>
      <c r="N4475" s="948"/>
      <c r="O4475" s="948"/>
      <c r="P4475" s="948"/>
      <c r="Q4475" s="948"/>
      <c r="R4475" s="948"/>
      <c r="S4475" s="948"/>
      <c r="T4475" s="948"/>
      <c r="U4475" s="948"/>
      <c r="V4475" s="948"/>
      <c r="W4475" s="948"/>
      <c r="X4475" s="948"/>
      <c r="Y4475" s="948"/>
      <c r="Z4475" s="948"/>
      <c r="CC4475" s="949"/>
    </row>
    <row r="4476" spans="6:81" s="947" customFormat="1">
      <c r="F4476" s="948"/>
      <c r="G4476" s="948"/>
      <c r="H4476" s="948"/>
      <c r="I4476" s="948"/>
      <c r="N4476" s="948"/>
      <c r="O4476" s="948"/>
      <c r="P4476" s="948"/>
      <c r="Q4476" s="948"/>
      <c r="R4476" s="948"/>
      <c r="S4476" s="948"/>
      <c r="T4476" s="948"/>
      <c r="U4476" s="948"/>
      <c r="V4476" s="948"/>
      <c r="W4476" s="948"/>
      <c r="X4476" s="948"/>
      <c r="Y4476" s="948"/>
      <c r="Z4476" s="948"/>
      <c r="CC4476" s="949"/>
    </row>
    <row r="4477" spans="6:81" s="947" customFormat="1">
      <c r="F4477" s="948"/>
      <c r="G4477" s="948"/>
      <c r="H4477" s="948"/>
      <c r="I4477" s="948"/>
      <c r="N4477" s="948"/>
      <c r="O4477" s="948"/>
      <c r="P4477" s="948"/>
      <c r="Q4477" s="948"/>
      <c r="R4477" s="948"/>
      <c r="S4477" s="948"/>
      <c r="T4477" s="948"/>
      <c r="U4477" s="948"/>
      <c r="V4477" s="948"/>
      <c r="W4477" s="948"/>
      <c r="X4477" s="948"/>
      <c r="Y4477" s="948"/>
      <c r="Z4477" s="948"/>
      <c r="CC4477" s="949"/>
    </row>
    <row r="4478" spans="6:81" s="947" customFormat="1">
      <c r="F4478" s="948"/>
      <c r="G4478" s="948"/>
      <c r="H4478" s="948"/>
      <c r="I4478" s="948"/>
      <c r="N4478" s="948"/>
      <c r="O4478" s="948"/>
      <c r="P4478" s="948"/>
      <c r="Q4478" s="948"/>
      <c r="R4478" s="948"/>
      <c r="S4478" s="948"/>
      <c r="T4478" s="948"/>
      <c r="U4478" s="948"/>
      <c r="V4478" s="948"/>
      <c r="W4478" s="948"/>
      <c r="X4478" s="948"/>
      <c r="Y4478" s="948"/>
      <c r="Z4478" s="948"/>
      <c r="CC4478" s="949"/>
    </row>
    <row r="4479" spans="6:81" s="947" customFormat="1">
      <c r="F4479" s="948"/>
      <c r="G4479" s="948"/>
      <c r="H4479" s="948"/>
      <c r="I4479" s="948"/>
      <c r="N4479" s="948"/>
      <c r="O4479" s="948"/>
      <c r="P4479" s="948"/>
      <c r="Q4479" s="948"/>
      <c r="R4479" s="948"/>
      <c r="S4479" s="948"/>
      <c r="T4479" s="948"/>
      <c r="U4479" s="948"/>
      <c r="V4479" s="948"/>
      <c r="W4479" s="948"/>
      <c r="X4479" s="948"/>
      <c r="Y4479" s="948"/>
      <c r="Z4479" s="948"/>
      <c r="CC4479" s="949"/>
    </row>
    <row r="4480" spans="6:81" s="947" customFormat="1">
      <c r="F4480" s="948"/>
      <c r="G4480" s="948"/>
      <c r="H4480" s="948"/>
      <c r="I4480" s="948"/>
      <c r="N4480" s="948"/>
      <c r="O4480" s="948"/>
      <c r="P4480" s="948"/>
      <c r="Q4480" s="948"/>
      <c r="R4480" s="948"/>
      <c r="S4480" s="948"/>
      <c r="T4480" s="948"/>
      <c r="U4480" s="948"/>
      <c r="V4480" s="948"/>
      <c r="W4480" s="948"/>
      <c r="X4480" s="948"/>
      <c r="Y4480" s="948"/>
      <c r="Z4480" s="948"/>
      <c r="CC4480" s="949"/>
    </row>
    <row r="4481" spans="6:81" s="947" customFormat="1">
      <c r="F4481" s="948"/>
      <c r="G4481" s="948"/>
      <c r="H4481" s="948"/>
      <c r="I4481" s="948"/>
      <c r="N4481" s="948"/>
      <c r="O4481" s="948"/>
      <c r="P4481" s="948"/>
      <c r="Q4481" s="948"/>
      <c r="R4481" s="948"/>
      <c r="S4481" s="948"/>
      <c r="T4481" s="948"/>
      <c r="U4481" s="948"/>
      <c r="V4481" s="948"/>
      <c r="W4481" s="948"/>
      <c r="X4481" s="948"/>
      <c r="Y4481" s="948"/>
      <c r="Z4481" s="948"/>
      <c r="CC4481" s="949"/>
    </row>
    <row r="4482" spans="6:81" s="947" customFormat="1">
      <c r="F4482" s="948"/>
      <c r="G4482" s="948"/>
      <c r="H4482" s="948"/>
      <c r="I4482" s="948"/>
      <c r="N4482" s="948"/>
      <c r="O4482" s="948"/>
      <c r="P4482" s="948"/>
      <c r="Q4482" s="948"/>
      <c r="R4482" s="948"/>
      <c r="S4482" s="948"/>
      <c r="T4482" s="948"/>
      <c r="U4482" s="948"/>
      <c r="V4482" s="948"/>
      <c r="W4482" s="948"/>
      <c r="X4482" s="948"/>
      <c r="Y4482" s="948"/>
      <c r="Z4482" s="948"/>
      <c r="CC4482" s="949"/>
    </row>
    <row r="4483" spans="6:81" s="947" customFormat="1">
      <c r="F4483" s="948"/>
      <c r="G4483" s="948"/>
      <c r="H4483" s="948"/>
      <c r="I4483" s="948"/>
      <c r="N4483" s="948"/>
      <c r="O4483" s="948"/>
      <c r="P4483" s="948"/>
      <c r="Q4483" s="948"/>
      <c r="R4483" s="948"/>
      <c r="S4483" s="948"/>
      <c r="T4483" s="948"/>
      <c r="U4483" s="948"/>
      <c r="V4483" s="948"/>
      <c r="W4483" s="948"/>
      <c r="X4483" s="948"/>
      <c r="Y4483" s="948"/>
      <c r="Z4483" s="948"/>
      <c r="CC4483" s="949"/>
    </row>
    <row r="4484" spans="6:81" s="947" customFormat="1">
      <c r="F4484" s="948"/>
      <c r="G4484" s="948"/>
      <c r="H4484" s="948"/>
      <c r="I4484" s="948"/>
      <c r="N4484" s="948"/>
      <c r="O4484" s="948"/>
      <c r="P4484" s="948"/>
      <c r="Q4484" s="948"/>
      <c r="R4484" s="948"/>
      <c r="S4484" s="948"/>
      <c r="T4484" s="948"/>
      <c r="U4484" s="948"/>
      <c r="V4484" s="948"/>
      <c r="W4484" s="948"/>
      <c r="X4484" s="948"/>
      <c r="Y4484" s="948"/>
      <c r="Z4484" s="948"/>
      <c r="CC4484" s="949"/>
    </row>
    <row r="4485" spans="6:81" s="947" customFormat="1">
      <c r="F4485" s="948"/>
      <c r="G4485" s="948"/>
      <c r="H4485" s="948"/>
      <c r="I4485" s="948"/>
      <c r="N4485" s="948"/>
      <c r="O4485" s="948"/>
      <c r="P4485" s="948"/>
      <c r="Q4485" s="948"/>
      <c r="R4485" s="948"/>
      <c r="S4485" s="948"/>
      <c r="T4485" s="948"/>
      <c r="U4485" s="948"/>
      <c r="V4485" s="948"/>
      <c r="W4485" s="948"/>
      <c r="X4485" s="948"/>
      <c r="Y4485" s="948"/>
      <c r="Z4485" s="948"/>
      <c r="CC4485" s="949"/>
    </row>
    <row r="4486" spans="6:81" s="947" customFormat="1">
      <c r="F4486" s="948"/>
      <c r="G4486" s="948"/>
      <c r="H4486" s="948"/>
      <c r="I4486" s="948"/>
      <c r="N4486" s="948"/>
      <c r="O4486" s="948"/>
      <c r="P4486" s="948"/>
      <c r="Q4486" s="948"/>
      <c r="R4486" s="948"/>
      <c r="S4486" s="948"/>
      <c r="T4486" s="948"/>
      <c r="U4486" s="948"/>
      <c r="V4486" s="948"/>
      <c r="W4486" s="948"/>
      <c r="X4486" s="948"/>
      <c r="Y4486" s="948"/>
      <c r="Z4486" s="948"/>
      <c r="CC4486" s="949"/>
    </row>
    <row r="4487" spans="6:81" s="947" customFormat="1">
      <c r="F4487" s="948"/>
      <c r="G4487" s="948"/>
      <c r="H4487" s="948"/>
      <c r="I4487" s="948"/>
      <c r="N4487" s="948"/>
      <c r="O4487" s="948"/>
      <c r="P4487" s="948"/>
      <c r="Q4487" s="948"/>
      <c r="R4487" s="948"/>
      <c r="S4487" s="948"/>
      <c r="T4487" s="948"/>
      <c r="U4487" s="948"/>
      <c r="V4487" s="948"/>
      <c r="W4487" s="948"/>
      <c r="X4487" s="948"/>
      <c r="Y4487" s="948"/>
      <c r="Z4487" s="948"/>
      <c r="CC4487" s="949"/>
    </row>
    <row r="4488" spans="6:81" s="947" customFormat="1">
      <c r="F4488" s="948"/>
      <c r="G4488" s="948"/>
      <c r="H4488" s="948"/>
      <c r="I4488" s="948"/>
      <c r="N4488" s="948"/>
      <c r="O4488" s="948"/>
      <c r="P4488" s="948"/>
      <c r="Q4488" s="948"/>
      <c r="R4488" s="948"/>
      <c r="S4488" s="948"/>
      <c r="T4488" s="948"/>
      <c r="U4488" s="948"/>
      <c r="V4488" s="948"/>
      <c r="W4488" s="948"/>
      <c r="X4488" s="948"/>
      <c r="Y4488" s="948"/>
      <c r="Z4488" s="948"/>
      <c r="CC4488" s="949"/>
    </row>
    <row r="4489" spans="6:81" s="947" customFormat="1">
      <c r="F4489" s="948"/>
      <c r="G4489" s="948"/>
      <c r="H4489" s="948"/>
      <c r="I4489" s="948"/>
      <c r="N4489" s="948"/>
      <c r="O4489" s="948"/>
      <c r="P4489" s="948"/>
      <c r="Q4489" s="948"/>
      <c r="R4489" s="948"/>
      <c r="S4489" s="948"/>
      <c r="T4489" s="948"/>
      <c r="U4489" s="948"/>
      <c r="V4489" s="948"/>
      <c r="W4489" s="948"/>
      <c r="X4489" s="948"/>
      <c r="Y4489" s="948"/>
      <c r="Z4489" s="948"/>
      <c r="CC4489" s="949"/>
    </row>
    <row r="4490" spans="6:81" s="947" customFormat="1">
      <c r="F4490" s="948"/>
      <c r="G4490" s="948"/>
      <c r="H4490" s="948"/>
      <c r="I4490" s="948"/>
      <c r="N4490" s="948"/>
      <c r="O4490" s="948"/>
      <c r="P4490" s="948"/>
      <c r="Q4490" s="948"/>
      <c r="R4490" s="948"/>
      <c r="S4490" s="948"/>
      <c r="T4490" s="948"/>
      <c r="U4490" s="948"/>
      <c r="V4490" s="948"/>
      <c r="W4490" s="948"/>
      <c r="X4490" s="948"/>
      <c r="Y4490" s="948"/>
      <c r="Z4490" s="948"/>
      <c r="CC4490" s="949"/>
    </row>
    <row r="4491" spans="6:81" s="947" customFormat="1">
      <c r="F4491" s="948"/>
      <c r="G4491" s="948"/>
      <c r="H4491" s="948"/>
      <c r="I4491" s="948"/>
      <c r="N4491" s="948"/>
      <c r="O4491" s="948"/>
      <c r="P4491" s="948"/>
      <c r="Q4491" s="948"/>
      <c r="R4491" s="948"/>
      <c r="S4491" s="948"/>
      <c r="T4491" s="948"/>
      <c r="U4491" s="948"/>
      <c r="V4491" s="948"/>
      <c r="W4491" s="948"/>
      <c r="X4491" s="948"/>
      <c r="Y4491" s="948"/>
      <c r="Z4491" s="948"/>
      <c r="CC4491" s="949"/>
    </row>
    <row r="4492" spans="6:81" s="947" customFormat="1">
      <c r="F4492" s="948"/>
      <c r="G4492" s="948"/>
      <c r="H4492" s="948"/>
      <c r="I4492" s="948"/>
      <c r="N4492" s="948"/>
      <c r="O4492" s="948"/>
      <c r="P4492" s="948"/>
      <c r="Q4492" s="948"/>
      <c r="R4492" s="948"/>
      <c r="S4492" s="948"/>
      <c r="T4492" s="948"/>
      <c r="U4492" s="948"/>
      <c r="V4492" s="948"/>
      <c r="W4492" s="948"/>
      <c r="X4492" s="948"/>
      <c r="Y4492" s="948"/>
      <c r="Z4492" s="948"/>
      <c r="CC4492" s="949"/>
    </row>
    <row r="4493" spans="6:81" s="947" customFormat="1">
      <c r="F4493" s="948"/>
      <c r="G4493" s="948"/>
      <c r="H4493" s="948"/>
      <c r="I4493" s="948"/>
      <c r="N4493" s="948"/>
      <c r="O4493" s="948"/>
      <c r="P4493" s="948"/>
      <c r="Q4493" s="948"/>
      <c r="R4493" s="948"/>
      <c r="S4493" s="948"/>
      <c r="T4493" s="948"/>
      <c r="U4493" s="948"/>
      <c r="V4493" s="948"/>
      <c r="W4493" s="948"/>
      <c r="X4493" s="948"/>
      <c r="Y4493" s="948"/>
      <c r="Z4493" s="948"/>
      <c r="CC4493" s="949"/>
    </row>
    <row r="4494" spans="6:81" s="947" customFormat="1">
      <c r="F4494" s="948"/>
      <c r="G4494" s="948"/>
      <c r="H4494" s="948"/>
      <c r="I4494" s="948"/>
      <c r="N4494" s="948"/>
      <c r="O4494" s="948"/>
      <c r="P4494" s="948"/>
      <c r="Q4494" s="948"/>
      <c r="R4494" s="948"/>
      <c r="S4494" s="948"/>
      <c r="T4494" s="948"/>
      <c r="U4494" s="948"/>
      <c r="V4494" s="948"/>
      <c r="W4494" s="948"/>
      <c r="X4494" s="948"/>
      <c r="Y4494" s="948"/>
      <c r="Z4494" s="948"/>
      <c r="CC4494" s="949"/>
    </row>
    <row r="4495" spans="6:81" s="947" customFormat="1">
      <c r="F4495" s="948"/>
      <c r="G4495" s="948"/>
      <c r="H4495" s="948"/>
      <c r="I4495" s="948"/>
      <c r="N4495" s="948"/>
      <c r="O4495" s="948"/>
      <c r="P4495" s="948"/>
      <c r="Q4495" s="948"/>
      <c r="R4495" s="948"/>
      <c r="S4495" s="948"/>
      <c r="T4495" s="948"/>
      <c r="U4495" s="948"/>
      <c r="V4495" s="948"/>
      <c r="W4495" s="948"/>
      <c r="X4495" s="948"/>
      <c r="Y4495" s="948"/>
      <c r="Z4495" s="948"/>
      <c r="CC4495" s="949"/>
    </row>
    <row r="4496" spans="6:81" s="947" customFormat="1">
      <c r="F4496" s="948"/>
      <c r="G4496" s="948"/>
      <c r="H4496" s="948"/>
      <c r="I4496" s="948"/>
      <c r="N4496" s="948"/>
      <c r="O4496" s="948"/>
      <c r="P4496" s="948"/>
      <c r="Q4496" s="948"/>
      <c r="R4496" s="948"/>
      <c r="S4496" s="948"/>
      <c r="T4496" s="948"/>
      <c r="U4496" s="948"/>
      <c r="V4496" s="948"/>
      <c r="W4496" s="948"/>
      <c r="X4496" s="948"/>
      <c r="Y4496" s="948"/>
      <c r="Z4496" s="948"/>
      <c r="CC4496" s="949"/>
    </row>
    <row r="4497" spans="6:81" s="947" customFormat="1">
      <c r="F4497" s="948"/>
      <c r="G4497" s="948"/>
      <c r="H4497" s="948"/>
      <c r="I4497" s="948"/>
      <c r="N4497" s="948"/>
      <c r="O4497" s="948"/>
      <c r="P4497" s="948"/>
      <c r="Q4497" s="948"/>
      <c r="R4497" s="948"/>
      <c r="S4497" s="948"/>
      <c r="T4497" s="948"/>
      <c r="U4497" s="948"/>
      <c r="V4497" s="948"/>
      <c r="W4497" s="948"/>
      <c r="X4497" s="948"/>
      <c r="Y4497" s="948"/>
      <c r="Z4497" s="948"/>
      <c r="CC4497" s="949"/>
    </row>
    <row r="4498" spans="6:81" s="947" customFormat="1">
      <c r="F4498" s="948"/>
      <c r="G4498" s="948"/>
      <c r="H4498" s="948"/>
      <c r="I4498" s="948"/>
      <c r="N4498" s="948"/>
      <c r="O4498" s="948"/>
      <c r="P4498" s="948"/>
      <c r="Q4498" s="948"/>
      <c r="R4498" s="948"/>
      <c r="S4498" s="948"/>
      <c r="T4498" s="948"/>
      <c r="U4498" s="948"/>
      <c r="V4498" s="948"/>
      <c r="W4498" s="948"/>
      <c r="X4498" s="948"/>
      <c r="Y4498" s="948"/>
      <c r="Z4498" s="948"/>
      <c r="CC4498" s="949"/>
    </row>
    <row r="4499" spans="6:81" s="947" customFormat="1">
      <c r="F4499" s="948"/>
      <c r="G4499" s="948"/>
      <c r="H4499" s="948"/>
      <c r="I4499" s="948"/>
      <c r="N4499" s="948"/>
      <c r="O4499" s="948"/>
      <c r="P4499" s="948"/>
      <c r="Q4499" s="948"/>
      <c r="R4499" s="948"/>
      <c r="S4499" s="948"/>
      <c r="T4499" s="948"/>
      <c r="U4499" s="948"/>
      <c r="V4499" s="948"/>
      <c r="W4499" s="948"/>
      <c r="X4499" s="948"/>
      <c r="Y4499" s="948"/>
      <c r="Z4499" s="948"/>
      <c r="CC4499" s="949"/>
    </row>
    <row r="4500" spans="6:81" s="947" customFormat="1">
      <c r="F4500" s="948"/>
      <c r="G4500" s="948"/>
      <c r="H4500" s="948"/>
      <c r="I4500" s="948"/>
      <c r="N4500" s="948"/>
      <c r="O4500" s="948"/>
      <c r="P4500" s="948"/>
      <c r="Q4500" s="948"/>
      <c r="R4500" s="948"/>
      <c r="S4500" s="948"/>
      <c r="T4500" s="948"/>
      <c r="U4500" s="948"/>
      <c r="V4500" s="948"/>
      <c r="W4500" s="948"/>
      <c r="X4500" s="948"/>
      <c r="Y4500" s="948"/>
      <c r="Z4500" s="948"/>
      <c r="CC4500" s="949"/>
    </row>
    <row r="4501" spans="6:81" s="947" customFormat="1">
      <c r="F4501" s="948"/>
      <c r="G4501" s="948"/>
      <c r="H4501" s="948"/>
      <c r="I4501" s="948"/>
      <c r="N4501" s="948"/>
      <c r="O4501" s="948"/>
      <c r="P4501" s="948"/>
      <c r="Q4501" s="948"/>
      <c r="R4501" s="948"/>
      <c r="S4501" s="948"/>
      <c r="T4501" s="948"/>
      <c r="U4501" s="948"/>
      <c r="V4501" s="948"/>
      <c r="W4501" s="948"/>
      <c r="X4501" s="948"/>
      <c r="Y4501" s="948"/>
      <c r="Z4501" s="948"/>
      <c r="CC4501" s="949"/>
    </row>
    <row r="4502" spans="6:81" s="947" customFormat="1">
      <c r="F4502" s="948"/>
      <c r="G4502" s="948"/>
      <c r="H4502" s="948"/>
      <c r="I4502" s="948"/>
      <c r="N4502" s="948"/>
      <c r="O4502" s="948"/>
      <c r="P4502" s="948"/>
      <c r="Q4502" s="948"/>
      <c r="R4502" s="948"/>
      <c r="S4502" s="948"/>
      <c r="T4502" s="948"/>
      <c r="U4502" s="948"/>
      <c r="V4502" s="948"/>
      <c r="W4502" s="948"/>
      <c r="X4502" s="948"/>
      <c r="Y4502" s="948"/>
      <c r="Z4502" s="948"/>
      <c r="CC4502" s="949"/>
    </row>
    <row r="4503" spans="6:81" s="947" customFormat="1">
      <c r="F4503" s="948"/>
      <c r="G4503" s="948"/>
      <c r="H4503" s="948"/>
      <c r="I4503" s="948"/>
      <c r="N4503" s="948"/>
      <c r="O4503" s="948"/>
      <c r="P4503" s="948"/>
      <c r="Q4503" s="948"/>
      <c r="R4503" s="948"/>
      <c r="S4503" s="948"/>
      <c r="T4503" s="948"/>
      <c r="U4503" s="948"/>
      <c r="V4503" s="948"/>
      <c r="W4503" s="948"/>
      <c r="X4503" s="948"/>
      <c r="Y4503" s="948"/>
      <c r="Z4503" s="948"/>
      <c r="CC4503" s="949"/>
    </row>
    <row r="4504" spans="6:81" s="947" customFormat="1">
      <c r="F4504" s="948"/>
      <c r="G4504" s="948"/>
      <c r="H4504" s="948"/>
      <c r="I4504" s="948"/>
      <c r="N4504" s="948"/>
      <c r="O4504" s="948"/>
      <c r="P4504" s="948"/>
      <c r="Q4504" s="948"/>
      <c r="R4504" s="948"/>
      <c r="S4504" s="948"/>
      <c r="T4504" s="948"/>
      <c r="U4504" s="948"/>
      <c r="V4504" s="948"/>
      <c r="W4504" s="948"/>
      <c r="X4504" s="948"/>
      <c r="Y4504" s="948"/>
      <c r="Z4504" s="948"/>
      <c r="CC4504" s="949"/>
    </row>
    <row r="4505" spans="6:81" s="947" customFormat="1">
      <c r="F4505" s="948"/>
      <c r="G4505" s="948"/>
      <c r="H4505" s="948"/>
      <c r="I4505" s="948"/>
      <c r="N4505" s="948"/>
      <c r="O4505" s="948"/>
      <c r="P4505" s="948"/>
      <c r="Q4505" s="948"/>
      <c r="R4505" s="948"/>
      <c r="S4505" s="948"/>
      <c r="T4505" s="948"/>
      <c r="U4505" s="948"/>
      <c r="V4505" s="948"/>
      <c r="W4505" s="948"/>
      <c r="X4505" s="948"/>
      <c r="Y4505" s="948"/>
      <c r="Z4505" s="948"/>
      <c r="CC4505" s="949"/>
    </row>
    <row r="4506" spans="6:81" s="947" customFormat="1">
      <c r="F4506" s="948"/>
      <c r="G4506" s="948"/>
      <c r="H4506" s="948"/>
      <c r="I4506" s="948"/>
      <c r="N4506" s="948"/>
      <c r="O4506" s="948"/>
      <c r="P4506" s="948"/>
      <c r="Q4506" s="948"/>
      <c r="R4506" s="948"/>
      <c r="S4506" s="948"/>
      <c r="T4506" s="948"/>
      <c r="U4506" s="948"/>
      <c r="V4506" s="948"/>
      <c r="W4506" s="948"/>
      <c r="X4506" s="948"/>
      <c r="Y4506" s="948"/>
      <c r="Z4506" s="948"/>
      <c r="CC4506" s="949"/>
    </row>
    <row r="4507" spans="6:81" s="947" customFormat="1">
      <c r="F4507" s="948"/>
      <c r="G4507" s="948"/>
      <c r="H4507" s="948"/>
      <c r="I4507" s="948"/>
      <c r="N4507" s="948"/>
      <c r="O4507" s="948"/>
      <c r="P4507" s="948"/>
      <c r="Q4507" s="948"/>
      <c r="R4507" s="948"/>
      <c r="S4507" s="948"/>
      <c r="T4507" s="948"/>
      <c r="U4507" s="948"/>
      <c r="V4507" s="948"/>
      <c r="W4507" s="948"/>
      <c r="X4507" s="948"/>
      <c r="Y4507" s="948"/>
      <c r="Z4507" s="948"/>
      <c r="CC4507" s="949"/>
    </row>
    <row r="4508" spans="6:81" s="947" customFormat="1">
      <c r="F4508" s="948"/>
      <c r="G4508" s="948"/>
      <c r="H4508" s="948"/>
      <c r="I4508" s="948"/>
      <c r="N4508" s="948"/>
      <c r="O4508" s="948"/>
      <c r="P4508" s="948"/>
      <c r="Q4508" s="948"/>
      <c r="R4508" s="948"/>
      <c r="S4508" s="948"/>
      <c r="T4508" s="948"/>
      <c r="U4508" s="948"/>
      <c r="V4508" s="948"/>
      <c r="W4508" s="948"/>
      <c r="X4508" s="948"/>
      <c r="Y4508" s="948"/>
      <c r="Z4508" s="948"/>
      <c r="CC4508" s="949"/>
    </row>
    <row r="4509" spans="6:81" s="947" customFormat="1">
      <c r="F4509" s="948"/>
      <c r="G4509" s="948"/>
      <c r="H4509" s="948"/>
      <c r="I4509" s="948"/>
      <c r="N4509" s="948"/>
      <c r="O4509" s="948"/>
      <c r="P4509" s="948"/>
      <c r="Q4509" s="948"/>
      <c r="R4509" s="948"/>
      <c r="S4509" s="948"/>
      <c r="T4509" s="948"/>
      <c r="U4509" s="948"/>
      <c r="V4509" s="948"/>
      <c r="W4509" s="948"/>
      <c r="X4509" s="948"/>
      <c r="Y4509" s="948"/>
      <c r="Z4509" s="948"/>
      <c r="CC4509" s="949"/>
    </row>
    <row r="4510" spans="6:81" s="947" customFormat="1">
      <c r="F4510" s="948"/>
      <c r="G4510" s="948"/>
      <c r="H4510" s="948"/>
      <c r="I4510" s="948"/>
      <c r="N4510" s="948"/>
      <c r="O4510" s="948"/>
      <c r="P4510" s="948"/>
      <c r="Q4510" s="948"/>
      <c r="R4510" s="948"/>
      <c r="S4510" s="948"/>
      <c r="T4510" s="948"/>
      <c r="U4510" s="948"/>
      <c r="V4510" s="948"/>
      <c r="W4510" s="948"/>
      <c r="X4510" s="948"/>
      <c r="Y4510" s="948"/>
      <c r="Z4510" s="948"/>
      <c r="CC4510" s="949"/>
    </row>
    <row r="4511" spans="6:81" s="947" customFormat="1">
      <c r="F4511" s="948"/>
      <c r="G4511" s="948"/>
      <c r="H4511" s="948"/>
      <c r="I4511" s="948"/>
      <c r="N4511" s="948"/>
      <c r="O4511" s="948"/>
      <c r="P4511" s="948"/>
      <c r="Q4511" s="948"/>
      <c r="R4511" s="948"/>
      <c r="S4511" s="948"/>
      <c r="T4511" s="948"/>
      <c r="U4511" s="948"/>
      <c r="V4511" s="948"/>
      <c r="W4511" s="948"/>
      <c r="X4511" s="948"/>
      <c r="Y4511" s="948"/>
      <c r="Z4511" s="948"/>
      <c r="CC4511" s="949"/>
    </row>
    <row r="4512" spans="6:81" s="947" customFormat="1">
      <c r="F4512" s="948"/>
      <c r="G4512" s="948"/>
      <c r="H4512" s="948"/>
      <c r="I4512" s="948"/>
      <c r="N4512" s="948"/>
      <c r="O4512" s="948"/>
      <c r="P4512" s="948"/>
      <c r="Q4512" s="948"/>
      <c r="R4512" s="948"/>
      <c r="S4512" s="948"/>
      <c r="T4512" s="948"/>
      <c r="U4512" s="948"/>
      <c r="V4512" s="948"/>
      <c r="W4512" s="948"/>
      <c r="X4512" s="948"/>
      <c r="Y4512" s="948"/>
      <c r="Z4512" s="948"/>
      <c r="CC4512" s="949"/>
    </row>
    <row r="4513" spans="6:81" s="947" customFormat="1">
      <c r="F4513" s="948"/>
      <c r="G4513" s="948"/>
      <c r="H4513" s="948"/>
      <c r="I4513" s="948"/>
      <c r="N4513" s="948"/>
      <c r="O4513" s="948"/>
      <c r="P4513" s="948"/>
      <c r="Q4513" s="948"/>
      <c r="R4513" s="948"/>
      <c r="S4513" s="948"/>
      <c r="T4513" s="948"/>
      <c r="U4513" s="948"/>
      <c r="V4513" s="948"/>
      <c r="W4513" s="948"/>
      <c r="X4513" s="948"/>
      <c r="Y4513" s="948"/>
      <c r="Z4513" s="948"/>
      <c r="CC4513" s="949"/>
    </row>
    <row r="4514" spans="6:81" s="947" customFormat="1">
      <c r="F4514" s="948"/>
      <c r="G4514" s="948"/>
      <c r="H4514" s="948"/>
      <c r="I4514" s="948"/>
      <c r="N4514" s="948"/>
      <c r="O4514" s="948"/>
      <c r="P4514" s="948"/>
      <c r="Q4514" s="948"/>
      <c r="R4514" s="948"/>
      <c r="S4514" s="948"/>
      <c r="T4514" s="948"/>
      <c r="U4514" s="948"/>
      <c r="V4514" s="948"/>
      <c r="W4514" s="948"/>
      <c r="X4514" s="948"/>
      <c r="Y4514" s="948"/>
      <c r="Z4514" s="948"/>
      <c r="CC4514" s="949"/>
    </row>
    <row r="4515" spans="6:81" s="947" customFormat="1">
      <c r="F4515" s="948"/>
      <c r="G4515" s="948"/>
      <c r="H4515" s="948"/>
      <c r="I4515" s="948"/>
      <c r="N4515" s="948"/>
      <c r="O4515" s="948"/>
      <c r="P4515" s="948"/>
      <c r="Q4515" s="948"/>
      <c r="R4515" s="948"/>
      <c r="S4515" s="948"/>
      <c r="T4515" s="948"/>
      <c r="U4515" s="948"/>
      <c r="V4515" s="948"/>
      <c r="W4515" s="948"/>
      <c r="X4515" s="948"/>
      <c r="Y4515" s="948"/>
      <c r="Z4515" s="948"/>
      <c r="CC4515" s="949"/>
    </row>
    <row r="4516" spans="6:81" s="947" customFormat="1">
      <c r="F4516" s="948"/>
      <c r="G4516" s="948"/>
      <c r="H4516" s="948"/>
      <c r="I4516" s="948"/>
      <c r="N4516" s="948"/>
      <c r="O4516" s="948"/>
      <c r="P4516" s="948"/>
      <c r="Q4516" s="948"/>
      <c r="R4516" s="948"/>
      <c r="S4516" s="948"/>
      <c r="T4516" s="948"/>
      <c r="U4516" s="948"/>
      <c r="V4516" s="948"/>
      <c r="W4516" s="948"/>
      <c r="X4516" s="948"/>
      <c r="Y4516" s="948"/>
      <c r="Z4516" s="948"/>
      <c r="CC4516" s="949"/>
    </row>
    <row r="4517" spans="6:81" s="947" customFormat="1">
      <c r="F4517" s="948"/>
      <c r="G4517" s="948"/>
      <c r="H4517" s="948"/>
      <c r="I4517" s="948"/>
      <c r="N4517" s="948"/>
      <c r="O4517" s="948"/>
      <c r="P4517" s="948"/>
      <c r="Q4517" s="948"/>
      <c r="R4517" s="948"/>
      <c r="S4517" s="948"/>
      <c r="T4517" s="948"/>
      <c r="U4517" s="948"/>
      <c r="V4517" s="948"/>
      <c r="W4517" s="948"/>
      <c r="X4517" s="948"/>
      <c r="Y4517" s="948"/>
      <c r="Z4517" s="948"/>
      <c r="CC4517" s="949"/>
    </row>
    <row r="4518" spans="6:81" s="947" customFormat="1">
      <c r="F4518" s="948"/>
      <c r="G4518" s="948"/>
      <c r="H4518" s="948"/>
      <c r="I4518" s="948"/>
      <c r="N4518" s="948"/>
      <c r="O4518" s="948"/>
      <c r="P4518" s="948"/>
      <c r="Q4518" s="948"/>
      <c r="R4518" s="948"/>
      <c r="S4518" s="948"/>
      <c r="T4518" s="948"/>
      <c r="U4518" s="948"/>
      <c r="V4518" s="948"/>
      <c r="W4518" s="948"/>
      <c r="X4518" s="948"/>
      <c r="Y4518" s="948"/>
      <c r="Z4518" s="948"/>
      <c r="CC4518" s="949"/>
    </row>
    <row r="4519" spans="6:81" s="947" customFormat="1">
      <c r="F4519" s="948"/>
      <c r="G4519" s="948"/>
      <c r="H4519" s="948"/>
      <c r="I4519" s="948"/>
      <c r="N4519" s="948"/>
      <c r="O4519" s="948"/>
      <c r="P4519" s="948"/>
      <c r="Q4519" s="948"/>
      <c r="R4519" s="948"/>
      <c r="S4519" s="948"/>
      <c r="T4519" s="948"/>
      <c r="U4519" s="948"/>
      <c r="V4519" s="948"/>
      <c r="W4519" s="948"/>
      <c r="X4519" s="948"/>
      <c r="Y4519" s="948"/>
      <c r="Z4519" s="948"/>
      <c r="CC4519" s="949"/>
    </row>
    <row r="4520" spans="6:81" s="947" customFormat="1">
      <c r="F4520" s="948"/>
      <c r="G4520" s="948"/>
      <c r="H4520" s="948"/>
      <c r="I4520" s="948"/>
      <c r="N4520" s="948"/>
      <c r="O4520" s="948"/>
      <c r="P4520" s="948"/>
      <c r="Q4520" s="948"/>
      <c r="R4520" s="948"/>
      <c r="S4520" s="948"/>
      <c r="T4520" s="948"/>
      <c r="U4520" s="948"/>
      <c r="V4520" s="948"/>
      <c r="W4520" s="948"/>
      <c r="X4520" s="948"/>
      <c r="Y4520" s="948"/>
      <c r="Z4520" s="948"/>
      <c r="CC4520" s="949"/>
    </row>
    <row r="4521" spans="6:81" s="947" customFormat="1">
      <c r="F4521" s="948"/>
      <c r="G4521" s="948"/>
      <c r="H4521" s="948"/>
      <c r="I4521" s="948"/>
      <c r="N4521" s="948"/>
      <c r="O4521" s="948"/>
      <c r="P4521" s="948"/>
      <c r="Q4521" s="948"/>
      <c r="R4521" s="948"/>
      <c r="S4521" s="948"/>
      <c r="T4521" s="948"/>
      <c r="U4521" s="948"/>
      <c r="V4521" s="948"/>
      <c r="W4521" s="948"/>
      <c r="X4521" s="948"/>
      <c r="Y4521" s="948"/>
      <c r="Z4521" s="948"/>
      <c r="CC4521" s="949"/>
    </row>
    <row r="4522" spans="6:81" s="947" customFormat="1">
      <c r="F4522" s="948"/>
      <c r="G4522" s="948"/>
      <c r="H4522" s="948"/>
      <c r="I4522" s="948"/>
      <c r="N4522" s="948"/>
      <c r="O4522" s="948"/>
      <c r="P4522" s="948"/>
      <c r="Q4522" s="948"/>
      <c r="R4522" s="948"/>
      <c r="S4522" s="948"/>
      <c r="T4522" s="948"/>
      <c r="U4522" s="948"/>
      <c r="V4522" s="948"/>
      <c r="W4522" s="948"/>
      <c r="X4522" s="948"/>
      <c r="Y4522" s="948"/>
      <c r="Z4522" s="948"/>
      <c r="CC4522" s="949"/>
    </row>
    <row r="4523" spans="6:81" s="947" customFormat="1">
      <c r="F4523" s="948"/>
      <c r="G4523" s="948"/>
      <c r="H4523" s="948"/>
      <c r="I4523" s="948"/>
      <c r="N4523" s="948"/>
      <c r="O4523" s="948"/>
      <c r="P4523" s="948"/>
      <c r="Q4523" s="948"/>
      <c r="R4523" s="948"/>
      <c r="S4523" s="948"/>
      <c r="T4523" s="948"/>
      <c r="U4523" s="948"/>
      <c r="V4523" s="948"/>
      <c r="W4523" s="948"/>
      <c r="X4523" s="948"/>
      <c r="Y4523" s="948"/>
      <c r="Z4523" s="948"/>
      <c r="CC4523" s="949"/>
    </row>
    <row r="4524" spans="6:81" s="947" customFormat="1">
      <c r="F4524" s="948"/>
      <c r="G4524" s="948"/>
      <c r="H4524" s="948"/>
      <c r="I4524" s="948"/>
      <c r="N4524" s="948"/>
      <c r="O4524" s="948"/>
      <c r="P4524" s="948"/>
      <c r="Q4524" s="948"/>
      <c r="R4524" s="948"/>
      <c r="S4524" s="948"/>
      <c r="T4524" s="948"/>
      <c r="U4524" s="948"/>
      <c r="V4524" s="948"/>
      <c r="W4524" s="948"/>
      <c r="X4524" s="948"/>
      <c r="Y4524" s="948"/>
      <c r="Z4524" s="948"/>
      <c r="CC4524" s="949"/>
    </row>
    <row r="4525" spans="6:81" s="947" customFormat="1">
      <c r="F4525" s="948"/>
      <c r="G4525" s="948"/>
      <c r="H4525" s="948"/>
      <c r="I4525" s="948"/>
      <c r="N4525" s="948"/>
      <c r="O4525" s="948"/>
      <c r="P4525" s="948"/>
      <c r="Q4525" s="948"/>
      <c r="R4525" s="948"/>
      <c r="S4525" s="948"/>
      <c r="T4525" s="948"/>
      <c r="U4525" s="948"/>
      <c r="V4525" s="948"/>
      <c r="W4525" s="948"/>
      <c r="X4525" s="948"/>
      <c r="Y4525" s="948"/>
      <c r="Z4525" s="948"/>
      <c r="CC4525" s="949"/>
    </row>
    <row r="4526" spans="6:81" s="947" customFormat="1">
      <c r="F4526" s="948"/>
      <c r="G4526" s="948"/>
      <c r="H4526" s="948"/>
      <c r="I4526" s="948"/>
      <c r="N4526" s="948"/>
      <c r="O4526" s="948"/>
      <c r="P4526" s="948"/>
      <c r="Q4526" s="948"/>
      <c r="R4526" s="948"/>
      <c r="S4526" s="948"/>
      <c r="T4526" s="948"/>
      <c r="U4526" s="948"/>
      <c r="V4526" s="948"/>
      <c r="W4526" s="948"/>
      <c r="X4526" s="948"/>
      <c r="Y4526" s="948"/>
      <c r="Z4526" s="948"/>
      <c r="CC4526" s="949"/>
    </row>
    <row r="4527" spans="6:81" s="947" customFormat="1">
      <c r="F4527" s="948"/>
      <c r="G4527" s="948"/>
      <c r="H4527" s="948"/>
      <c r="I4527" s="948"/>
      <c r="N4527" s="948"/>
      <c r="O4527" s="948"/>
      <c r="P4527" s="948"/>
      <c r="Q4527" s="948"/>
      <c r="R4527" s="948"/>
      <c r="S4527" s="948"/>
      <c r="T4527" s="948"/>
      <c r="U4527" s="948"/>
      <c r="V4527" s="948"/>
      <c r="W4527" s="948"/>
      <c r="X4527" s="948"/>
      <c r="Y4527" s="948"/>
      <c r="Z4527" s="948"/>
      <c r="CC4527" s="949"/>
    </row>
    <row r="4528" spans="6:81" s="947" customFormat="1">
      <c r="F4528" s="948"/>
      <c r="G4528" s="948"/>
      <c r="H4528" s="948"/>
      <c r="I4528" s="948"/>
      <c r="N4528" s="948"/>
      <c r="O4528" s="948"/>
      <c r="P4528" s="948"/>
      <c r="Q4528" s="948"/>
      <c r="R4528" s="948"/>
      <c r="S4528" s="948"/>
      <c r="T4528" s="948"/>
      <c r="U4528" s="948"/>
      <c r="V4528" s="948"/>
      <c r="W4528" s="948"/>
      <c r="X4528" s="948"/>
      <c r="Y4528" s="948"/>
      <c r="Z4528" s="948"/>
      <c r="CC4528" s="949"/>
    </row>
    <row r="4529" spans="6:81" s="947" customFormat="1">
      <c r="F4529" s="948"/>
      <c r="G4529" s="948"/>
      <c r="H4529" s="948"/>
      <c r="I4529" s="948"/>
      <c r="N4529" s="948"/>
      <c r="O4529" s="948"/>
      <c r="P4529" s="948"/>
      <c r="Q4529" s="948"/>
      <c r="R4529" s="948"/>
      <c r="S4529" s="948"/>
      <c r="T4529" s="948"/>
      <c r="U4529" s="948"/>
      <c r="V4529" s="948"/>
      <c r="W4529" s="948"/>
      <c r="X4529" s="948"/>
      <c r="Y4529" s="948"/>
      <c r="Z4529" s="948"/>
      <c r="CC4529" s="949"/>
    </row>
    <row r="4530" spans="6:81" s="947" customFormat="1">
      <c r="F4530" s="948"/>
      <c r="G4530" s="948"/>
      <c r="H4530" s="948"/>
      <c r="I4530" s="948"/>
      <c r="N4530" s="948"/>
      <c r="O4530" s="948"/>
      <c r="P4530" s="948"/>
      <c r="Q4530" s="948"/>
      <c r="R4530" s="948"/>
      <c r="S4530" s="948"/>
      <c r="T4530" s="948"/>
      <c r="U4530" s="948"/>
      <c r="V4530" s="948"/>
      <c r="W4530" s="948"/>
      <c r="X4530" s="948"/>
      <c r="Y4530" s="948"/>
      <c r="Z4530" s="948"/>
      <c r="CC4530" s="949"/>
    </row>
    <row r="4531" spans="6:81" s="947" customFormat="1">
      <c r="F4531" s="948"/>
      <c r="G4531" s="948"/>
      <c r="H4531" s="948"/>
      <c r="I4531" s="948"/>
      <c r="N4531" s="948"/>
      <c r="O4531" s="948"/>
      <c r="P4531" s="948"/>
      <c r="Q4531" s="948"/>
      <c r="R4531" s="948"/>
      <c r="S4531" s="948"/>
      <c r="T4531" s="948"/>
      <c r="U4531" s="948"/>
      <c r="V4531" s="948"/>
      <c r="W4531" s="948"/>
      <c r="X4531" s="948"/>
      <c r="Y4531" s="948"/>
      <c r="Z4531" s="948"/>
      <c r="CC4531" s="949"/>
    </row>
    <row r="4532" spans="6:81" s="947" customFormat="1">
      <c r="F4532" s="948"/>
      <c r="G4532" s="948"/>
      <c r="H4532" s="948"/>
      <c r="I4532" s="948"/>
      <c r="N4532" s="948"/>
      <c r="O4532" s="948"/>
      <c r="P4532" s="948"/>
      <c r="Q4532" s="948"/>
      <c r="R4532" s="948"/>
      <c r="S4532" s="948"/>
      <c r="T4532" s="948"/>
      <c r="U4532" s="948"/>
      <c r="V4532" s="948"/>
      <c r="W4532" s="948"/>
      <c r="X4532" s="948"/>
      <c r="Y4532" s="948"/>
      <c r="Z4532" s="948"/>
      <c r="CC4532" s="949"/>
    </row>
    <row r="4533" spans="6:81" s="947" customFormat="1">
      <c r="F4533" s="948"/>
      <c r="G4533" s="948"/>
      <c r="H4533" s="948"/>
      <c r="I4533" s="948"/>
      <c r="N4533" s="948"/>
      <c r="O4533" s="948"/>
      <c r="P4533" s="948"/>
      <c r="Q4533" s="948"/>
      <c r="R4533" s="948"/>
      <c r="S4533" s="948"/>
      <c r="T4533" s="948"/>
      <c r="U4533" s="948"/>
      <c r="V4533" s="948"/>
      <c r="W4533" s="948"/>
      <c r="X4533" s="948"/>
      <c r="Y4533" s="948"/>
      <c r="Z4533" s="948"/>
      <c r="CC4533" s="949"/>
    </row>
    <row r="4534" spans="6:81" s="947" customFormat="1">
      <c r="F4534" s="948"/>
      <c r="G4534" s="948"/>
      <c r="H4534" s="948"/>
      <c r="I4534" s="948"/>
      <c r="N4534" s="948"/>
      <c r="O4534" s="948"/>
      <c r="P4534" s="948"/>
      <c r="Q4534" s="948"/>
      <c r="R4534" s="948"/>
      <c r="S4534" s="948"/>
      <c r="T4534" s="948"/>
      <c r="U4534" s="948"/>
      <c r="V4534" s="948"/>
      <c r="W4534" s="948"/>
      <c r="X4534" s="948"/>
      <c r="Y4534" s="948"/>
      <c r="Z4534" s="948"/>
      <c r="CC4534" s="949"/>
    </row>
    <row r="4535" spans="6:81" s="947" customFormat="1">
      <c r="F4535" s="948"/>
      <c r="G4535" s="948"/>
      <c r="H4535" s="948"/>
      <c r="I4535" s="948"/>
      <c r="N4535" s="948"/>
      <c r="O4535" s="948"/>
      <c r="P4535" s="948"/>
      <c r="Q4535" s="948"/>
      <c r="R4535" s="948"/>
      <c r="S4535" s="948"/>
      <c r="T4535" s="948"/>
      <c r="U4535" s="948"/>
      <c r="V4535" s="948"/>
      <c r="W4535" s="948"/>
      <c r="X4535" s="948"/>
      <c r="Y4535" s="948"/>
      <c r="Z4535" s="948"/>
      <c r="CC4535" s="949"/>
    </row>
    <row r="4536" spans="6:81" s="947" customFormat="1">
      <c r="F4536" s="948"/>
      <c r="G4536" s="948"/>
      <c r="H4536" s="948"/>
      <c r="I4536" s="948"/>
      <c r="N4536" s="948"/>
      <c r="O4536" s="948"/>
      <c r="P4536" s="948"/>
      <c r="Q4536" s="948"/>
      <c r="R4536" s="948"/>
      <c r="S4536" s="948"/>
      <c r="T4536" s="948"/>
      <c r="U4536" s="948"/>
      <c r="V4536" s="948"/>
      <c r="W4536" s="948"/>
      <c r="X4536" s="948"/>
      <c r="Y4536" s="948"/>
      <c r="Z4536" s="948"/>
      <c r="CC4536" s="949"/>
    </row>
    <row r="4537" spans="6:81" s="947" customFormat="1">
      <c r="F4537" s="948"/>
      <c r="G4537" s="948"/>
      <c r="H4537" s="948"/>
      <c r="I4537" s="948"/>
      <c r="N4537" s="948"/>
      <c r="O4537" s="948"/>
      <c r="P4537" s="948"/>
      <c r="Q4537" s="948"/>
      <c r="R4537" s="948"/>
      <c r="S4537" s="948"/>
      <c r="T4537" s="948"/>
      <c r="U4537" s="948"/>
      <c r="V4537" s="948"/>
      <c r="W4537" s="948"/>
      <c r="X4537" s="948"/>
      <c r="Y4537" s="948"/>
      <c r="Z4537" s="948"/>
      <c r="CC4537" s="949"/>
    </row>
    <row r="4538" spans="6:81" s="947" customFormat="1">
      <c r="F4538" s="948"/>
      <c r="G4538" s="948"/>
      <c r="H4538" s="948"/>
      <c r="I4538" s="948"/>
      <c r="N4538" s="948"/>
      <c r="O4538" s="948"/>
      <c r="P4538" s="948"/>
      <c r="Q4538" s="948"/>
      <c r="R4538" s="948"/>
      <c r="S4538" s="948"/>
      <c r="T4538" s="948"/>
      <c r="U4538" s="948"/>
      <c r="V4538" s="948"/>
      <c r="W4538" s="948"/>
      <c r="X4538" s="948"/>
      <c r="Y4538" s="948"/>
      <c r="Z4538" s="948"/>
      <c r="CC4538" s="949"/>
    </row>
    <row r="4539" spans="6:81" s="947" customFormat="1">
      <c r="F4539" s="948"/>
      <c r="G4539" s="948"/>
      <c r="H4539" s="948"/>
      <c r="I4539" s="948"/>
      <c r="N4539" s="948"/>
      <c r="O4539" s="948"/>
      <c r="P4539" s="948"/>
      <c r="Q4539" s="948"/>
      <c r="R4539" s="948"/>
      <c r="S4539" s="948"/>
      <c r="T4539" s="948"/>
      <c r="U4539" s="948"/>
      <c r="V4539" s="948"/>
      <c r="W4539" s="948"/>
      <c r="X4539" s="948"/>
      <c r="Y4539" s="948"/>
      <c r="Z4539" s="948"/>
      <c r="CC4539" s="949"/>
    </row>
    <row r="4540" spans="6:81" s="947" customFormat="1">
      <c r="F4540" s="948"/>
      <c r="G4540" s="948"/>
      <c r="H4540" s="948"/>
      <c r="I4540" s="948"/>
      <c r="N4540" s="948"/>
      <c r="O4540" s="948"/>
      <c r="P4540" s="948"/>
      <c r="Q4540" s="948"/>
      <c r="R4540" s="948"/>
      <c r="S4540" s="948"/>
      <c r="T4540" s="948"/>
      <c r="U4540" s="948"/>
      <c r="V4540" s="948"/>
      <c r="W4540" s="948"/>
      <c r="X4540" s="948"/>
      <c r="Y4540" s="948"/>
      <c r="Z4540" s="948"/>
      <c r="CC4540" s="949"/>
    </row>
    <row r="4541" spans="6:81" s="947" customFormat="1">
      <c r="F4541" s="948"/>
      <c r="G4541" s="948"/>
      <c r="H4541" s="948"/>
      <c r="I4541" s="948"/>
      <c r="N4541" s="948"/>
      <c r="O4541" s="948"/>
      <c r="P4541" s="948"/>
      <c r="Q4541" s="948"/>
      <c r="R4541" s="948"/>
      <c r="S4541" s="948"/>
      <c r="T4541" s="948"/>
      <c r="U4541" s="948"/>
      <c r="V4541" s="948"/>
      <c r="W4541" s="948"/>
      <c r="X4541" s="948"/>
      <c r="Y4541" s="948"/>
      <c r="Z4541" s="948"/>
      <c r="CC4541" s="949"/>
    </row>
    <row r="4542" spans="6:81" s="947" customFormat="1">
      <c r="F4542" s="948"/>
      <c r="G4542" s="948"/>
      <c r="H4542" s="948"/>
      <c r="I4542" s="948"/>
      <c r="N4542" s="948"/>
      <c r="O4542" s="948"/>
      <c r="P4542" s="948"/>
      <c r="Q4542" s="948"/>
      <c r="R4542" s="948"/>
      <c r="S4542" s="948"/>
      <c r="T4542" s="948"/>
      <c r="U4542" s="948"/>
      <c r="V4542" s="948"/>
      <c r="W4542" s="948"/>
      <c r="X4542" s="948"/>
      <c r="Y4542" s="948"/>
      <c r="Z4542" s="948"/>
      <c r="CC4542" s="949"/>
    </row>
    <row r="4543" spans="6:81" s="947" customFormat="1">
      <c r="F4543" s="948"/>
      <c r="G4543" s="948"/>
      <c r="H4543" s="948"/>
      <c r="I4543" s="948"/>
      <c r="N4543" s="948"/>
      <c r="O4543" s="948"/>
      <c r="P4543" s="948"/>
      <c r="Q4543" s="948"/>
      <c r="R4543" s="948"/>
      <c r="S4543" s="948"/>
      <c r="T4543" s="948"/>
      <c r="U4543" s="948"/>
      <c r="V4543" s="948"/>
      <c r="W4543" s="948"/>
      <c r="X4543" s="948"/>
      <c r="Y4543" s="948"/>
      <c r="Z4543" s="948"/>
      <c r="CC4543" s="949"/>
    </row>
    <row r="4544" spans="6:81" s="947" customFormat="1">
      <c r="F4544" s="948"/>
      <c r="G4544" s="948"/>
      <c r="H4544" s="948"/>
      <c r="I4544" s="948"/>
      <c r="N4544" s="948"/>
      <c r="O4544" s="948"/>
      <c r="P4544" s="948"/>
      <c r="Q4544" s="948"/>
      <c r="R4544" s="948"/>
      <c r="S4544" s="948"/>
      <c r="T4544" s="948"/>
      <c r="U4544" s="948"/>
      <c r="V4544" s="948"/>
      <c r="W4544" s="948"/>
      <c r="X4544" s="948"/>
      <c r="Y4544" s="948"/>
      <c r="Z4544" s="948"/>
      <c r="CC4544" s="949"/>
    </row>
    <row r="4545" spans="6:81" s="947" customFormat="1">
      <c r="F4545" s="948"/>
      <c r="G4545" s="948"/>
      <c r="H4545" s="948"/>
      <c r="I4545" s="948"/>
      <c r="N4545" s="948"/>
      <c r="O4545" s="948"/>
      <c r="P4545" s="948"/>
      <c r="Q4545" s="948"/>
      <c r="R4545" s="948"/>
      <c r="S4545" s="948"/>
      <c r="T4545" s="948"/>
      <c r="U4545" s="948"/>
      <c r="V4545" s="948"/>
      <c r="W4545" s="948"/>
      <c r="X4545" s="948"/>
      <c r="Y4545" s="948"/>
      <c r="Z4545" s="948"/>
      <c r="CC4545" s="949"/>
    </row>
    <row r="4546" spans="6:81" s="947" customFormat="1">
      <c r="F4546" s="948"/>
      <c r="G4546" s="948"/>
      <c r="H4546" s="948"/>
      <c r="I4546" s="948"/>
      <c r="N4546" s="948"/>
      <c r="O4546" s="948"/>
      <c r="P4546" s="948"/>
      <c r="Q4546" s="948"/>
      <c r="R4546" s="948"/>
      <c r="S4546" s="948"/>
      <c r="T4546" s="948"/>
      <c r="U4546" s="948"/>
      <c r="V4546" s="948"/>
      <c r="W4546" s="948"/>
      <c r="X4546" s="948"/>
      <c r="Y4546" s="948"/>
      <c r="Z4546" s="948"/>
      <c r="CC4546" s="949"/>
    </row>
    <row r="4547" spans="6:81" s="947" customFormat="1">
      <c r="F4547" s="948"/>
      <c r="G4547" s="948"/>
      <c r="H4547" s="948"/>
      <c r="I4547" s="948"/>
      <c r="N4547" s="948"/>
      <c r="O4547" s="948"/>
      <c r="P4547" s="948"/>
      <c r="Q4547" s="948"/>
      <c r="R4547" s="948"/>
      <c r="S4547" s="948"/>
      <c r="T4547" s="948"/>
      <c r="U4547" s="948"/>
      <c r="V4547" s="948"/>
      <c r="W4547" s="948"/>
      <c r="X4547" s="948"/>
      <c r="Y4547" s="948"/>
      <c r="Z4547" s="948"/>
      <c r="CC4547" s="949"/>
    </row>
    <row r="4548" spans="6:81" s="947" customFormat="1">
      <c r="F4548" s="948"/>
      <c r="G4548" s="948"/>
      <c r="H4548" s="948"/>
      <c r="I4548" s="948"/>
      <c r="N4548" s="948"/>
      <c r="O4548" s="948"/>
      <c r="P4548" s="948"/>
      <c r="Q4548" s="948"/>
      <c r="R4548" s="948"/>
      <c r="S4548" s="948"/>
      <c r="T4548" s="948"/>
      <c r="U4548" s="948"/>
      <c r="V4548" s="948"/>
      <c r="W4548" s="948"/>
      <c r="X4548" s="948"/>
      <c r="Y4548" s="948"/>
      <c r="Z4548" s="948"/>
      <c r="CC4548" s="949"/>
    </row>
    <row r="4549" spans="6:81" s="947" customFormat="1">
      <c r="F4549" s="948"/>
      <c r="G4549" s="948"/>
      <c r="H4549" s="948"/>
      <c r="I4549" s="948"/>
      <c r="N4549" s="948"/>
      <c r="O4549" s="948"/>
      <c r="P4549" s="948"/>
      <c r="Q4549" s="948"/>
      <c r="R4549" s="948"/>
      <c r="S4549" s="948"/>
      <c r="T4549" s="948"/>
      <c r="U4549" s="948"/>
      <c r="V4549" s="948"/>
      <c r="W4549" s="948"/>
      <c r="X4549" s="948"/>
      <c r="Y4549" s="948"/>
      <c r="Z4549" s="948"/>
      <c r="CC4549" s="949"/>
    </row>
    <row r="4550" spans="6:81" s="947" customFormat="1">
      <c r="F4550" s="948"/>
      <c r="G4550" s="948"/>
      <c r="H4550" s="948"/>
      <c r="I4550" s="948"/>
      <c r="N4550" s="948"/>
      <c r="O4550" s="948"/>
      <c r="P4550" s="948"/>
      <c r="Q4550" s="948"/>
      <c r="R4550" s="948"/>
      <c r="S4550" s="948"/>
      <c r="T4550" s="948"/>
      <c r="U4550" s="948"/>
      <c r="V4550" s="948"/>
      <c r="W4550" s="948"/>
      <c r="X4550" s="948"/>
      <c r="Y4550" s="948"/>
      <c r="Z4550" s="948"/>
      <c r="CC4550" s="949"/>
    </row>
    <row r="4551" spans="6:81" s="947" customFormat="1">
      <c r="F4551" s="948"/>
      <c r="G4551" s="948"/>
      <c r="H4551" s="948"/>
      <c r="I4551" s="948"/>
      <c r="N4551" s="948"/>
      <c r="O4551" s="948"/>
      <c r="P4551" s="948"/>
      <c r="Q4551" s="948"/>
      <c r="R4551" s="948"/>
      <c r="S4551" s="948"/>
      <c r="T4551" s="948"/>
      <c r="U4551" s="948"/>
      <c r="V4551" s="948"/>
      <c r="W4551" s="948"/>
      <c r="X4551" s="948"/>
      <c r="Y4551" s="948"/>
      <c r="Z4551" s="948"/>
      <c r="CC4551" s="949"/>
    </row>
    <row r="4552" spans="6:81" s="947" customFormat="1">
      <c r="F4552" s="948"/>
      <c r="G4552" s="948"/>
      <c r="H4552" s="948"/>
      <c r="I4552" s="948"/>
      <c r="N4552" s="948"/>
      <c r="O4552" s="948"/>
      <c r="P4552" s="948"/>
      <c r="Q4552" s="948"/>
      <c r="R4552" s="948"/>
      <c r="S4552" s="948"/>
      <c r="T4552" s="948"/>
      <c r="U4552" s="948"/>
      <c r="V4552" s="948"/>
      <c r="W4552" s="948"/>
      <c r="X4552" s="948"/>
      <c r="Y4552" s="948"/>
      <c r="Z4552" s="948"/>
      <c r="CC4552" s="949"/>
    </row>
    <row r="4553" spans="6:81" s="947" customFormat="1">
      <c r="F4553" s="948"/>
      <c r="G4553" s="948"/>
      <c r="H4553" s="948"/>
      <c r="I4553" s="948"/>
      <c r="N4553" s="948"/>
      <c r="O4553" s="948"/>
      <c r="P4553" s="948"/>
      <c r="Q4553" s="948"/>
      <c r="R4553" s="948"/>
      <c r="S4553" s="948"/>
      <c r="T4553" s="948"/>
      <c r="U4553" s="948"/>
      <c r="V4553" s="948"/>
      <c r="W4553" s="948"/>
      <c r="X4553" s="948"/>
      <c r="Y4553" s="948"/>
      <c r="Z4553" s="948"/>
      <c r="CC4553" s="949"/>
    </row>
    <row r="4554" spans="6:81" s="947" customFormat="1">
      <c r="F4554" s="948"/>
      <c r="G4554" s="948"/>
      <c r="H4554" s="948"/>
      <c r="I4554" s="948"/>
      <c r="N4554" s="948"/>
      <c r="O4554" s="948"/>
      <c r="P4554" s="948"/>
      <c r="Q4554" s="948"/>
      <c r="R4554" s="948"/>
      <c r="S4554" s="948"/>
      <c r="T4554" s="948"/>
      <c r="U4554" s="948"/>
      <c r="V4554" s="948"/>
      <c r="W4554" s="948"/>
      <c r="X4554" s="948"/>
      <c r="Y4554" s="948"/>
      <c r="Z4554" s="948"/>
      <c r="CC4554" s="949"/>
    </row>
    <row r="4555" spans="6:81" s="947" customFormat="1">
      <c r="F4555" s="948"/>
      <c r="G4555" s="948"/>
      <c r="H4555" s="948"/>
      <c r="I4555" s="948"/>
      <c r="N4555" s="948"/>
      <c r="O4555" s="948"/>
      <c r="P4555" s="948"/>
      <c r="Q4555" s="948"/>
      <c r="R4555" s="948"/>
      <c r="S4555" s="948"/>
      <c r="T4555" s="948"/>
      <c r="U4555" s="948"/>
      <c r="V4555" s="948"/>
      <c r="W4555" s="948"/>
      <c r="X4555" s="948"/>
      <c r="Y4555" s="948"/>
      <c r="Z4555" s="948"/>
      <c r="CC4555" s="949"/>
    </row>
    <row r="4556" spans="6:81" s="947" customFormat="1">
      <c r="F4556" s="948"/>
      <c r="G4556" s="948"/>
      <c r="H4556" s="948"/>
      <c r="I4556" s="948"/>
      <c r="N4556" s="948"/>
      <c r="O4556" s="948"/>
      <c r="P4556" s="948"/>
      <c r="Q4556" s="948"/>
      <c r="R4556" s="948"/>
      <c r="S4556" s="948"/>
      <c r="T4556" s="948"/>
      <c r="U4556" s="948"/>
      <c r="V4556" s="948"/>
      <c r="W4556" s="948"/>
      <c r="X4556" s="948"/>
      <c r="Y4556" s="948"/>
      <c r="Z4556" s="948"/>
      <c r="CC4556" s="949"/>
    </row>
    <row r="4557" spans="6:81" s="947" customFormat="1">
      <c r="F4557" s="948"/>
      <c r="G4557" s="948"/>
      <c r="H4557" s="948"/>
      <c r="I4557" s="948"/>
      <c r="N4557" s="948"/>
      <c r="O4557" s="948"/>
      <c r="P4557" s="948"/>
      <c r="Q4557" s="948"/>
      <c r="R4557" s="948"/>
      <c r="S4557" s="948"/>
      <c r="T4557" s="948"/>
      <c r="U4557" s="948"/>
      <c r="V4557" s="948"/>
      <c r="W4557" s="948"/>
      <c r="X4557" s="948"/>
      <c r="Y4557" s="948"/>
      <c r="Z4557" s="948"/>
      <c r="CC4557" s="949"/>
    </row>
    <row r="4558" spans="6:81" s="947" customFormat="1">
      <c r="F4558" s="948"/>
      <c r="G4558" s="948"/>
      <c r="H4558" s="948"/>
      <c r="I4558" s="948"/>
      <c r="N4558" s="948"/>
      <c r="O4558" s="948"/>
      <c r="P4558" s="948"/>
      <c r="Q4558" s="948"/>
      <c r="R4558" s="948"/>
      <c r="S4558" s="948"/>
      <c r="T4558" s="948"/>
      <c r="U4558" s="948"/>
      <c r="V4558" s="948"/>
      <c r="W4558" s="948"/>
      <c r="X4558" s="948"/>
      <c r="Y4558" s="948"/>
      <c r="Z4558" s="948"/>
      <c r="CC4558" s="949"/>
    </row>
    <row r="4559" spans="6:81" s="947" customFormat="1">
      <c r="F4559" s="948"/>
      <c r="G4559" s="948"/>
      <c r="H4559" s="948"/>
      <c r="I4559" s="948"/>
      <c r="N4559" s="948"/>
      <c r="O4559" s="948"/>
      <c r="P4559" s="948"/>
      <c r="Q4559" s="948"/>
      <c r="R4559" s="948"/>
      <c r="S4559" s="948"/>
      <c r="T4559" s="948"/>
      <c r="U4559" s="948"/>
      <c r="V4559" s="948"/>
      <c r="W4559" s="948"/>
      <c r="X4559" s="948"/>
      <c r="Y4559" s="948"/>
      <c r="Z4559" s="948"/>
      <c r="CC4559" s="949"/>
    </row>
    <row r="4560" spans="6:81" s="947" customFormat="1">
      <c r="F4560" s="948"/>
      <c r="G4560" s="948"/>
      <c r="H4560" s="948"/>
      <c r="I4560" s="948"/>
      <c r="N4560" s="948"/>
      <c r="O4560" s="948"/>
      <c r="P4560" s="948"/>
      <c r="Q4560" s="948"/>
      <c r="R4560" s="948"/>
      <c r="S4560" s="948"/>
      <c r="T4560" s="948"/>
      <c r="U4560" s="948"/>
      <c r="V4560" s="948"/>
      <c r="W4560" s="948"/>
      <c r="X4560" s="948"/>
      <c r="Y4560" s="948"/>
      <c r="Z4560" s="948"/>
      <c r="CC4560" s="949"/>
    </row>
    <row r="4561" spans="6:81" s="947" customFormat="1">
      <c r="F4561" s="948"/>
      <c r="G4561" s="948"/>
      <c r="H4561" s="948"/>
      <c r="I4561" s="948"/>
      <c r="N4561" s="948"/>
      <c r="O4561" s="948"/>
      <c r="P4561" s="948"/>
      <c r="Q4561" s="948"/>
      <c r="R4561" s="948"/>
      <c r="S4561" s="948"/>
      <c r="T4561" s="948"/>
      <c r="U4561" s="948"/>
      <c r="V4561" s="948"/>
      <c r="W4561" s="948"/>
      <c r="X4561" s="948"/>
      <c r="Y4561" s="948"/>
      <c r="Z4561" s="948"/>
      <c r="CC4561" s="949"/>
    </row>
    <row r="4562" spans="6:81" s="947" customFormat="1">
      <c r="F4562" s="948"/>
      <c r="G4562" s="948"/>
      <c r="H4562" s="948"/>
      <c r="I4562" s="948"/>
      <c r="N4562" s="948"/>
      <c r="O4562" s="948"/>
      <c r="P4562" s="948"/>
      <c r="Q4562" s="948"/>
      <c r="R4562" s="948"/>
      <c r="S4562" s="948"/>
      <c r="T4562" s="948"/>
      <c r="U4562" s="948"/>
      <c r="V4562" s="948"/>
      <c r="W4562" s="948"/>
      <c r="X4562" s="948"/>
      <c r="Y4562" s="948"/>
      <c r="Z4562" s="948"/>
      <c r="CC4562" s="949"/>
    </row>
    <row r="4563" spans="6:81" s="947" customFormat="1">
      <c r="F4563" s="948"/>
      <c r="G4563" s="948"/>
      <c r="H4563" s="948"/>
      <c r="I4563" s="948"/>
      <c r="N4563" s="948"/>
      <c r="O4563" s="948"/>
      <c r="P4563" s="948"/>
      <c r="Q4563" s="948"/>
      <c r="R4563" s="948"/>
      <c r="S4563" s="948"/>
      <c r="T4563" s="948"/>
      <c r="U4563" s="948"/>
      <c r="V4563" s="948"/>
      <c r="W4563" s="948"/>
      <c r="X4563" s="948"/>
      <c r="Y4563" s="948"/>
      <c r="Z4563" s="948"/>
      <c r="CC4563" s="949"/>
    </row>
    <row r="4564" spans="6:81" s="947" customFormat="1">
      <c r="F4564" s="948"/>
      <c r="G4564" s="948"/>
      <c r="H4564" s="948"/>
      <c r="I4564" s="948"/>
      <c r="N4564" s="948"/>
      <c r="O4564" s="948"/>
      <c r="P4564" s="948"/>
      <c r="Q4564" s="948"/>
      <c r="R4564" s="948"/>
      <c r="S4564" s="948"/>
      <c r="T4564" s="948"/>
      <c r="U4564" s="948"/>
      <c r="V4564" s="948"/>
      <c r="W4564" s="948"/>
      <c r="X4564" s="948"/>
      <c r="Y4564" s="948"/>
      <c r="Z4564" s="948"/>
      <c r="CC4564" s="949"/>
    </row>
    <row r="4565" spans="6:81" s="947" customFormat="1">
      <c r="F4565" s="948"/>
      <c r="G4565" s="948"/>
      <c r="H4565" s="948"/>
      <c r="I4565" s="948"/>
      <c r="N4565" s="948"/>
      <c r="O4565" s="948"/>
      <c r="P4565" s="948"/>
      <c r="Q4565" s="948"/>
      <c r="R4565" s="948"/>
      <c r="S4565" s="948"/>
      <c r="T4565" s="948"/>
      <c r="U4565" s="948"/>
      <c r="V4565" s="948"/>
      <c r="W4565" s="948"/>
      <c r="X4565" s="948"/>
      <c r="Y4565" s="948"/>
      <c r="Z4565" s="948"/>
      <c r="CC4565" s="949"/>
    </row>
    <row r="4566" spans="6:81" s="947" customFormat="1">
      <c r="F4566" s="948"/>
      <c r="G4566" s="948"/>
      <c r="H4566" s="948"/>
      <c r="I4566" s="948"/>
      <c r="N4566" s="948"/>
      <c r="O4566" s="948"/>
      <c r="P4566" s="948"/>
      <c r="Q4566" s="948"/>
      <c r="R4566" s="948"/>
      <c r="S4566" s="948"/>
      <c r="T4566" s="948"/>
      <c r="U4566" s="948"/>
      <c r="V4566" s="948"/>
      <c r="W4566" s="948"/>
      <c r="X4566" s="948"/>
      <c r="Y4566" s="948"/>
      <c r="Z4566" s="948"/>
      <c r="CC4566" s="949"/>
    </row>
    <row r="4567" spans="6:81" s="947" customFormat="1">
      <c r="F4567" s="948"/>
      <c r="G4567" s="948"/>
      <c r="H4567" s="948"/>
      <c r="I4567" s="948"/>
      <c r="N4567" s="948"/>
      <c r="O4567" s="948"/>
      <c r="P4567" s="948"/>
      <c r="Q4567" s="948"/>
      <c r="R4567" s="948"/>
      <c r="S4567" s="948"/>
      <c r="T4567" s="948"/>
      <c r="U4567" s="948"/>
      <c r="V4567" s="948"/>
      <c r="W4567" s="948"/>
      <c r="X4567" s="948"/>
      <c r="Y4567" s="948"/>
      <c r="Z4567" s="948"/>
      <c r="CC4567" s="949"/>
    </row>
    <row r="4568" spans="6:81" s="947" customFormat="1">
      <c r="F4568" s="948"/>
      <c r="G4568" s="948"/>
      <c r="H4568" s="948"/>
      <c r="I4568" s="948"/>
      <c r="N4568" s="948"/>
      <c r="O4568" s="948"/>
      <c r="P4568" s="948"/>
      <c r="Q4568" s="948"/>
      <c r="R4568" s="948"/>
      <c r="S4568" s="948"/>
      <c r="T4568" s="948"/>
      <c r="U4568" s="948"/>
      <c r="V4568" s="948"/>
      <c r="W4568" s="948"/>
      <c r="X4568" s="948"/>
      <c r="Y4568" s="948"/>
      <c r="Z4568" s="948"/>
      <c r="CC4568" s="949"/>
    </row>
    <row r="4569" spans="6:81" s="947" customFormat="1">
      <c r="F4569" s="948"/>
      <c r="G4569" s="948"/>
      <c r="H4569" s="948"/>
      <c r="I4569" s="948"/>
      <c r="N4569" s="948"/>
      <c r="O4569" s="948"/>
      <c r="P4569" s="948"/>
      <c r="Q4569" s="948"/>
      <c r="R4569" s="948"/>
      <c r="S4569" s="948"/>
      <c r="T4569" s="948"/>
      <c r="U4569" s="948"/>
      <c r="V4569" s="948"/>
      <c r="W4569" s="948"/>
      <c r="X4569" s="948"/>
      <c r="Y4569" s="948"/>
      <c r="Z4569" s="948"/>
      <c r="CC4569" s="949"/>
    </row>
    <row r="4570" spans="6:81" s="947" customFormat="1">
      <c r="F4570" s="948"/>
      <c r="G4570" s="948"/>
      <c r="H4570" s="948"/>
      <c r="I4570" s="948"/>
      <c r="N4570" s="948"/>
      <c r="O4570" s="948"/>
      <c r="P4570" s="948"/>
      <c r="Q4570" s="948"/>
      <c r="R4570" s="948"/>
      <c r="S4570" s="948"/>
      <c r="T4570" s="948"/>
      <c r="U4570" s="948"/>
      <c r="V4570" s="948"/>
      <c r="W4570" s="948"/>
      <c r="X4570" s="948"/>
      <c r="Y4570" s="948"/>
      <c r="Z4570" s="948"/>
      <c r="CC4570" s="949"/>
    </row>
    <row r="4571" spans="6:81" s="947" customFormat="1">
      <c r="F4571" s="948"/>
      <c r="G4571" s="948"/>
      <c r="H4571" s="948"/>
      <c r="I4571" s="948"/>
      <c r="N4571" s="948"/>
      <c r="O4571" s="948"/>
      <c r="P4571" s="948"/>
      <c r="Q4571" s="948"/>
      <c r="R4571" s="948"/>
      <c r="S4571" s="948"/>
      <c r="T4571" s="948"/>
      <c r="U4571" s="948"/>
      <c r="V4571" s="948"/>
      <c r="W4571" s="948"/>
      <c r="X4571" s="948"/>
      <c r="Y4571" s="948"/>
      <c r="Z4571" s="948"/>
      <c r="CC4571" s="949"/>
    </row>
    <row r="4572" spans="6:81" s="947" customFormat="1">
      <c r="F4572" s="948"/>
      <c r="G4572" s="948"/>
      <c r="H4572" s="948"/>
      <c r="I4572" s="948"/>
      <c r="N4572" s="948"/>
      <c r="O4572" s="948"/>
      <c r="P4572" s="948"/>
      <c r="Q4572" s="948"/>
      <c r="R4572" s="948"/>
      <c r="S4572" s="948"/>
      <c r="T4572" s="948"/>
      <c r="U4572" s="948"/>
      <c r="V4572" s="948"/>
      <c r="W4572" s="948"/>
      <c r="X4572" s="948"/>
      <c r="Y4572" s="948"/>
      <c r="Z4572" s="948"/>
      <c r="CC4572" s="949"/>
    </row>
    <row r="4573" spans="6:81" s="947" customFormat="1">
      <c r="F4573" s="948"/>
      <c r="G4573" s="948"/>
      <c r="H4573" s="948"/>
      <c r="I4573" s="948"/>
      <c r="N4573" s="948"/>
      <c r="O4573" s="948"/>
      <c r="P4573" s="948"/>
      <c r="Q4573" s="948"/>
      <c r="R4573" s="948"/>
      <c r="S4573" s="948"/>
      <c r="T4573" s="948"/>
      <c r="U4573" s="948"/>
      <c r="V4573" s="948"/>
      <c r="W4573" s="948"/>
      <c r="X4573" s="948"/>
      <c r="Y4573" s="948"/>
      <c r="Z4573" s="948"/>
      <c r="CC4573" s="949"/>
    </row>
    <row r="4574" spans="6:81" s="947" customFormat="1">
      <c r="F4574" s="948"/>
      <c r="G4574" s="948"/>
      <c r="H4574" s="948"/>
      <c r="I4574" s="948"/>
      <c r="N4574" s="948"/>
      <c r="O4574" s="948"/>
      <c r="P4574" s="948"/>
      <c r="Q4574" s="948"/>
      <c r="R4574" s="948"/>
      <c r="S4574" s="948"/>
      <c r="T4574" s="948"/>
      <c r="U4574" s="948"/>
      <c r="V4574" s="948"/>
      <c r="W4574" s="948"/>
      <c r="X4574" s="948"/>
      <c r="Y4574" s="948"/>
      <c r="Z4574" s="948"/>
      <c r="CC4574" s="949"/>
    </row>
    <row r="4575" spans="6:81" s="947" customFormat="1">
      <c r="F4575" s="948"/>
      <c r="G4575" s="948"/>
      <c r="H4575" s="948"/>
      <c r="I4575" s="948"/>
      <c r="N4575" s="948"/>
      <c r="O4575" s="948"/>
      <c r="P4575" s="948"/>
      <c r="Q4575" s="948"/>
      <c r="R4575" s="948"/>
      <c r="S4575" s="948"/>
      <c r="T4575" s="948"/>
      <c r="U4575" s="948"/>
      <c r="V4575" s="948"/>
      <c r="W4575" s="948"/>
      <c r="X4575" s="948"/>
      <c r="Y4575" s="948"/>
      <c r="Z4575" s="948"/>
      <c r="CC4575" s="949"/>
    </row>
    <row r="4576" spans="6:81" s="947" customFormat="1">
      <c r="F4576" s="948"/>
      <c r="G4576" s="948"/>
      <c r="H4576" s="948"/>
      <c r="I4576" s="948"/>
      <c r="N4576" s="948"/>
      <c r="O4576" s="948"/>
      <c r="P4576" s="948"/>
      <c r="Q4576" s="948"/>
      <c r="R4576" s="948"/>
      <c r="S4576" s="948"/>
      <c r="T4576" s="948"/>
      <c r="U4576" s="948"/>
      <c r="V4576" s="948"/>
      <c r="W4576" s="948"/>
      <c r="X4576" s="948"/>
      <c r="Y4576" s="948"/>
      <c r="Z4576" s="948"/>
      <c r="CC4576" s="949"/>
    </row>
    <row r="4577" spans="6:81" s="947" customFormat="1">
      <c r="F4577" s="948"/>
      <c r="G4577" s="948"/>
      <c r="H4577" s="948"/>
      <c r="I4577" s="948"/>
      <c r="N4577" s="948"/>
      <c r="O4577" s="948"/>
      <c r="P4577" s="948"/>
      <c r="Q4577" s="948"/>
      <c r="R4577" s="948"/>
      <c r="S4577" s="948"/>
      <c r="T4577" s="948"/>
      <c r="U4577" s="948"/>
      <c r="V4577" s="948"/>
      <c r="W4577" s="948"/>
      <c r="X4577" s="948"/>
      <c r="Y4577" s="948"/>
      <c r="Z4577" s="948"/>
      <c r="CC4577" s="949"/>
    </row>
    <row r="4578" spans="6:81" s="947" customFormat="1">
      <c r="F4578" s="948"/>
      <c r="G4578" s="948"/>
      <c r="H4578" s="948"/>
      <c r="I4578" s="948"/>
      <c r="N4578" s="948"/>
      <c r="O4578" s="948"/>
      <c r="P4578" s="948"/>
      <c r="Q4578" s="948"/>
      <c r="R4578" s="948"/>
      <c r="S4578" s="948"/>
      <c r="T4578" s="948"/>
      <c r="U4578" s="948"/>
      <c r="V4578" s="948"/>
      <c r="W4578" s="948"/>
      <c r="X4578" s="948"/>
      <c r="Y4578" s="948"/>
      <c r="Z4578" s="948"/>
      <c r="CC4578" s="949"/>
    </row>
    <row r="4579" spans="6:81" s="947" customFormat="1">
      <c r="F4579" s="948"/>
      <c r="G4579" s="948"/>
      <c r="H4579" s="948"/>
      <c r="I4579" s="948"/>
      <c r="N4579" s="948"/>
      <c r="O4579" s="948"/>
      <c r="P4579" s="948"/>
      <c r="Q4579" s="948"/>
      <c r="R4579" s="948"/>
      <c r="S4579" s="948"/>
      <c r="T4579" s="948"/>
      <c r="U4579" s="948"/>
      <c r="V4579" s="948"/>
      <c r="W4579" s="948"/>
      <c r="X4579" s="948"/>
      <c r="Y4579" s="948"/>
      <c r="Z4579" s="948"/>
      <c r="CC4579" s="949"/>
    </row>
    <row r="4580" spans="6:81" s="947" customFormat="1">
      <c r="F4580" s="948"/>
      <c r="G4580" s="948"/>
      <c r="H4580" s="948"/>
      <c r="I4580" s="948"/>
      <c r="N4580" s="948"/>
      <c r="O4580" s="948"/>
      <c r="P4580" s="948"/>
      <c r="Q4580" s="948"/>
      <c r="R4580" s="948"/>
      <c r="S4580" s="948"/>
      <c r="T4580" s="948"/>
      <c r="U4580" s="948"/>
      <c r="V4580" s="948"/>
      <c r="W4580" s="948"/>
      <c r="X4580" s="948"/>
      <c r="Y4580" s="948"/>
      <c r="Z4580" s="948"/>
      <c r="CC4580" s="949"/>
    </row>
    <row r="4581" spans="6:81" s="947" customFormat="1">
      <c r="F4581" s="948"/>
      <c r="G4581" s="948"/>
      <c r="H4581" s="948"/>
      <c r="I4581" s="948"/>
      <c r="N4581" s="948"/>
      <c r="O4581" s="948"/>
      <c r="P4581" s="948"/>
      <c r="Q4581" s="948"/>
      <c r="R4581" s="948"/>
      <c r="S4581" s="948"/>
      <c r="T4581" s="948"/>
      <c r="U4581" s="948"/>
      <c r="V4581" s="948"/>
      <c r="W4581" s="948"/>
      <c r="X4581" s="948"/>
      <c r="Y4581" s="948"/>
      <c r="Z4581" s="948"/>
      <c r="CC4581" s="949"/>
    </row>
    <row r="4582" spans="6:81" s="947" customFormat="1">
      <c r="F4582" s="948"/>
      <c r="G4582" s="948"/>
      <c r="H4582" s="948"/>
      <c r="I4582" s="948"/>
      <c r="N4582" s="948"/>
      <c r="O4582" s="948"/>
      <c r="P4582" s="948"/>
      <c r="Q4582" s="948"/>
      <c r="R4582" s="948"/>
      <c r="S4582" s="948"/>
      <c r="T4582" s="948"/>
      <c r="U4582" s="948"/>
      <c r="V4582" s="948"/>
      <c r="W4582" s="948"/>
      <c r="X4582" s="948"/>
      <c r="Y4582" s="948"/>
      <c r="Z4582" s="948"/>
      <c r="CC4582" s="949"/>
    </row>
    <row r="4583" spans="6:81" s="947" customFormat="1">
      <c r="F4583" s="948"/>
      <c r="G4583" s="948"/>
      <c r="H4583" s="948"/>
      <c r="I4583" s="948"/>
      <c r="N4583" s="948"/>
      <c r="O4583" s="948"/>
      <c r="P4583" s="948"/>
      <c r="Q4583" s="948"/>
      <c r="R4583" s="948"/>
      <c r="S4583" s="948"/>
      <c r="T4583" s="948"/>
      <c r="U4583" s="948"/>
      <c r="V4583" s="948"/>
      <c r="W4583" s="948"/>
      <c r="X4583" s="948"/>
      <c r="Y4583" s="948"/>
      <c r="Z4583" s="948"/>
      <c r="CC4583" s="949"/>
    </row>
    <row r="4584" spans="6:81" s="947" customFormat="1">
      <c r="F4584" s="948"/>
      <c r="G4584" s="948"/>
      <c r="H4584" s="948"/>
      <c r="I4584" s="948"/>
      <c r="N4584" s="948"/>
      <c r="O4584" s="948"/>
      <c r="P4584" s="948"/>
      <c r="Q4584" s="948"/>
      <c r="R4584" s="948"/>
      <c r="S4584" s="948"/>
      <c r="T4584" s="948"/>
      <c r="U4584" s="948"/>
      <c r="V4584" s="948"/>
      <c r="W4584" s="948"/>
      <c r="X4584" s="948"/>
      <c r="Y4584" s="948"/>
      <c r="Z4584" s="948"/>
      <c r="CC4584" s="949"/>
    </row>
    <row r="4585" spans="6:81" s="947" customFormat="1">
      <c r="F4585" s="948"/>
      <c r="G4585" s="948"/>
      <c r="H4585" s="948"/>
      <c r="I4585" s="948"/>
      <c r="N4585" s="948"/>
      <c r="O4585" s="948"/>
      <c r="P4585" s="948"/>
      <c r="Q4585" s="948"/>
      <c r="R4585" s="948"/>
      <c r="S4585" s="948"/>
      <c r="T4585" s="948"/>
      <c r="U4585" s="948"/>
      <c r="V4585" s="948"/>
      <c r="W4585" s="948"/>
      <c r="X4585" s="948"/>
      <c r="Y4585" s="948"/>
      <c r="Z4585" s="948"/>
      <c r="CC4585" s="949"/>
    </row>
    <row r="4586" spans="6:81" s="947" customFormat="1">
      <c r="F4586" s="948"/>
      <c r="G4586" s="948"/>
      <c r="H4586" s="948"/>
      <c r="I4586" s="948"/>
      <c r="N4586" s="948"/>
      <c r="O4586" s="948"/>
      <c r="P4586" s="948"/>
      <c r="Q4586" s="948"/>
      <c r="R4586" s="948"/>
      <c r="S4586" s="948"/>
      <c r="T4586" s="948"/>
      <c r="U4586" s="948"/>
      <c r="V4586" s="948"/>
      <c r="W4586" s="948"/>
      <c r="X4586" s="948"/>
      <c r="Y4586" s="948"/>
      <c r="Z4586" s="948"/>
      <c r="CC4586" s="949"/>
    </row>
    <row r="4587" spans="6:81" s="947" customFormat="1">
      <c r="F4587" s="948"/>
      <c r="G4587" s="948"/>
      <c r="H4587" s="948"/>
      <c r="I4587" s="948"/>
      <c r="N4587" s="948"/>
      <c r="O4587" s="948"/>
      <c r="P4587" s="948"/>
      <c r="Q4587" s="948"/>
      <c r="R4587" s="948"/>
      <c r="S4587" s="948"/>
      <c r="T4587" s="948"/>
      <c r="U4587" s="948"/>
      <c r="V4587" s="948"/>
      <c r="W4587" s="948"/>
      <c r="X4587" s="948"/>
      <c r="Y4587" s="948"/>
      <c r="Z4587" s="948"/>
      <c r="CC4587" s="949"/>
    </row>
    <row r="4588" spans="6:81" s="947" customFormat="1">
      <c r="F4588" s="948"/>
      <c r="G4588" s="948"/>
      <c r="H4588" s="948"/>
      <c r="I4588" s="948"/>
      <c r="N4588" s="948"/>
      <c r="O4588" s="948"/>
      <c r="P4588" s="948"/>
      <c r="Q4588" s="948"/>
      <c r="R4588" s="948"/>
      <c r="S4588" s="948"/>
      <c r="T4588" s="948"/>
      <c r="U4588" s="948"/>
      <c r="V4588" s="948"/>
      <c r="W4588" s="948"/>
      <c r="X4588" s="948"/>
      <c r="Y4588" s="948"/>
      <c r="Z4588" s="948"/>
      <c r="CC4588" s="949"/>
    </row>
    <row r="4589" spans="6:81" s="947" customFormat="1">
      <c r="F4589" s="948"/>
      <c r="G4589" s="948"/>
      <c r="H4589" s="948"/>
      <c r="I4589" s="948"/>
      <c r="N4589" s="948"/>
      <c r="O4589" s="948"/>
      <c r="P4589" s="948"/>
      <c r="Q4589" s="948"/>
      <c r="R4589" s="948"/>
      <c r="S4589" s="948"/>
      <c r="T4589" s="948"/>
      <c r="U4589" s="948"/>
      <c r="V4589" s="948"/>
      <c r="W4589" s="948"/>
      <c r="X4589" s="948"/>
      <c r="Y4589" s="948"/>
      <c r="Z4589" s="948"/>
      <c r="CC4589" s="949"/>
    </row>
    <row r="4590" spans="6:81" s="947" customFormat="1">
      <c r="F4590" s="948"/>
      <c r="G4590" s="948"/>
      <c r="H4590" s="948"/>
      <c r="I4590" s="948"/>
      <c r="N4590" s="948"/>
      <c r="O4590" s="948"/>
      <c r="P4590" s="948"/>
      <c r="Q4590" s="948"/>
      <c r="R4590" s="948"/>
      <c r="S4590" s="948"/>
      <c r="T4590" s="948"/>
      <c r="U4590" s="948"/>
      <c r="V4590" s="948"/>
      <c r="W4590" s="948"/>
      <c r="X4590" s="948"/>
      <c r="Y4590" s="948"/>
      <c r="Z4590" s="948"/>
      <c r="CC4590" s="949"/>
    </row>
    <row r="4591" spans="6:81" s="947" customFormat="1">
      <c r="F4591" s="948"/>
      <c r="G4591" s="948"/>
      <c r="H4591" s="948"/>
      <c r="I4591" s="948"/>
      <c r="N4591" s="948"/>
      <c r="O4591" s="948"/>
      <c r="P4591" s="948"/>
      <c r="Q4591" s="948"/>
      <c r="R4591" s="948"/>
      <c r="S4591" s="948"/>
      <c r="T4591" s="948"/>
      <c r="U4591" s="948"/>
      <c r="V4591" s="948"/>
      <c r="W4591" s="948"/>
      <c r="X4591" s="948"/>
      <c r="Y4591" s="948"/>
      <c r="Z4591" s="948"/>
      <c r="CC4591" s="949"/>
    </row>
    <row r="4592" spans="6:81" s="947" customFormat="1">
      <c r="F4592" s="948"/>
      <c r="G4592" s="948"/>
      <c r="H4592" s="948"/>
      <c r="I4592" s="948"/>
      <c r="N4592" s="948"/>
      <c r="O4592" s="948"/>
      <c r="P4592" s="948"/>
      <c r="Q4592" s="948"/>
      <c r="R4592" s="948"/>
      <c r="S4592" s="948"/>
      <c r="T4592" s="948"/>
      <c r="U4592" s="948"/>
      <c r="V4592" s="948"/>
      <c r="W4592" s="948"/>
      <c r="X4592" s="948"/>
      <c r="Y4592" s="948"/>
      <c r="Z4592" s="948"/>
      <c r="CC4592" s="949"/>
    </row>
    <row r="4593" spans="6:81" s="947" customFormat="1">
      <c r="F4593" s="948"/>
      <c r="G4593" s="948"/>
      <c r="H4593" s="948"/>
      <c r="I4593" s="948"/>
      <c r="N4593" s="948"/>
      <c r="O4593" s="948"/>
      <c r="P4593" s="948"/>
      <c r="Q4593" s="948"/>
      <c r="R4593" s="948"/>
      <c r="S4593" s="948"/>
      <c r="T4593" s="948"/>
      <c r="U4593" s="948"/>
      <c r="V4593" s="948"/>
      <c r="W4593" s="948"/>
      <c r="X4593" s="948"/>
      <c r="Y4593" s="948"/>
      <c r="Z4593" s="948"/>
      <c r="CC4593" s="949"/>
    </row>
    <row r="4594" spans="6:81" s="947" customFormat="1">
      <c r="F4594" s="948"/>
      <c r="G4594" s="948"/>
      <c r="H4594" s="948"/>
      <c r="I4594" s="948"/>
      <c r="N4594" s="948"/>
      <c r="O4594" s="948"/>
      <c r="P4594" s="948"/>
      <c r="Q4594" s="948"/>
      <c r="R4594" s="948"/>
      <c r="S4594" s="948"/>
      <c r="T4594" s="948"/>
      <c r="U4594" s="948"/>
      <c r="V4594" s="948"/>
      <c r="W4594" s="948"/>
      <c r="X4594" s="948"/>
      <c r="Y4594" s="948"/>
      <c r="Z4594" s="948"/>
      <c r="CC4594" s="949"/>
    </row>
    <row r="4595" spans="6:81" s="947" customFormat="1">
      <c r="F4595" s="948"/>
      <c r="G4595" s="948"/>
      <c r="H4595" s="948"/>
      <c r="I4595" s="948"/>
      <c r="N4595" s="948"/>
      <c r="O4595" s="948"/>
      <c r="P4595" s="948"/>
      <c r="Q4595" s="948"/>
      <c r="R4595" s="948"/>
      <c r="S4595" s="948"/>
      <c r="T4595" s="948"/>
      <c r="U4595" s="948"/>
      <c r="V4595" s="948"/>
      <c r="W4595" s="948"/>
      <c r="X4595" s="948"/>
      <c r="Y4595" s="948"/>
      <c r="Z4595" s="948"/>
      <c r="CC4595" s="949"/>
    </row>
    <row r="4596" spans="6:81" s="947" customFormat="1">
      <c r="F4596" s="948"/>
      <c r="G4596" s="948"/>
      <c r="H4596" s="948"/>
      <c r="I4596" s="948"/>
      <c r="N4596" s="948"/>
      <c r="O4596" s="948"/>
      <c r="P4596" s="948"/>
      <c r="Q4596" s="948"/>
      <c r="R4596" s="948"/>
      <c r="S4596" s="948"/>
      <c r="T4596" s="948"/>
      <c r="U4596" s="948"/>
      <c r="V4596" s="948"/>
      <c r="W4596" s="948"/>
      <c r="X4596" s="948"/>
      <c r="Y4596" s="948"/>
      <c r="Z4596" s="948"/>
      <c r="CC4596" s="949"/>
    </row>
    <row r="4597" spans="6:81" s="947" customFormat="1">
      <c r="F4597" s="948"/>
      <c r="G4597" s="948"/>
      <c r="H4597" s="948"/>
      <c r="I4597" s="948"/>
      <c r="N4597" s="948"/>
      <c r="O4597" s="948"/>
      <c r="P4597" s="948"/>
      <c r="Q4597" s="948"/>
      <c r="R4597" s="948"/>
      <c r="S4597" s="948"/>
      <c r="T4597" s="948"/>
      <c r="U4597" s="948"/>
      <c r="V4597" s="948"/>
      <c r="W4597" s="948"/>
      <c r="X4597" s="948"/>
      <c r="Y4597" s="948"/>
      <c r="Z4597" s="948"/>
      <c r="CC4597" s="949"/>
    </row>
    <row r="4598" spans="6:81" s="947" customFormat="1">
      <c r="F4598" s="948"/>
      <c r="G4598" s="948"/>
      <c r="H4598" s="948"/>
      <c r="I4598" s="948"/>
      <c r="N4598" s="948"/>
      <c r="O4598" s="948"/>
      <c r="P4598" s="948"/>
      <c r="Q4598" s="948"/>
      <c r="R4598" s="948"/>
      <c r="S4598" s="948"/>
      <c r="T4598" s="948"/>
      <c r="U4598" s="948"/>
      <c r="V4598" s="948"/>
      <c r="W4598" s="948"/>
      <c r="X4598" s="948"/>
      <c r="Y4598" s="948"/>
      <c r="Z4598" s="948"/>
      <c r="CC4598" s="949"/>
    </row>
    <row r="4599" spans="6:81" s="947" customFormat="1">
      <c r="F4599" s="948"/>
      <c r="G4599" s="948"/>
      <c r="H4599" s="948"/>
      <c r="I4599" s="948"/>
      <c r="N4599" s="948"/>
      <c r="O4599" s="948"/>
      <c r="P4599" s="948"/>
      <c r="Q4599" s="948"/>
      <c r="R4599" s="948"/>
      <c r="S4599" s="948"/>
      <c r="T4599" s="948"/>
      <c r="U4599" s="948"/>
      <c r="V4599" s="948"/>
      <c r="W4599" s="948"/>
      <c r="X4599" s="948"/>
      <c r="Y4599" s="948"/>
      <c r="Z4599" s="948"/>
      <c r="CC4599" s="949"/>
    </row>
    <row r="4600" spans="6:81" s="947" customFormat="1">
      <c r="F4600" s="948"/>
      <c r="G4600" s="948"/>
      <c r="H4600" s="948"/>
      <c r="I4600" s="948"/>
      <c r="N4600" s="948"/>
      <c r="O4600" s="948"/>
      <c r="P4600" s="948"/>
      <c r="Q4600" s="948"/>
      <c r="R4600" s="948"/>
      <c r="S4600" s="948"/>
      <c r="T4600" s="948"/>
      <c r="U4600" s="948"/>
      <c r="V4600" s="948"/>
      <c r="W4600" s="948"/>
      <c r="X4600" s="948"/>
      <c r="Y4600" s="948"/>
      <c r="Z4600" s="948"/>
      <c r="CC4600" s="949"/>
    </row>
    <row r="4601" spans="6:81" s="947" customFormat="1">
      <c r="F4601" s="948"/>
      <c r="G4601" s="948"/>
      <c r="H4601" s="948"/>
      <c r="I4601" s="948"/>
      <c r="N4601" s="948"/>
      <c r="O4601" s="948"/>
      <c r="P4601" s="948"/>
      <c r="Q4601" s="948"/>
      <c r="R4601" s="948"/>
      <c r="S4601" s="948"/>
      <c r="T4601" s="948"/>
      <c r="U4601" s="948"/>
      <c r="V4601" s="948"/>
      <c r="W4601" s="948"/>
      <c r="X4601" s="948"/>
      <c r="Y4601" s="948"/>
      <c r="Z4601" s="948"/>
      <c r="CC4601" s="949"/>
    </row>
    <row r="4602" spans="6:81" s="947" customFormat="1">
      <c r="F4602" s="948"/>
      <c r="G4602" s="948"/>
      <c r="H4602" s="948"/>
      <c r="I4602" s="948"/>
      <c r="N4602" s="948"/>
      <c r="O4602" s="948"/>
      <c r="P4602" s="948"/>
      <c r="Q4602" s="948"/>
      <c r="R4602" s="948"/>
      <c r="S4602" s="948"/>
      <c r="T4602" s="948"/>
      <c r="U4602" s="948"/>
      <c r="V4602" s="948"/>
      <c r="W4602" s="948"/>
      <c r="X4602" s="948"/>
      <c r="Y4602" s="948"/>
      <c r="Z4602" s="948"/>
      <c r="CC4602" s="949"/>
    </row>
    <row r="4603" spans="6:81" s="947" customFormat="1">
      <c r="F4603" s="948"/>
      <c r="G4603" s="948"/>
      <c r="H4603" s="948"/>
      <c r="I4603" s="948"/>
      <c r="N4603" s="948"/>
      <c r="O4603" s="948"/>
      <c r="P4603" s="948"/>
      <c r="Q4603" s="948"/>
      <c r="R4603" s="948"/>
      <c r="S4603" s="948"/>
      <c r="T4603" s="948"/>
      <c r="U4603" s="948"/>
      <c r="V4603" s="948"/>
      <c r="W4603" s="948"/>
      <c r="X4603" s="948"/>
      <c r="Y4603" s="948"/>
      <c r="Z4603" s="948"/>
      <c r="CC4603" s="949"/>
    </row>
    <row r="4604" spans="6:81" s="947" customFormat="1">
      <c r="F4604" s="948"/>
      <c r="G4604" s="948"/>
      <c r="H4604" s="948"/>
      <c r="I4604" s="948"/>
      <c r="N4604" s="948"/>
      <c r="O4604" s="948"/>
      <c r="P4604" s="948"/>
      <c r="Q4604" s="948"/>
      <c r="R4604" s="948"/>
      <c r="S4604" s="948"/>
      <c r="T4604" s="948"/>
      <c r="U4604" s="948"/>
      <c r="V4604" s="948"/>
      <c r="W4604" s="948"/>
      <c r="X4604" s="948"/>
      <c r="Y4604" s="948"/>
      <c r="Z4604" s="948"/>
      <c r="CC4604" s="949"/>
    </row>
    <row r="4605" spans="6:81" s="947" customFormat="1">
      <c r="F4605" s="948"/>
      <c r="G4605" s="948"/>
      <c r="H4605" s="948"/>
      <c r="I4605" s="948"/>
      <c r="N4605" s="948"/>
      <c r="O4605" s="948"/>
      <c r="P4605" s="948"/>
      <c r="Q4605" s="948"/>
      <c r="R4605" s="948"/>
      <c r="S4605" s="948"/>
      <c r="T4605" s="948"/>
      <c r="U4605" s="948"/>
      <c r="V4605" s="948"/>
      <c r="W4605" s="948"/>
      <c r="X4605" s="948"/>
      <c r="Y4605" s="948"/>
      <c r="Z4605" s="948"/>
      <c r="CC4605" s="949"/>
    </row>
    <row r="4606" spans="6:81" s="947" customFormat="1">
      <c r="F4606" s="948"/>
      <c r="G4606" s="948"/>
      <c r="H4606" s="948"/>
      <c r="I4606" s="948"/>
      <c r="N4606" s="948"/>
      <c r="O4606" s="948"/>
      <c r="P4606" s="948"/>
      <c r="Q4606" s="948"/>
      <c r="R4606" s="948"/>
      <c r="S4606" s="948"/>
      <c r="T4606" s="948"/>
      <c r="U4606" s="948"/>
      <c r="V4606" s="948"/>
      <c r="W4606" s="948"/>
      <c r="X4606" s="948"/>
      <c r="Y4606" s="948"/>
      <c r="Z4606" s="948"/>
      <c r="CC4606" s="949"/>
    </row>
    <row r="4607" spans="6:81" s="947" customFormat="1">
      <c r="F4607" s="948"/>
      <c r="G4607" s="948"/>
      <c r="H4607" s="948"/>
      <c r="I4607" s="948"/>
      <c r="N4607" s="948"/>
      <c r="O4607" s="948"/>
      <c r="P4607" s="948"/>
      <c r="Q4607" s="948"/>
      <c r="R4607" s="948"/>
      <c r="S4607" s="948"/>
      <c r="T4607" s="948"/>
      <c r="U4607" s="948"/>
      <c r="V4607" s="948"/>
      <c r="W4607" s="948"/>
      <c r="X4607" s="948"/>
      <c r="Y4607" s="948"/>
      <c r="Z4607" s="948"/>
      <c r="CC4607" s="949"/>
    </row>
    <row r="4608" spans="6:81" s="947" customFormat="1">
      <c r="F4608" s="948"/>
      <c r="G4608" s="948"/>
      <c r="H4608" s="948"/>
      <c r="I4608" s="948"/>
      <c r="N4608" s="948"/>
      <c r="O4608" s="948"/>
      <c r="P4608" s="948"/>
      <c r="Q4608" s="948"/>
      <c r="R4608" s="948"/>
      <c r="S4608" s="948"/>
      <c r="T4608" s="948"/>
      <c r="U4608" s="948"/>
      <c r="V4608" s="948"/>
      <c r="W4608" s="948"/>
      <c r="X4608" s="948"/>
      <c r="Y4608" s="948"/>
      <c r="Z4608" s="948"/>
      <c r="CC4608" s="949"/>
    </row>
    <row r="4609" spans="6:81" s="947" customFormat="1">
      <c r="F4609" s="948"/>
      <c r="G4609" s="948"/>
      <c r="H4609" s="948"/>
      <c r="I4609" s="948"/>
      <c r="N4609" s="948"/>
      <c r="O4609" s="948"/>
      <c r="P4609" s="948"/>
      <c r="Q4609" s="948"/>
      <c r="R4609" s="948"/>
      <c r="S4609" s="948"/>
      <c r="T4609" s="948"/>
      <c r="U4609" s="948"/>
      <c r="V4609" s="948"/>
      <c r="W4609" s="948"/>
      <c r="X4609" s="948"/>
      <c r="Y4609" s="948"/>
      <c r="Z4609" s="948"/>
      <c r="CC4609" s="949"/>
    </row>
    <row r="4610" spans="6:81" s="947" customFormat="1">
      <c r="F4610" s="948"/>
      <c r="G4610" s="948"/>
      <c r="H4610" s="948"/>
      <c r="I4610" s="948"/>
      <c r="N4610" s="948"/>
      <c r="O4610" s="948"/>
      <c r="P4610" s="948"/>
      <c r="Q4610" s="948"/>
      <c r="R4610" s="948"/>
      <c r="S4610" s="948"/>
      <c r="T4610" s="948"/>
      <c r="U4610" s="948"/>
      <c r="V4610" s="948"/>
      <c r="W4610" s="948"/>
      <c r="X4610" s="948"/>
      <c r="Y4610" s="948"/>
      <c r="Z4610" s="948"/>
      <c r="CC4610" s="949"/>
    </row>
    <row r="4611" spans="6:81" s="947" customFormat="1">
      <c r="F4611" s="948"/>
      <c r="G4611" s="948"/>
      <c r="H4611" s="948"/>
      <c r="I4611" s="948"/>
      <c r="N4611" s="948"/>
      <c r="O4611" s="948"/>
      <c r="P4611" s="948"/>
      <c r="Q4611" s="948"/>
      <c r="R4611" s="948"/>
      <c r="S4611" s="948"/>
      <c r="T4611" s="948"/>
      <c r="U4611" s="948"/>
      <c r="V4611" s="948"/>
      <c r="W4611" s="948"/>
      <c r="X4611" s="948"/>
      <c r="Y4611" s="948"/>
      <c r="Z4611" s="948"/>
      <c r="CC4611" s="949"/>
    </row>
    <row r="4612" spans="6:81" s="947" customFormat="1">
      <c r="F4612" s="948"/>
      <c r="G4612" s="948"/>
      <c r="H4612" s="948"/>
      <c r="I4612" s="948"/>
      <c r="N4612" s="948"/>
      <c r="O4612" s="948"/>
      <c r="P4612" s="948"/>
      <c r="Q4612" s="948"/>
      <c r="R4612" s="948"/>
      <c r="S4612" s="948"/>
      <c r="T4612" s="948"/>
      <c r="U4612" s="948"/>
      <c r="V4612" s="948"/>
      <c r="W4612" s="948"/>
      <c r="X4612" s="948"/>
      <c r="Y4612" s="948"/>
      <c r="Z4612" s="948"/>
      <c r="CC4612" s="949"/>
    </row>
    <row r="4613" spans="6:81" s="947" customFormat="1">
      <c r="F4613" s="948"/>
      <c r="G4613" s="948"/>
      <c r="H4613" s="948"/>
      <c r="I4613" s="948"/>
      <c r="N4613" s="948"/>
      <c r="O4613" s="948"/>
      <c r="P4613" s="948"/>
      <c r="Q4613" s="948"/>
      <c r="R4613" s="948"/>
      <c r="S4613" s="948"/>
      <c r="T4613" s="948"/>
      <c r="U4613" s="948"/>
      <c r="V4613" s="948"/>
      <c r="W4613" s="948"/>
      <c r="X4613" s="948"/>
      <c r="Y4613" s="948"/>
      <c r="Z4613" s="948"/>
      <c r="CC4613" s="949"/>
    </row>
    <row r="4614" spans="6:81" s="947" customFormat="1">
      <c r="F4614" s="948"/>
      <c r="G4614" s="948"/>
      <c r="H4614" s="948"/>
      <c r="I4614" s="948"/>
      <c r="N4614" s="948"/>
      <c r="O4614" s="948"/>
      <c r="P4614" s="948"/>
      <c r="Q4614" s="948"/>
      <c r="R4614" s="948"/>
      <c r="S4614" s="948"/>
      <c r="T4614" s="948"/>
      <c r="U4614" s="948"/>
      <c r="V4614" s="948"/>
      <c r="W4614" s="948"/>
      <c r="X4614" s="948"/>
      <c r="Y4614" s="948"/>
      <c r="Z4614" s="948"/>
      <c r="CC4614" s="949"/>
    </row>
    <row r="4615" spans="6:81" s="947" customFormat="1">
      <c r="F4615" s="948"/>
      <c r="G4615" s="948"/>
      <c r="H4615" s="948"/>
      <c r="I4615" s="948"/>
      <c r="N4615" s="948"/>
      <c r="O4615" s="948"/>
      <c r="P4615" s="948"/>
      <c r="Q4615" s="948"/>
      <c r="R4615" s="948"/>
      <c r="S4615" s="948"/>
      <c r="T4615" s="948"/>
      <c r="U4615" s="948"/>
      <c r="V4615" s="948"/>
      <c r="W4615" s="948"/>
      <c r="X4615" s="948"/>
      <c r="Y4615" s="948"/>
      <c r="Z4615" s="948"/>
      <c r="CC4615" s="949"/>
    </row>
    <row r="4616" spans="6:81" s="947" customFormat="1">
      <c r="F4616" s="948"/>
      <c r="G4616" s="948"/>
      <c r="H4616" s="948"/>
      <c r="I4616" s="948"/>
      <c r="N4616" s="948"/>
      <c r="O4616" s="948"/>
      <c r="P4616" s="948"/>
      <c r="Q4616" s="948"/>
      <c r="R4616" s="948"/>
      <c r="S4616" s="948"/>
      <c r="T4616" s="948"/>
      <c r="U4616" s="948"/>
      <c r="V4616" s="948"/>
      <c r="W4616" s="948"/>
      <c r="X4616" s="948"/>
      <c r="Y4616" s="948"/>
      <c r="Z4616" s="948"/>
      <c r="CC4616" s="949"/>
    </row>
    <row r="4617" spans="6:81" s="947" customFormat="1">
      <c r="F4617" s="948"/>
      <c r="G4617" s="948"/>
      <c r="H4617" s="948"/>
      <c r="I4617" s="948"/>
      <c r="N4617" s="948"/>
      <c r="O4617" s="948"/>
      <c r="P4617" s="948"/>
      <c r="Q4617" s="948"/>
      <c r="R4617" s="948"/>
      <c r="S4617" s="948"/>
      <c r="T4617" s="948"/>
      <c r="U4617" s="948"/>
      <c r="V4617" s="948"/>
      <c r="W4617" s="948"/>
      <c r="X4617" s="948"/>
      <c r="Y4617" s="948"/>
      <c r="Z4617" s="948"/>
      <c r="CC4617" s="949"/>
    </row>
    <row r="4618" spans="6:81" s="947" customFormat="1">
      <c r="F4618" s="948"/>
      <c r="G4618" s="948"/>
      <c r="H4618" s="948"/>
      <c r="I4618" s="948"/>
      <c r="N4618" s="948"/>
      <c r="O4618" s="948"/>
      <c r="P4618" s="948"/>
      <c r="Q4618" s="948"/>
      <c r="R4618" s="948"/>
      <c r="S4618" s="948"/>
      <c r="T4618" s="948"/>
      <c r="U4618" s="948"/>
      <c r="V4618" s="948"/>
      <c r="W4618" s="948"/>
      <c r="X4618" s="948"/>
      <c r="Y4618" s="948"/>
      <c r="Z4618" s="948"/>
      <c r="CC4618" s="949"/>
    </row>
    <row r="4619" spans="6:81" s="947" customFormat="1">
      <c r="F4619" s="948"/>
      <c r="G4619" s="948"/>
      <c r="H4619" s="948"/>
      <c r="I4619" s="948"/>
      <c r="N4619" s="948"/>
      <c r="O4619" s="948"/>
      <c r="P4619" s="948"/>
      <c r="Q4619" s="948"/>
      <c r="R4619" s="948"/>
      <c r="S4619" s="948"/>
      <c r="T4619" s="948"/>
      <c r="U4619" s="948"/>
      <c r="V4619" s="948"/>
      <c r="W4619" s="948"/>
      <c r="X4619" s="948"/>
      <c r="Y4619" s="948"/>
      <c r="Z4619" s="948"/>
      <c r="CC4619" s="949"/>
    </row>
    <row r="4620" spans="6:81" s="947" customFormat="1">
      <c r="F4620" s="948"/>
      <c r="G4620" s="948"/>
      <c r="H4620" s="948"/>
      <c r="I4620" s="948"/>
      <c r="N4620" s="948"/>
      <c r="O4620" s="948"/>
      <c r="P4620" s="948"/>
      <c r="Q4620" s="948"/>
      <c r="R4620" s="948"/>
      <c r="S4620" s="948"/>
      <c r="T4620" s="948"/>
      <c r="U4620" s="948"/>
      <c r="V4620" s="948"/>
      <c r="W4620" s="948"/>
      <c r="X4620" s="948"/>
      <c r="Y4620" s="948"/>
      <c r="Z4620" s="948"/>
      <c r="CC4620" s="949"/>
    </row>
    <row r="4621" spans="6:81" s="947" customFormat="1">
      <c r="F4621" s="948"/>
      <c r="G4621" s="948"/>
      <c r="H4621" s="948"/>
      <c r="I4621" s="948"/>
      <c r="N4621" s="948"/>
      <c r="O4621" s="948"/>
      <c r="P4621" s="948"/>
      <c r="Q4621" s="948"/>
      <c r="R4621" s="948"/>
      <c r="S4621" s="948"/>
      <c r="T4621" s="948"/>
      <c r="U4621" s="948"/>
      <c r="V4621" s="948"/>
      <c r="W4621" s="948"/>
      <c r="X4621" s="948"/>
      <c r="Y4621" s="948"/>
      <c r="Z4621" s="948"/>
      <c r="CC4621" s="949"/>
    </row>
    <row r="4622" spans="6:81" s="947" customFormat="1">
      <c r="F4622" s="948"/>
      <c r="G4622" s="948"/>
      <c r="H4622" s="948"/>
      <c r="I4622" s="948"/>
      <c r="N4622" s="948"/>
      <c r="O4622" s="948"/>
      <c r="P4622" s="948"/>
      <c r="Q4622" s="948"/>
      <c r="R4622" s="948"/>
      <c r="S4622" s="948"/>
      <c r="T4622" s="948"/>
      <c r="U4622" s="948"/>
      <c r="V4622" s="948"/>
      <c r="W4622" s="948"/>
      <c r="X4622" s="948"/>
      <c r="Y4622" s="948"/>
      <c r="Z4622" s="948"/>
      <c r="CC4622" s="949"/>
    </row>
    <row r="4623" spans="6:81" s="947" customFormat="1">
      <c r="F4623" s="948"/>
      <c r="G4623" s="948"/>
      <c r="H4623" s="948"/>
      <c r="I4623" s="948"/>
      <c r="N4623" s="948"/>
      <c r="O4623" s="948"/>
      <c r="P4623" s="948"/>
      <c r="Q4623" s="948"/>
      <c r="R4623" s="948"/>
      <c r="S4623" s="948"/>
      <c r="T4623" s="948"/>
      <c r="U4623" s="948"/>
      <c r="V4623" s="948"/>
      <c r="W4623" s="948"/>
      <c r="X4623" s="948"/>
      <c r="Y4623" s="948"/>
      <c r="Z4623" s="948"/>
      <c r="CC4623" s="949"/>
    </row>
    <row r="4624" spans="6:81" s="947" customFormat="1">
      <c r="F4624" s="948"/>
      <c r="G4624" s="948"/>
      <c r="H4624" s="948"/>
      <c r="I4624" s="948"/>
      <c r="N4624" s="948"/>
      <c r="O4624" s="948"/>
      <c r="P4624" s="948"/>
      <c r="Q4624" s="948"/>
      <c r="R4624" s="948"/>
      <c r="S4624" s="948"/>
      <c r="T4624" s="948"/>
      <c r="U4624" s="948"/>
      <c r="V4624" s="948"/>
      <c r="W4624" s="948"/>
      <c r="X4624" s="948"/>
      <c r="Y4624" s="948"/>
      <c r="Z4624" s="948"/>
      <c r="CC4624" s="949"/>
    </row>
    <row r="4625" spans="6:81" s="947" customFormat="1">
      <c r="F4625" s="948"/>
      <c r="G4625" s="948"/>
      <c r="H4625" s="948"/>
      <c r="I4625" s="948"/>
      <c r="N4625" s="948"/>
      <c r="O4625" s="948"/>
      <c r="P4625" s="948"/>
      <c r="Q4625" s="948"/>
      <c r="R4625" s="948"/>
      <c r="S4625" s="948"/>
      <c r="T4625" s="948"/>
      <c r="U4625" s="948"/>
      <c r="V4625" s="948"/>
      <c r="W4625" s="948"/>
      <c r="X4625" s="948"/>
      <c r="Y4625" s="948"/>
      <c r="Z4625" s="948"/>
      <c r="CC4625" s="949"/>
    </row>
    <row r="4626" spans="6:81" s="947" customFormat="1">
      <c r="F4626" s="948"/>
      <c r="G4626" s="948"/>
      <c r="H4626" s="948"/>
      <c r="I4626" s="948"/>
      <c r="N4626" s="948"/>
      <c r="O4626" s="948"/>
      <c r="P4626" s="948"/>
      <c r="Q4626" s="948"/>
      <c r="R4626" s="948"/>
      <c r="S4626" s="948"/>
      <c r="T4626" s="948"/>
      <c r="U4626" s="948"/>
      <c r="V4626" s="948"/>
      <c r="W4626" s="948"/>
      <c r="X4626" s="948"/>
      <c r="Y4626" s="948"/>
      <c r="Z4626" s="948"/>
      <c r="CC4626" s="949"/>
    </row>
    <row r="4627" spans="6:81" s="947" customFormat="1">
      <c r="F4627" s="948"/>
      <c r="G4627" s="948"/>
      <c r="H4627" s="948"/>
      <c r="I4627" s="948"/>
      <c r="N4627" s="948"/>
      <c r="O4627" s="948"/>
      <c r="P4627" s="948"/>
      <c r="Q4627" s="948"/>
      <c r="R4627" s="948"/>
      <c r="S4627" s="948"/>
      <c r="T4627" s="948"/>
      <c r="U4627" s="948"/>
      <c r="V4627" s="948"/>
      <c r="W4627" s="948"/>
      <c r="X4627" s="948"/>
      <c r="Y4627" s="948"/>
      <c r="Z4627" s="948"/>
      <c r="CC4627" s="949"/>
    </row>
    <row r="4628" spans="6:81" s="947" customFormat="1">
      <c r="F4628" s="948"/>
      <c r="G4628" s="948"/>
      <c r="H4628" s="948"/>
      <c r="I4628" s="948"/>
      <c r="N4628" s="948"/>
      <c r="O4628" s="948"/>
      <c r="P4628" s="948"/>
      <c r="Q4628" s="948"/>
      <c r="R4628" s="948"/>
      <c r="S4628" s="948"/>
      <c r="T4628" s="948"/>
      <c r="U4628" s="948"/>
      <c r="V4628" s="948"/>
      <c r="W4628" s="948"/>
      <c r="X4628" s="948"/>
      <c r="Y4628" s="948"/>
      <c r="Z4628" s="948"/>
      <c r="CC4628" s="949"/>
    </row>
    <row r="4629" spans="6:81" s="947" customFormat="1">
      <c r="F4629" s="948"/>
      <c r="G4629" s="948"/>
      <c r="H4629" s="948"/>
      <c r="I4629" s="948"/>
      <c r="N4629" s="948"/>
      <c r="O4629" s="948"/>
      <c r="P4629" s="948"/>
      <c r="Q4629" s="948"/>
      <c r="R4629" s="948"/>
      <c r="S4629" s="948"/>
      <c r="T4629" s="948"/>
      <c r="U4629" s="948"/>
      <c r="V4629" s="948"/>
      <c r="W4629" s="948"/>
      <c r="X4629" s="948"/>
      <c r="Y4629" s="948"/>
      <c r="Z4629" s="948"/>
      <c r="CC4629" s="949"/>
    </row>
    <row r="4630" spans="6:81" s="947" customFormat="1">
      <c r="F4630" s="948"/>
      <c r="G4630" s="948"/>
      <c r="H4630" s="948"/>
      <c r="I4630" s="948"/>
      <c r="N4630" s="948"/>
      <c r="O4630" s="948"/>
      <c r="P4630" s="948"/>
      <c r="Q4630" s="948"/>
      <c r="R4630" s="948"/>
      <c r="S4630" s="948"/>
      <c r="T4630" s="948"/>
      <c r="U4630" s="948"/>
      <c r="V4630" s="948"/>
      <c r="W4630" s="948"/>
      <c r="X4630" s="948"/>
      <c r="Y4630" s="948"/>
      <c r="Z4630" s="948"/>
      <c r="CC4630" s="949"/>
    </row>
    <row r="4631" spans="6:81" s="947" customFormat="1">
      <c r="F4631" s="948"/>
      <c r="G4631" s="948"/>
      <c r="H4631" s="948"/>
      <c r="I4631" s="948"/>
      <c r="N4631" s="948"/>
      <c r="O4631" s="948"/>
      <c r="P4631" s="948"/>
      <c r="Q4631" s="948"/>
      <c r="R4631" s="948"/>
      <c r="S4631" s="948"/>
      <c r="T4631" s="948"/>
      <c r="U4631" s="948"/>
      <c r="V4631" s="948"/>
      <c r="W4631" s="948"/>
      <c r="X4631" s="948"/>
      <c r="Y4631" s="948"/>
      <c r="Z4631" s="948"/>
      <c r="CC4631" s="949"/>
    </row>
    <row r="4632" spans="6:81" s="947" customFormat="1">
      <c r="F4632" s="948"/>
      <c r="G4632" s="948"/>
      <c r="H4632" s="948"/>
      <c r="I4632" s="948"/>
      <c r="N4632" s="948"/>
      <c r="O4632" s="948"/>
      <c r="P4632" s="948"/>
      <c r="Q4632" s="948"/>
      <c r="R4632" s="948"/>
      <c r="S4632" s="948"/>
      <c r="T4632" s="948"/>
      <c r="U4632" s="948"/>
      <c r="V4632" s="948"/>
      <c r="W4632" s="948"/>
      <c r="X4632" s="948"/>
      <c r="Y4632" s="948"/>
      <c r="Z4632" s="948"/>
      <c r="CC4632" s="949"/>
    </row>
    <row r="4633" spans="6:81" s="947" customFormat="1">
      <c r="F4633" s="948"/>
      <c r="G4633" s="948"/>
      <c r="H4633" s="948"/>
      <c r="I4633" s="948"/>
      <c r="N4633" s="948"/>
      <c r="O4633" s="948"/>
      <c r="P4633" s="948"/>
      <c r="Q4633" s="948"/>
      <c r="R4633" s="948"/>
      <c r="S4633" s="948"/>
      <c r="T4633" s="948"/>
      <c r="U4633" s="948"/>
      <c r="V4633" s="948"/>
      <c r="W4633" s="948"/>
      <c r="X4633" s="948"/>
      <c r="Y4633" s="948"/>
      <c r="Z4633" s="948"/>
      <c r="CC4633" s="949"/>
    </row>
    <row r="4634" spans="6:81" s="947" customFormat="1">
      <c r="F4634" s="948"/>
      <c r="G4634" s="948"/>
      <c r="H4634" s="948"/>
      <c r="I4634" s="948"/>
      <c r="N4634" s="948"/>
      <c r="O4634" s="948"/>
      <c r="P4634" s="948"/>
      <c r="Q4634" s="948"/>
      <c r="R4634" s="948"/>
      <c r="S4634" s="948"/>
      <c r="T4634" s="948"/>
      <c r="U4634" s="948"/>
      <c r="V4634" s="948"/>
      <c r="W4634" s="948"/>
      <c r="X4634" s="948"/>
      <c r="Y4634" s="948"/>
      <c r="Z4634" s="948"/>
      <c r="CC4634" s="949"/>
    </row>
    <row r="4635" spans="6:81" s="947" customFormat="1">
      <c r="F4635" s="948"/>
      <c r="G4635" s="948"/>
      <c r="H4635" s="948"/>
      <c r="I4635" s="948"/>
      <c r="N4635" s="948"/>
      <c r="O4635" s="948"/>
      <c r="P4635" s="948"/>
      <c r="Q4635" s="948"/>
      <c r="R4635" s="948"/>
      <c r="S4635" s="948"/>
      <c r="T4635" s="948"/>
      <c r="U4635" s="948"/>
      <c r="V4635" s="948"/>
      <c r="W4635" s="948"/>
      <c r="X4635" s="948"/>
      <c r="Y4635" s="948"/>
      <c r="Z4635" s="948"/>
      <c r="CC4635" s="949"/>
    </row>
    <row r="4636" spans="6:81" s="947" customFormat="1">
      <c r="F4636" s="948"/>
      <c r="G4636" s="948"/>
      <c r="H4636" s="948"/>
      <c r="I4636" s="948"/>
      <c r="N4636" s="948"/>
      <c r="O4636" s="948"/>
      <c r="P4636" s="948"/>
      <c r="Q4636" s="948"/>
      <c r="R4636" s="948"/>
      <c r="S4636" s="948"/>
      <c r="T4636" s="948"/>
      <c r="U4636" s="948"/>
      <c r="V4636" s="948"/>
      <c r="W4636" s="948"/>
      <c r="X4636" s="948"/>
      <c r="Y4636" s="948"/>
      <c r="Z4636" s="948"/>
      <c r="CC4636" s="949"/>
    </row>
    <row r="4637" spans="6:81" s="947" customFormat="1">
      <c r="F4637" s="948"/>
      <c r="G4637" s="948"/>
      <c r="H4637" s="948"/>
      <c r="I4637" s="948"/>
      <c r="N4637" s="948"/>
      <c r="O4637" s="948"/>
      <c r="P4637" s="948"/>
      <c r="Q4637" s="948"/>
      <c r="R4637" s="948"/>
      <c r="S4637" s="948"/>
      <c r="T4637" s="948"/>
      <c r="U4637" s="948"/>
      <c r="V4637" s="948"/>
      <c r="W4637" s="948"/>
      <c r="X4637" s="948"/>
      <c r="Y4637" s="948"/>
      <c r="Z4637" s="948"/>
      <c r="CC4637" s="949"/>
    </row>
    <row r="4638" spans="6:81" s="947" customFormat="1">
      <c r="F4638" s="948"/>
      <c r="G4638" s="948"/>
      <c r="H4638" s="948"/>
      <c r="I4638" s="948"/>
      <c r="N4638" s="948"/>
      <c r="O4638" s="948"/>
      <c r="P4638" s="948"/>
      <c r="Q4638" s="948"/>
      <c r="R4638" s="948"/>
      <c r="S4638" s="948"/>
      <c r="T4638" s="948"/>
      <c r="U4638" s="948"/>
      <c r="V4638" s="948"/>
      <c r="W4638" s="948"/>
      <c r="X4638" s="948"/>
      <c r="Y4638" s="948"/>
      <c r="Z4638" s="948"/>
      <c r="CC4638" s="949"/>
    </row>
    <row r="4639" spans="6:81" s="947" customFormat="1">
      <c r="F4639" s="948"/>
      <c r="G4639" s="948"/>
      <c r="H4639" s="948"/>
      <c r="I4639" s="948"/>
      <c r="N4639" s="948"/>
      <c r="O4639" s="948"/>
      <c r="P4639" s="948"/>
      <c r="Q4639" s="948"/>
      <c r="R4639" s="948"/>
      <c r="S4639" s="948"/>
      <c r="T4639" s="948"/>
      <c r="U4639" s="948"/>
      <c r="V4639" s="948"/>
      <c r="W4639" s="948"/>
      <c r="X4639" s="948"/>
      <c r="Y4639" s="948"/>
      <c r="Z4639" s="948"/>
      <c r="CC4639" s="949"/>
    </row>
    <row r="4640" spans="6:81" s="947" customFormat="1">
      <c r="F4640" s="948"/>
      <c r="G4640" s="948"/>
      <c r="H4640" s="948"/>
      <c r="I4640" s="948"/>
      <c r="N4640" s="948"/>
      <c r="O4640" s="948"/>
      <c r="P4640" s="948"/>
      <c r="Q4640" s="948"/>
      <c r="R4640" s="948"/>
      <c r="S4640" s="948"/>
      <c r="T4640" s="948"/>
      <c r="U4640" s="948"/>
      <c r="V4640" s="948"/>
      <c r="W4640" s="948"/>
      <c r="X4640" s="948"/>
      <c r="Y4640" s="948"/>
      <c r="Z4640" s="948"/>
      <c r="CC4640" s="949"/>
    </row>
    <row r="4641" spans="6:81" s="947" customFormat="1">
      <c r="F4641" s="948"/>
      <c r="G4641" s="948"/>
      <c r="H4641" s="948"/>
      <c r="I4641" s="948"/>
      <c r="N4641" s="948"/>
      <c r="O4641" s="948"/>
      <c r="P4641" s="948"/>
      <c r="Q4641" s="948"/>
      <c r="R4641" s="948"/>
      <c r="S4641" s="948"/>
      <c r="T4641" s="948"/>
      <c r="U4641" s="948"/>
      <c r="V4641" s="948"/>
      <c r="W4641" s="948"/>
      <c r="X4641" s="948"/>
      <c r="Y4641" s="948"/>
      <c r="Z4641" s="948"/>
      <c r="CC4641" s="949"/>
    </row>
    <row r="4642" spans="6:81" s="947" customFormat="1">
      <c r="F4642" s="948"/>
      <c r="G4642" s="948"/>
      <c r="H4642" s="948"/>
      <c r="I4642" s="948"/>
      <c r="N4642" s="948"/>
      <c r="O4642" s="948"/>
      <c r="P4642" s="948"/>
      <c r="Q4642" s="948"/>
      <c r="R4642" s="948"/>
      <c r="S4642" s="948"/>
      <c r="T4642" s="948"/>
      <c r="U4642" s="948"/>
      <c r="V4642" s="948"/>
      <c r="W4642" s="948"/>
      <c r="X4642" s="948"/>
      <c r="Y4642" s="948"/>
      <c r="Z4642" s="948"/>
      <c r="CC4642" s="949"/>
    </row>
    <row r="4643" spans="6:81" s="947" customFormat="1">
      <c r="F4643" s="948"/>
      <c r="G4643" s="948"/>
      <c r="H4643" s="948"/>
      <c r="I4643" s="948"/>
      <c r="N4643" s="948"/>
      <c r="O4643" s="948"/>
      <c r="P4643" s="948"/>
      <c r="Q4643" s="948"/>
      <c r="R4643" s="948"/>
      <c r="S4643" s="948"/>
      <c r="T4643" s="948"/>
      <c r="U4643" s="948"/>
      <c r="V4643" s="948"/>
      <c r="W4643" s="948"/>
      <c r="X4643" s="948"/>
      <c r="Y4643" s="948"/>
      <c r="Z4643" s="948"/>
      <c r="CC4643" s="949"/>
    </row>
    <row r="4644" spans="6:81" s="947" customFormat="1">
      <c r="F4644" s="948"/>
      <c r="G4644" s="948"/>
      <c r="H4644" s="948"/>
      <c r="I4644" s="948"/>
      <c r="N4644" s="948"/>
      <c r="O4644" s="948"/>
      <c r="P4644" s="948"/>
      <c r="Q4644" s="948"/>
      <c r="R4644" s="948"/>
      <c r="S4644" s="948"/>
      <c r="T4644" s="948"/>
      <c r="U4644" s="948"/>
      <c r="V4644" s="948"/>
      <c r="W4644" s="948"/>
      <c r="X4644" s="948"/>
      <c r="Y4644" s="948"/>
      <c r="Z4644" s="948"/>
      <c r="CC4644" s="949"/>
    </row>
    <row r="4645" spans="6:81" s="947" customFormat="1">
      <c r="F4645" s="948"/>
      <c r="G4645" s="948"/>
      <c r="H4645" s="948"/>
      <c r="I4645" s="948"/>
      <c r="N4645" s="948"/>
      <c r="O4645" s="948"/>
      <c r="P4645" s="948"/>
      <c r="Q4645" s="948"/>
      <c r="R4645" s="948"/>
      <c r="S4645" s="948"/>
      <c r="T4645" s="948"/>
      <c r="U4645" s="948"/>
      <c r="V4645" s="948"/>
      <c r="W4645" s="948"/>
      <c r="X4645" s="948"/>
      <c r="Y4645" s="948"/>
      <c r="Z4645" s="948"/>
      <c r="CC4645" s="949"/>
    </row>
    <row r="4646" spans="6:81" s="947" customFormat="1">
      <c r="F4646" s="948"/>
      <c r="G4646" s="948"/>
      <c r="H4646" s="948"/>
      <c r="I4646" s="948"/>
      <c r="N4646" s="948"/>
      <c r="O4646" s="948"/>
      <c r="P4646" s="948"/>
      <c r="Q4646" s="948"/>
      <c r="R4646" s="948"/>
      <c r="S4646" s="948"/>
      <c r="T4646" s="948"/>
      <c r="U4646" s="948"/>
      <c r="V4646" s="948"/>
      <c r="W4646" s="948"/>
      <c r="X4646" s="948"/>
      <c r="Y4646" s="948"/>
      <c r="Z4646" s="948"/>
      <c r="CC4646" s="949"/>
    </row>
    <row r="4647" spans="6:81" s="947" customFormat="1">
      <c r="F4647" s="948"/>
      <c r="G4647" s="948"/>
      <c r="H4647" s="948"/>
      <c r="I4647" s="948"/>
      <c r="N4647" s="948"/>
      <c r="O4647" s="948"/>
      <c r="P4647" s="948"/>
      <c r="Q4647" s="948"/>
      <c r="R4647" s="948"/>
      <c r="S4647" s="948"/>
      <c r="T4647" s="948"/>
      <c r="U4647" s="948"/>
      <c r="V4647" s="948"/>
      <c r="W4647" s="948"/>
      <c r="X4647" s="948"/>
      <c r="Y4647" s="948"/>
      <c r="Z4647" s="948"/>
      <c r="CC4647" s="949"/>
    </row>
    <row r="4648" spans="6:81" s="947" customFormat="1">
      <c r="F4648" s="948"/>
      <c r="G4648" s="948"/>
      <c r="H4648" s="948"/>
      <c r="I4648" s="948"/>
      <c r="N4648" s="948"/>
      <c r="O4648" s="948"/>
      <c r="P4648" s="948"/>
      <c r="Q4648" s="948"/>
      <c r="R4648" s="948"/>
      <c r="S4648" s="948"/>
      <c r="T4648" s="948"/>
      <c r="U4648" s="948"/>
      <c r="V4648" s="948"/>
      <c r="W4648" s="948"/>
      <c r="X4648" s="948"/>
      <c r="Y4648" s="948"/>
      <c r="Z4648" s="948"/>
      <c r="CC4648" s="949"/>
    </row>
    <row r="4649" spans="6:81" s="947" customFormat="1">
      <c r="F4649" s="948"/>
      <c r="G4649" s="948"/>
      <c r="H4649" s="948"/>
      <c r="I4649" s="948"/>
      <c r="N4649" s="948"/>
      <c r="O4649" s="948"/>
      <c r="P4649" s="948"/>
      <c r="Q4649" s="948"/>
      <c r="R4649" s="948"/>
      <c r="S4649" s="948"/>
      <c r="T4649" s="948"/>
      <c r="U4649" s="948"/>
      <c r="V4649" s="948"/>
      <c r="W4649" s="948"/>
      <c r="X4649" s="948"/>
      <c r="Y4649" s="948"/>
      <c r="Z4649" s="948"/>
      <c r="CC4649" s="949"/>
    </row>
    <row r="4650" spans="6:81" s="947" customFormat="1">
      <c r="F4650" s="948"/>
      <c r="G4650" s="948"/>
      <c r="H4650" s="948"/>
      <c r="I4650" s="948"/>
      <c r="N4650" s="948"/>
      <c r="O4650" s="948"/>
      <c r="P4650" s="948"/>
      <c r="Q4650" s="948"/>
      <c r="R4650" s="948"/>
      <c r="S4650" s="948"/>
      <c r="T4650" s="948"/>
      <c r="U4650" s="948"/>
      <c r="V4650" s="948"/>
      <c r="W4650" s="948"/>
      <c r="X4650" s="948"/>
      <c r="Y4650" s="948"/>
      <c r="Z4650" s="948"/>
      <c r="CC4650" s="949"/>
    </row>
    <row r="4651" spans="6:81" s="947" customFormat="1">
      <c r="F4651" s="948"/>
      <c r="G4651" s="948"/>
      <c r="H4651" s="948"/>
      <c r="I4651" s="948"/>
      <c r="N4651" s="948"/>
      <c r="O4651" s="948"/>
      <c r="P4651" s="948"/>
      <c r="Q4651" s="948"/>
      <c r="R4651" s="948"/>
      <c r="S4651" s="948"/>
      <c r="T4651" s="948"/>
      <c r="U4651" s="948"/>
      <c r="V4651" s="948"/>
      <c r="W4651" s="948"/>
      <c r="X4651" s="948"/>
      <c r="Y4651" s="948"/>
      <c r="Z4651" s="948"/>
      <c r="CC4651" s="949"/>
    </row>
    <row r="4652" spans="6:81" s="947" customFormat="1">
      <c r="F4652" s="948"/>
      <c r="G4652" s="948"/>
      <c r="H4652" s="948"/>
      <c r="I4652" s="948"/>
      <c r="N4652" s="948"/>
      <c r="O4652" s="948"/>
      <c r="P4652" s="948"/>
      <c r="Q4652" s="948"/>
      <c r="R4652" s="948"/>
      <c r="S4652" s="948"/>
      <c r="T4652" s="948"/>
      <c r="U4652" s="948"/>
      <c r="V4652" s="948"/>
      <c r="W4652" s="948"/>
      <c r="X4652" s="948"/>
      <c r="Y4652" s="948"/>
      <c r="Z4652" s="948"/>
      <c r="CC4652" s="949"/>
    </row>
    <row r="4653" spans="6:81" s="947" customFormat="1">
      <c r="F4653" s="948"/>
      <c r="G4653" s="948"/>
      <c r="H4653" s="948"/>
      <c r="I4653" s="948"/>
      <c r="N4653" s="948"/>
      <c r="O4653" s="948"/>
      <c r="P4653" s="948"/>
      <c r="Q4653" s="948"/>
      <c r="R4653" s="948"/>
      <c r="S4653" s="948"/>
      <c r="T4653" s="948"/>
      <c r="U4653" s="948"/>
      <c r="V4653" s="948"/>
      <c r="W4653" s="948"/>
      <c r="X4653" s="948"/>
      <c r="Y4653" s="948"/>
      <c r="Z4653" s="948"/>
      <c r="CC4653" s="949"/>
    </row>
    <row r="4654" spans="6:81" s="947" customFormat="1">
      <c r="F4654" s="948"/>
      <c r="G4654" s="948"/>
      <c r="H4654" s="948"/>
      <c r="I4654" s="948"/>
      <c r="N4654" s="948"/>
      <c r="O4654" s="948"/>
      <c r="P4654" s="948"/>
      <c r="Q4654" s="948"/>
      <c r="R4654" s="948"/>
      <c r="S4654" s="948"/>
      <c r="T4654" s="948"/>
      <c r="U4654" s="948"/>
      <c r="V4654" s="948"/>
      <c r="W4654" s="948"/>
      <c r="X4654" s="948"/>
      <c r="Y4654" s="948"/>
      <c r="Z4654" s="948"/>
      <c r="CC4654" s="949"/>
    </row>
    <row r="4655" spans="6:81" s="947" customFormat="1">
      <c r="F4655" s="948"/>
      <c r="G4655" s="948"/>
      <c r="H4655" s="948"/>
      <c r="I4655" s="948"/>
      <c r="N4655" s="948"/>
      <c r="O4655" s="948"/>
      <c r="P4655" s="948"/>
      <c r="Q4655" s="948"/>
      <c r="R4655" s="948"/>
      <c r="S4655" s="948"/>
      <c r="T4655" s="948"/>
      <c r="U4655" s="948"/>
      <c r="V4655" s="948"/>
      <c r="W4655" s="948"/>
      <c r="X4655" s="948"/>
      <c r="Y4655" s="948"/>
      <c r="Z4655" s="948"/>
      <c r="CC4655" s="949"/>
    </row>
    <row r="4656" spans="6:81" s="947" customFormat="1">
      <c r="F4656" s="948"/>
      <c r="G4656" s="948"/>
      <c r="H4656" s="948"/>
      <c r="I4656" s="948"/>
      <c r="N4656" s="948"/>
      <c r="O4656" s="948"/>
      <c r="P4656" s="948"/>
      <c r="Q4656" s="948"/>
      <c r="R4656" s="948"/>
      <c r="S4656" s="948"/>
      <c r="T4656" s="948"/>
      <c r="U4656" s="948"/>
      <c r="V4656" s="948"/>
      <c r="W4656" s="948"/>
      <c r="X4656" s="948"/>
      <c r="Y4656" s="948"/>
      <c r="Z4656" s="948"/>
      <c r="CC4656" s="949"/>
    </row>
    <row r="4657" spans="6:81" s="947" customFormat="1">
      <c r="F4657" s="948"/>
      <c r="G4657" s="948"/>
      <c r="H4657" s="948"/>
      <c r="I4657" s="948"/>
      <c r="N4657" s="948"/>
      <c r="O4657" s="948"/>
      <c r="P4657" s="948"/>
      <c r="Q4657" s="948"/>
      <c r="R4657" s="948"/>
      <c r="S4657" s="948"/>
      <c r="T4657" s="948"/>
      <c r="U4657" s="948"/>
      <c r="V4657" s="948"/>
      <c r="W4657" s="948"/>
      <c r="X4657" s="948"/>
      <c r="Y4657" s="948"/>
      <c r="Z4657" s="948"/>
      <c r="CC4657" s="949"/>
    </row>
    <row r="4658" spans="6:81" s="947" customFormat="1">
      <c r="F4658" s="948"/>
      <c r="G4658" s="948"/>
      <c r="H4658" s="948"/>
      <c r="I4658" s="948"/>
      <c r="N4658" s="948"/>
      <c r="O4658" s="948"/>
      <c r="P4658" s="948"/>
      <c r="Q4658" s="948"/>
      <c r="R4658" s="948"/>
      <c r="S4658" s="948"/>
      <c r="T4658" s="948"/>
      <c r="U4658" s="948"/>
      <c r="V4658" s="948"/>
      <c r="W4658" s="948"/>
      <c r="X4658" s="948"/>
      <c r="Y4658" s="948"/>
      <c r="Z4658" s="948"/>
      <c r="CC4658" s="949"/>
    </row>
    <row r="4659" spans="6:81" s="947" customFormat="1">
      <c r="F4659" s="948"/>
      <c r="G4659" s="948"/>
      <c r="H4659" s="948"/>
      <c r="I4659" s="948"/>
      <c r="N4659" s="948"/>
      <c r="O4659" s="948"/>
      <c r="P4659" s="948"/>
      <c r="Q4659" s="948"/>
      <c r="R4659" s="948"/>
      <c r="S4659" s="948"/>
      <c r="T4659" s="948"/>
      <c r="U4659" s="948"/>
      <c r="V4659" s="948"/>
      <c r="W4659" s="948"/>
      <c r="X4659" s="948"/>
      <c r="Y4659" s="948"/>
      <c r="Z4659" s="948"/>
      <c r="CC4659" s="949"/>
    </row>
    <row r="4660" spans="6:81" s="947" customFormat="1">
      <c r="F4660" s="948"/>
      <c r="G4660" s="948"/>
      <c r="H4660" s="948"/>
      <c r="I4660" s="948"/>
      <c r="N4660" s="948"/>
      <c r="O4660" s="948"/>
      <c r="P4660" s="948"/>
      <c r="Q4660" s="948"/>
      <c r="R4660" s="948"/>
      <c r="S4660" s="948"/>
      <c r="T4660" s="948"/>
      <c r="U4660" s="948"/>
      <c r="V4660" s="948"/>
      <c r="W4660" s="948"/>
      <c r="X4660" s="948"/>
      <c r="Y4660" s="948"/>
      <c r="Z4660" s="948"/>
      <c r="CC4660" s="949"/>
    </row>
    <row r="4661" spans="6:81" s="947" customFormat="1">
      <c r="F4661" s="948"/>
      <c r="G4661" s="948"/>
      <c r="H4661" s="948"/>
      <c r="I4661" s="948"/>
      <c r="N4661" s="948"/>
      <c r="O4661" s="948"/>
      <c r="P4661" s="948"/>
      <c r="Q4661" s="948"/>
      <c r="R4661" s="948"/>
      <c r="S4661" s="948"/>
      <c r="T4661" s="948"/>
      <c r="U4661" s="948"/>
      <c r="V4661" s="948"/>
      <c r="W4661" s="948"/>
      <c r="X4661" s="948"/>
      <c r="Y4661" s="948"/>
      <c r="Z4661" s="948"/>
      <c r="CC4661" s="949"/>
    </row>
    <row r="4662" spans="6:81" s="947" customFormat="1">
      <c r="F4662" s="948"/>
      <c r="G4662" s="948"/>
      <c r="H4662" s="948"/>
      <c r="I4662" s="948"/>
      <c r="N4662" s="948"/>
      <c r="O4662" s="948"/>
      <c r="P4662" s="948"/>
      <c r="Q4662" s="948"/>
      <c r="R4662" s="948"/>
      <c r="S4662" s="948"/>
      <c r="T4662" s="948"/>
      <c r="U4662" s="948"/>
      <c r="V4662" s="948"/>
      <c r="W4662" s="948"/>
      <c r="X4662" s="948"/>
      <c r="Y4662" s="948"/>
      <c r="Z4662" s="948"/>
      <c r="CC4662" s="949"/>
    </row>
    <row r="4663" spans="6:81" s="947" customFormat="1">
      <c r="F4663" s="948"/>
      <c r="G4663" s="948"/>
      <c r="H4663" s="948"/>
      <c r="I4663" s="948"/>
      <c r="N4663" s="948"/>
      <c r="O4663" s="948"/>
      <c r="P4663" s="948"/>
      <c r="Q4663" s="948"/>
      <c r="R4663" s="948"/>
      <c r="S4663" s="948"/>
      <c r="T4663" s="948"/>
      <c r="U4663" s="948"/>
      <c r="V4663" s="948"/>
      <c r="W4663" s="948"/>
      <c r="X4663" s="948"/>
      <c r="Y4663" s="948"/>
      <c r="Z4663" s="948"/>
      <c r="CC4663" s="949"/>
    </row>
    <row r="4664" spans="6:81" s="947" customFormat="1">
      <c r="F4664" s="948"/>
      <c r="G4664" s="948"/>
      <c r="H4664" s="948"/>
      <c r="I4664" s="948"/>
      <c r="N4664" s="948"/>
      <c r="O4664" s="948"/>
      <c r="P4664" s="948"/>
      <c r="Q4664" s="948"/>
      <c r="R4664" s="948"/>
      <c r="S4664" s="948"/>
      <c r="T4664" s="948"/>
      <c r="U4664" s="948"/>
      <c r="V4664" s="948"/>
      <c r="W4664" s="948"/>
      <c r="X4664" s="948"/>
      <c r="Y4664" s="948"/>
      <c r="Z4664" s="948"/>
      <c r="CC4664" s="949"/>
    </row>
    <row r="4665" spans="6:81" s="947" customFormat="1">
      <c r="F4665" s="948"/>
      <c r="G4665" s="948"/>
      <c r="H4665" s="948"/>
      <c r="I4665" s="948"/>
      <c r="N4665" s="948"/>
      <c r="O4665" s="948"/>
      <c r="P4665" s="948"/>
      <c r="Q4665" s="948"/>
      <c r="R4665" s="948"/>
      <c r="S4665" s="948"/>
      <c r="T4665" s="948"/>
      <c r="U4665" s="948"/>
      <c r="V4665" s="948"/>
      <c r="W4665" s="948"/>
      <c r="X4665" s="948"/>
      <c r="Y4665" s="948"/>
      <c r="Z4665" s="948"/>
      <c r="CC4665" s="949"/>
    </row>
    <row r="4666" spans="6:81" s="947" customFormat="1">
      <c r="F4666" s="948"/>
      <c r="G4666" s="948"/>
      <c r="H4666" s="948"/>
      <c r="I4666" s="948"/>
      <c r="N4666" s="948"/>
      <c r="O4666" s="948"/>
      <c r="P4666" s="948"/>
      <c r="Q4666" s="948"/>
      <c r="R4666" s="948"/>
      <c r="S4666" s="948"/>
      <c r="T4666" s="948"/>
      <c r="U4666" s="948"/>
      <c r="V4666" s="948"/>
      <c r="W4666" s="948"/>
      <c r="X4666" s="948"/>
      <c r="Y4666" s="948"/>
      <c r="Z4666" s="948"/>
      <c r="CC4666" s="949"/>
    </row>
    <row r="4667" spans="6:81" s="947" customFormat="1">
      <c r="F4667" s="948"/>
      <c r="G4667" s="948"/>
      <c r="H4667" s="948"/>
      <c r="I4667" s="948"/>
      <c r="N4667" s="948"/>
      <c r="O4667" s="948"/>
      <c r="P4667" s="948"/>
      <c r="Q4667" s="948"/>
      <c r="R4667" s="948"/>
      <c r="S4667" s="948"/>
      <c r="T4667" s="948"/>
      <c r="U4667" s="948"/>
      <c r="V4667" s="948"/>
      <c r="W4667" s="948"/>
      <c r="X4667" s="948"/>
      <c r="Y4667" s="948"/>
      <c r="Z4667" s="948"/>
      <c r="CC4667" s="949"/>
    </row>
    <row r="4668" spans="6:81" s="947" customFormat="1">
      <c r="F4668" s="948"/>
      <c r="G4668" s="948"/>
      <c r="H4668" s="948"/>
      <c r="I4668" s="948"/>
      <c r="N4668" s="948"/>
      <c r="O4668" s="948"/>
      <c r="P4668" s="948"/>
      <c r="Q4668" s="948"/>
      <c r="R4668" s="948"/>
      <c r="S4668" s="948"/>
      <c r="T4668" s="948"/>
      <c r="U4668" s="948"/>
      <c r="V4668" s="948"/>
      <c r="W4668" s="948"/>
      <c r="X4668" s="948"/>
      <c r="Y4668" s="948"/>
      <c r="Z4668" s="948"/>
      <c r="CC4668" s="949"/>
    </row>
    <row r="4669" spans="6:81" s="947" customFormat="1">
      <c r="F4669" s="948"/>
      <c r="G4669" s="948"/>
      <c r="H4669" s="948"/>
      <c r="I4669" s="948"/>
      <c r="N4669" s="948"/>
      <c r="O4669" s="948"/>
      <c r="P4669" s="948"/>
      <c r="Q4669" s="948"/>
      <c r="R4669" s="948"/>
      <c r="S4669" s="948"/>
      <c r="T4669" s="948"/>
      <c r="U4669" s="948"/>
      <c r="V4669" s="948"/>
      <c r="W4669" s="948"/>
      <c r="X4669" s="948"/>
      <c r="Y4669" s="948"/>
      <c r="Z4669" s="948"/>
      <c r="CC4669" s="949"/>
    </row>
    <row r="4670" spans="6:81" s="947" customFormat="1">
      <c r="F4670" s="948"/>
      <c r="G4670" s="948"/>
      <c r="H4670" s="948"/>
      <c r="I4670" s="948"/>
      <c r="N4670" s="948"/>
      <c r="O4670" s="948"/>
      <c r="P4670" s="948"/>
      <c r="Q4670" s="948"/>
      <c r="R4670" s="948"/>
      <c r="S4670" s="948"/>
      <c r="T4670" s="948"/>
      <c r="U4670" s="948"/>
      <c r="V4670" s="948"/>
      <c r="W4670" s="948"/>
      <c r="X4670" s="948"/>
      <c r="Y4670" s="948"/>
      <c r="Z4670" s="948"/>
      <c r="CC4670" s="949"/>
    </row>
    <row r="4671" spans="6:81" s="947" customFormat="1">
      <c r="F4671" s="948"/>
      <c r="G4671" s="948"/>
      <c r="H4671" s="948"/>
      <c r="I4671" s="948"/>
      <c r="N4671" s="948"/>
      <c r="O4671" s="948"/>
      <c r="P4671" s="948"/>
      <c r="Q4671" s="948"/>
      <c r="R4671" s="948"/>
      <c r="S4671" s="948"/>
      <c r="T4671" s="948"/>
      <c r="U4671" s="948"/>
      <c r="V4671" s="948"/>
      <c r="W4671" s="948"/>
      <c r="X4671" s="948"/>
      <c r="Y4671" s="948"/>
      <c r="Z4671" s="948"/>
      <c r="CC4671" s="949"/>
    </row>
    <row r="4672" spans="6:81" s="947" customFormat="1">
      <c r="F4672" s="948"/>
      <c r="G4672" s="948"/>
      <c r="H4672" s="948"/>
      <c r="I4672" s="948"/>
      <c r="N4672" s="948"/>
      <c r="O4672" s="948"/>
      <c r="P4672" s="948"/>
      <c r="Q4672" s="948"/>
      <c r="R4672" s="948"/>
      <c r="S4672" s="948"/>
      <c r="T4672" s="948"/>
      <c r="U4672" s="948"/>
      <c r="V4672" s="948"/>
      <c r="W4672" s="948"/>
      <c r="X4672" s="948"/>
      <c r="Y4672" s="948"/>
      <c r="Z4672" s="948"/>
      <c r="CC4672" s="949"/>
    </row>
    <row r="4673" spans="6:81" s="947" customFormat="1">
      <c r="F4673" s="948"/>
      <c r="G4673" s="948"/>
      <c r="H4673" s="948"/>
      <c r="I4673" s="948"/>
      <c r="N4673" s="948"/>
      <c r="O4673" s="948"/>
      <c r="P4673" s="948"/>
      <c r="Q4673" s="948"/>
      <c r="R4673" s="948"/>
      <c r="S4673" s="948"/>
      <c r="T4673" s="948"/>
      <c r="U4673" s="948"/>
      <c r="V4673" s="948"/>
      <c r="W4673" s="948"/>
      <c r="X4673" s="948"/>
      <c r="Y4673" s="948"/>
      <c r="Z4673" s="948"/>
      <c r="CC4673" s="949"/>
    </row>
    <row r="4674" spans="6:81" s="947" customFormat="1">
      <c r="F4674" s="948"/>
      <c r="G4674" s="948"/>
      <c r="H4674" s="948"/>
      <c r="I4674" s="948"/>
      <c r="N4674" s="948"/>
      <c r="O4674" s="948"/>
      <c r="P4674" s="948"/>
      <c r="Q4674" s="948"/>
      <c r="R4674" s="948"/>
      <c r="S4674" s="948"/>
      <c r="T4674" s="948"/>
      <c r="U4674" s="948"/>
      <c r="V4674" s="948"/>
      <c r="W4674" s="948"/>
      <c r="X4674" s="948"/>
      <c r="Y4674" s="948"/>
      <c r="Z4674" s="948"/>
      <c r="CC4674" s="949"/>
    </row>
    <row r="4675" spans="6:81" s="947" customFormat="1">
      <c r="F4675" s="948"/>
      <c r="G4675" s="948"/>
      <c r="H4675" s="948"/>
      <c r="I4675" s="948"/>
      <c r="N4675" s="948"/>
      <c r="O4675" s="948"/>
      <c r="P4675" s="948"/>
      <c r="Q4675" s="948"/>
      <c r="R4675" s="948"/>
      <c r="S4675" s="948"/>
      <c r="T4675" s="948"/>
      <c r="U4675" s="948"/>
      <c r="V4675" s="948"/>
      <c r="W4675" s="948"/>
      <c r="X4675" s="948"/>
      <c r="Y4675" s="948"/>
      <c r="Z4675" s="948"/>
      <c r="CC4675" s="949"/>
    </row>
    <row r="4676" spans="6:81" s="947" customFormat="1">
      <c r="F4676" s="948"/>
      <c r="G4676" s="948"/>
      <c r="H4676" s="948"/>
      <c r="I4676" s="948"/>
      <c r="N4676" s="948"/>
      <c r="O4676" s="948"/>
      <c r="P4676" s="948"/>
      <c r="Q4676" s="948"/>
      <c r="R4676" s="948"/>
      <c r="S4676" s="948"/>
      <c r="T4676" s="948"/>
      <c r="U4676" s="948"/>
      <c r="V4676" s="948"/>
      <c r="W4676" s="948"/>
      <c r="X4676" s="948"/>
      <c r="Y4676" s="948"/>
      <c r="Z4676" s="948"/>
      <c r="CC4676" s="949"/>
    </row>
    <row r="4677" spans="6:81" s="947" customFormat="1">
      <c r="F4677" s="948"/>
      <c r="G4677" s="948"/>
      <c r="H4677" s="948"/>
      <c r="I4677" s="948"/>
      <c r="N4677" s="948"/>
      <c r="O4677" s="948"/>
      <c r="P4677" s="948"/>
      <c r="Q4677" s="948"/>
      <c r="R4677" s="948"/>
      <c r="S4677" s="948"/>
      <c r="T4677" s="948"/>
      <c r="U4677" s="948"/>
      <c r="V4677" s="948"/>
      <c r="W4677" s="948"/>
      <c r="X4677" s="948"/>
      <c r="Y4677" s="948"/>
      <c r="Z4677" s="948"/>
      <c r="CC4677" s="949"/>
    </row>
    <row r="4678" spans="6:81" s="947" customFormat="1">
      <c r="F4678" s="948"/>
      <c r="G4678" s="948"/>
      <c r="H4678" s="948"/>
      <c r="I4678" s="948"/>
      <c r="N4678" s="948"/>
      <c r="O4678" s="948"/>
      <c r="P4678" s="948"/>
      <c r="Q4678" s="948"/>
      <c r="R4678" s="948"/>
      <c r="S4678" s="948"/>
      <c r="T4678" s="948"/>
      <c r="U4678" s="948"/>
      <c r="V4678" s="948"/>
      <c r="W4678" s="948"/>
      <c r="X4678" s="948"/>
      <c r="Y4678" s="948"/>
      <c r="Z4678" s="948"/>
      <c r="CC4678" s="949"/>
    </row>
    <row r="4679" spans="6:81" s="947" customFormat="1">
      <c r="F4679" s="948"/>
      <c r="G4679" s="948"/>
      <c r="H4679" s="948"/>
      <c r="I4679" s="948"/>
      <c r="N4679" s="948"/>
      <c r="O4679" s="948"/>
      <c r="P4679" s="948"/>
      <c r="Q4679" s="948"/>
      <c r="R4679" s="948"/>
      <c r="S4679" s="948"/>
      <c r="T4679" s="948"/>
      <c r="U4679" s="948"/>
      <c r="V4679" s="948"/>
      <c r="W4679" s="948"/>
      <c r="X4679" s="948"/>
      <c r="Y4679" s="948"/>
      <c r="Z4679" s="948"/>
      <c r="CC4679" s="949"/>
    </row>
    <row r="4680" spans="6:81" s="947" customFormat="1">
      <c r="F4680" s="948"/>
      <c r="G4680" s="948"/>
      <c r="H4680" s="948"/>
      <c r="I4680" s="948"/>
      <c r="N4680" s="948"/>
      <c r="O4680" s="948"/>
      <c r="P4680" s="948"/>
      <c r="Q4680" s="948"/>
      <c r="R4680" s="948"/>
      <c r="S4680" s="948"/>
      <c r="T4680" s="948"/>
      <c r="U4680" s="948"/>
      <c r="V4680" s="948"/>
      <c r="W4680" s="948"/>
      <c r="X4680" s="948"/>
      <c r="Y4680" s="948"/>
      <c r="Z4680" s="948"/>
      <c r="CC4680" s="949"/>
    </row>
    <row r="4681" spans="6:81" s="947" customFormat="1">
      <c r="F4681" s="948"/>
      <c r="G4681" s="948"/>
      <c r="H4681" s="948"/>
      <c r="I4681" s="948"/>
      <c r="N4681" s="948"/>
      <c r="O4681" s="948"/>
      <c r="P4681" s="948"/>
      <c r="Q4681" s="948"/>
      <c r="R4681" s="948"/>
      <c r="S4681" s="948"/>
      <c r="T4681" s="948"/>
      <c r="U4681" s="948"/>
      <c r="V4681" s="948"/>
      <c r="W4681" s="948"/>
      <c r="X4681" s="948"/>
      <c r="Y4681" s="948"/>
      <c r="Z4681" s="948"/>
      <c r="CC4681" s="949"/>
    </row>
    <row r="4682" spans="6:81" s="947" customFormat="1">
      <c r="F4682" s="948"/>
      <c r="G4682" s="948"/>
      <c r="H4682" s="948"/>
      <c r="I4682" s="948"/>
      <c r="N4682" s="948"/>
      <c r="O4682" s="948"/>
      <c r="P4682" s="948"/>
      <c r="Q4682" s="948"/>
      <c r="R4682" s="948"/>
      <c r="S4682" s="948"/>
      <c r="T4682" s="948"/>
      <c r="U4682" s="948"/>
      <c r="V4682" s="948"/>
      <c r="W4682" s="948"/>
      <c r="X4682" s="948"/>
      <c r="Y4682" s="948"/>
      <c r="Z4682" s="948"/>
      <c r="CC4682" s="949"/>
    </row>
    <row r="4683" spans="6:81" s="947" customFormat="1">
      <c r="F4683" s="948"/>
      <c r="G4683" s="948"/>
      <c r="H4683" s="948"/>
      <c r="I4683" s="948"/>
      <c r="N4683" s="948"/>
      <c r="O4683" s="948"/>
      <c r="P4683" s="948"/>
      <c r="Q4683" s="948"/>
      <c r="R4683" s="948"/>
      <c r="S4683" s="948"/>
      <c r="T4683" s="948"/>
      <c r="U4683" s="948"/>
      <c r="V4683" s="948"/>
      <c r="W4683" s="948"/>
      <c r="X4683" s="948"/>
      <c r="Y4683" s="948"/>
      <c r="Z4683" s="948"/>
      <c r="CC4683" s="949"/>
    </row>
    <row r="4684" spans="6:81" s="947" customFormat="1">
      <c r="F4684" s="948"/>
      <c r="G4684" s="948"/>
      <c r="H4684" s="948"/>
      <c r="I4684" s="948"/>
      <c r="N4684" s="948"/>
      <c r="O4684" s="948"/>
      <c r="P4684" s="948"/>
      <c r="Q4684" s="948"/>
      <c r="R4684" s="948"/>
      <c r="S4684" s="948"/>
      <c r="T4684" s="948"/>
      <c r="U4684" s="948"/>
      <c r="V4684" s="948"/>
      <c r="W4684" s="948"/>
      <c r="X4684" s="948"/>
      <c r="Y4684" s="948"/>
      <c r="Z4684" s="948"/>
      <c r="CC4684" s="949"/>
    </row>
    <row r="4685" spans="6:81" s="947" customFormat="1">
      <c r="F4685" s="948"/>
      <c r="G4685" s="948"/>
      <c r="H4685" s="948"/>
      <c r="I4685" s="948"/>
      <c r="N4685" s="948"/>
      <c r="O4685" s="948"/>
      <c r="P4685" s="948"/>
      <c r="Q4685" s="948"/>
      <c r="R4685" s="948"/>
      <c r="S4685" s="948"/>
      <c r="T4685" s="948"/>
      <c r="U4685" s="948"/>
      <c r="V4685" s="948"/>
      <c r="W4685" s="948"/>
      <c r="X4685" s="948"/>
      <c r="Y4685" s="948"/>
      <c r="Z4685" s="948"/>
      <c r="CC4685" s="949"/>
    </row>
    <row r="4686" spans="6:81" s="947" customFormat="1">
      <c r="F4686" s="948"/>
      <c r="G4686" s="948"/>
      <c r="H4686" s="948"/>
      <c r="I4686" s="948"/>
      <c r="N4686" s="948"/>
      <c r="O4686" s="948"/>
      <c r="P4686" s="948"/>
      <c r="Q4686" s="948"/>
      <c r="R4686" s="948"/>
      <c r="S4686" s="948"/>
      <c r="T4686" s="948"/>
      <c r="U4686" s="948"/>
      <c r="V4686" s="948"/>
      <c r="W4686" s="948"/>
      <c r="X4686" s="948"/>
      <c r="Y4686" s="948"/>
      <c r="Z4686" s="948"/>
      <c r="CC4686" s="949"/>
    </row>
    <row r="4687" spans="6:81" s="947" customFormat="1">
      <c r="F4687" s="948"/>
      <c r="G4687" s="948"/>
      <c r="H4687" s="948"/>
      <c r="I4687" s="948"/>
      <c r="N4687" s="948"/>
      <c r="O4687" s="948"/>
      <c r="P4687" s="948"/>
      <c r="Q4687" s="948"/>
      <c r="R4687" s="948"/>
      <c r="S4687" s="948"/>
      <c r="T4687" s="948"/>
      <c r="U4687" s="948"/>
      <c r="V4687" s="948"/>
      <c r="W4687" s="948"/>
      <c r="X4687" s="948"/>
      <c r="Y4687" s="948"/>
      <c r="Z4687" s="948"/>
      <c r="CC4687" s="949"/>
    </row>
    <row r="4688" spans="6:81" s="947" customFormat="1">
      <c r="F4688" s="948"/>
      <c r="G4688" s="948"/>
      <c r="H4688" s="948"/>
      <c r="I4688" s="948"/>
      <c r="N4688" s="948"/>
      <c r="O4688" s="948"/>
      <c r="P4688" s="948"/>
      <c r="Q4688" s="948"/>
      <c r="R4688" s="948"/>
      <c r="S4688" s="948"/>
      <c r="T4688" s="948"/>
      <c r="U4688" s="948"/>
      <c r="V4688" s="948"/>
      <c r="W4688" s="948"/>
      <c r="X4688" s="948"/>
      <c r="Y4688" s="948"/>
      <c r="Z4688" s="948"/>
      <c r="CC4688" s="949"/>
    </row>
    <row r="4689" spans="6:81" s="947" customFormat="1">
      <c r="F4689" s="948"/>
      <c r="G4689" s="948"/>
      <c r="H4689" s="948"/>
      <c r="I4689" s="948"/>
      <c r="N4689" s="948"/>
      <c r="O4689" s="948"/>
      <c r="P4689" s="948"/>
      <c r="Q4689" s="948"/>
      <c r="R4689" s="948"/>
      <c r="S4689" s="948"/>
      <c r="T4689" s="948"/>
      <c r="U4689" s="948"/>
      <c r="V4689" s="948"/>
      <c r="W4689" s="948"/>
      <c r="X4689" s="948"/>
      <c r="Y4689" s="948"/>
      <c r="Z4689" s="948"/>
      <c r="CC4689" s="949"/>
    </row>
    <row r="4690" spans="6:81" s="947" customFormat="1">
      <c r="F4690" s="948"/>
      <c r="G4690" s="948"/>
      <c r="H4690" s="948"/>
      <c r="I4690" s="948"/>
      <c r="N4690" s="948"/>
      <c r="O4690" s="948"/>
      <c r="P4690" s="948"/>
      <c r="Q4690" s="948"/>
      <c r="R4690" s="948"/>
      <c r="S4690" s="948"/>
      <c r="T4690" s="948"/>
      <c r="U4690" s="948"/>
      <c r="V4690" s="948"/>
      <c r="W4690" s="948"/>
      <c r="X4690" s="948"/>
      <c r="Y4690" s="948"/>
      <c r="Z4690" s="948"/>
      <c r="CC4690" s="949"/>
    </row>
    <row r="4691" spans="6:81" s="947" customFormat="1">
      <c r="F4691" s="948"/>
      <c r="G4691" s="948"/>
      <c r="H4691" s="948"/>
      <c r="I4691" s="948"/>
      <c r="N4691" s="948"/>
      <c r="O4691" s="948"/>
      <c r="P4691" s="948"/>
      <c r="Q4691" s="948"/>
      <c r="R4691" s="948"/>
      <c r="S4691" s="948"/>
      <c r="T4691" s="948"/>
      <c r="U4691" s="948"/>
      <c r="V4691" s="948"/>
      <c r="W4691" s="948"/>
      <c r="X4691" s="948"/>
      <c r="Y4691" s="948"/>
      <c r="Z4691" s="948"/>
      <c r="CC4691" s="949"/>
    </row>
    <row r="4692" spans="6:81" s="947" customFormat="1">
      <c r="F4692" s="948"/>
      <c r="G4692" s="948"/>
      <c r="H4692" s="948"/>
      <c r="I4692" s="948"/>
      <c r="N4692" s="948"/>
      <c r="O4692" s="948"/>
      <c r="P4692" s="948"/>
      <c r="Q4692" s="948"/>
      <c r="R4692" s="948"/>
      <c r="S4692" s="948"/>
      <c r="T4692" s="948"/>
      <c r="U4692" s="948"/>
      <c r="V4692" s="948"/>
      <c r="W4692" s="948"/>
      <c r="X4692" s="948"/>
      <c r="Y4692" s="948"/>
      <c r="Z4692" s="948"/>
      <c r="CC4692" s="949"/>
    </row>
    <row r="4693" spans="6:81" s="947" customFormat="1">
      <c r="F4693" s="948"/>
      <c r="G4693" s="948"/>
      <c r="H4693" s="948"/>
      <c r="I4693" s="948"/>
      <c r="N4693" s="948"/>
      <c r="O4693" s="948"/>
      <c r="P4693" s="948"/>
      <c r="Q4693" s="948"/>
      <c r="R4693" s="948"/>
      <c r="S4693" s="948"/>
      <c r="T4693" s="948"/>
      <c r="U4693" s="948"/>
      <c r="V4693" s="948"/>
      <c r="W4693" s="948"/>
      <c r="X4693" s="948"/>
      <c r="Y4693" s="948"/>
      <c r="Z4693" s="948"/>
      <c r="CC4693" s="949"/>
    </row>
    <row r="4694" spans="6:81" s="947" customFormat="1">
      <c r="F4694" s="948"/>
      <c r="G4694" s="948"/>
      <c r="H4694" s="948"/>
      <c r="I4694" s="948"/>
      <c r="N4694" s="948"/>
      <c r="O4694" s="948"/>
      <c r="P4694" s="948"/>
      <c r="Q4694" s="948"/>
      <c r="R4694" s="948"/>
      <c r="S4694" s="948"/>
      <c r="T4694" s="948"/>
      <c r="U4694" s="948"/>
      <c r="V4694" s="948"/>
      <c r="W4694" s="948"/>
      <c r="X4694" s="948"/>
      <c r="Y4694" s="948"/>
      <c r="Z4694" s="948"/>
      <c r="CC4694" s="949"/>
    </row>
    <row r="4695" spans="6:81" s="947" customFormat="1">
      <c r="F4695" s="948"/>
      <c r="G4695" s="948"/>
      <c r="H4695" s="948"/>
      <c r="I4695" s="948"/>
      <c r="N4695" s="948"/>
      <c r="O4695" s="948"/>
      <c r="P4695" s="948"/>
      <c r="Q4695" s="948"/>
      <c r="R4695" s="948"/>
      <c r="S4695" s="948"/>
      <c r="T4695" s="948"/>
      <c r="U4695" s="948"/>
      <c r="V4695" s="948"/>
      <c r="W4695" s="948"/>
      <c r="X4695" s="948"/>
      <c r="Y4695" s="948"/>
      <c r="Z4695" s="948"/>
      <c r="CC4695" s="949"/>
    </row>
    <row r="4696" spans="6:81" s="947" customFormat="1">
      <c r="F4696" s="948"/>
      <c r="G4696" s="948"/>
      <c r="H4696" s="948"/>
      <c r="I4696" s="948"/>
      <c r="N4696" s="948"/>
      <c r="O4696" s="948"/>
      <c r="P4696" s="948"/>
      <c r="Q4696" s="948"/>
      <c r="R4696" s="948"/>
      <c r="S4696" s="948"/>
      <c r="T4696" s="948"/>
      <c r="U4696" s="948"/>
      <c r="V4696" s="948"/>
      <c r="W4696" s="948"/>
      <c r="X4696" s="948"/>
      <c r="Y4696" s="948"/>
      <c r="Z4696" s="948"/>
      <c r="CC4696" s="949"/>
    </row>
    <row r="4697" spans="6:81" s="947" customFormat="1">
      <c r="F4697" s="948"/>
      <c r="G4697" s="948"/>
      <c r="H4697" s="948"/>
      <c r="I4697" s="948"/>
      <c r="N4697" s="948"/>
      <c r="O4697" s="948"/>
      <c r="P4697" s="948"/>
      <c r="Q4697" s="948"/>
      <c r="R4697" s="948"/>
      <c r="S4697" s="948"/>
      <c r="T4697" s="948"/>
      <c r="U4697" s="948"/>
      <c r="V4697" s="948"/>
      <c r="W4697" s="948"/>
      <c r="X4697" s="948"/>
      <c r="Y4697" s="948"/>
      <c r="Z4697" s="948"/>
      <c r="CC4697" s="949"/>
    </row>
    <row r="4698" spans="6:81" s="947" customFormat="1">
      <c r="F4698" s="948"/>
      <c r="G4698" s="948"/>
      <c r="H4698" s="948"/>
      <c r="I4698" s="948"/>
      <c r="N4698" s="948"/>
      <c r="O4698" s="948"/>
      <c r="P4698" s="948"/>
      <c r="Q4698" s="948"/>
      <c r="R4698" s="948"/>
      <c r="S4698" s="948"/>
      <c r="T4698" s="948"/>
      <c r="U4698" s="948"/>
      <c r="V4698" s="948"/>
      <c r="W4698" s="948"/>
      <c r="X4698" s="948"/>
      <c r="Y4698" s="948"/>
      <c r="Z4698" s="948"/>
      <c r="CC4698" s="949"/>
    </row>
    <row r="4699" spans="6:81" s="947" customFormat="1">
      <c r="F4699" s="948"/>
      <c r="G4699" s="948"/>
      <c r="H4699" s="948"/>
      <c r="I4699" s="948"/>
      <c r="N4699" s="948"/>
      <c r="O4699" s="948"/>
      <c r="P4699" s="948"/>
      <c r="Q4699" s="948"/>
      <c r="R4699" s="948"/>
      <c r="S4699" s="948"/>
      <c r="T4699" s="948"/>
      <c r="U4699" s="948"/>
      <c r="V4699" s="948"/>
      <c r="W4699" s="948"/>
      <c r="X4699" s="948"/>
      <c r="Y4699" s="948"/>
      <c r="Z4699" s="948"/>
      <c r="CC4699" s="949"/>
    </row>
    <row r="4700" spans="6:81" s="947" customFormat="1">
      <c r="F4700" s="948"/>
      <c r="G4700" s="948"/>
      <c r="H4700" s="948"/>
      <c r="I4700" s="948"/>
      <c r="N4700" s="948"/>
      <c r="O4700" s="948"/>
      <c r="P4700" s="948"/>
      <c r="Q4700" s="948"/>
      <c r="R4700" s="948"/>
      <c r="S4700" s="948"/>
      <c r="T4700" s="948"/>
      <c r="U4700" s="948"/>
      <c r="V4700" s="948"/>
      <c r="W4700" s="948"/>
      <c r="X4700" s="948"/>
      <c r="Y4700" s="948"/>
      <c r="Z4700" s="948"/>
      <c r="CC4700" s="949"/>
    </row>
    <row r="4701" spans="6:81" s="947" customFormat="1">
      <c r="F4701" s="948"/>
      <c r="G4701" s="948"/>
      <c r="H4701" s="948"/>
      <c r="I4701" s="948"/>
      <c r="N4701" s="948"/>
      <c r="O4701" s="948"/>
      <c r="P4701" s="948"/>
      <c r="Q4701" s="948"/>
      <c r="R4701" s="948"/>
      <c r="S4701" s="948"/>
      <c r="T4701" s="948"/>
      <c r="U4701" s="948"/>
      <c r="V4701" s="948"/>
      <c r="W4701" s="948"/>
      <c r="X4701" s="948"/>
      <c r="Y4701" s="948"/>
      <c r="Z4701" s="948"/>
      <c r="CC4701" s="949"/>
    </row>
    <row r="4702" spans="6:81" s="947" customFormat="1">
      <c r="F4702" s="948"/>
      <c r="G4702" s="948"/>
      <c r="H4702" s="948"/>
      <c r="I4702" s="948"/>
      <c r="N4702" s="948"/>
      <c r="O4702" s="948"/>
      <c r="P4702" s="948"/>
      <c r="Q4702" s="948"/>
      <c r="R4702" s="948"/>
      <c r="S4702" s="948"/>
      <c r="T4702" s="948"/>
      <c r="U4702" s="948"/>
      <c r="V4702" s="948"/>
      <c r="W4702" s="948"/>
      <c r="X4702" s="948"/>
      <c r="Y4702" s="948"/>
      <c r="Z4702" s="948"/>
      <c r="CC4702" s="949"/>
    </row>
    <row r="4703" spans="6:81" s="947" customFormat="1">
      <c r="F4703" s="948"/>
      <c r="G4703" s="948"/>
      <c r="H4703" s="948"/>
      <c r="I4703" s="948"/>
      <c r="N4703" s="948"/>
      <c r="O4703" s="948"/>
      <c r="P4703" s="948"/>
      <c r="Q4703" s="948"/>
      <c r="R4703" s="948"/>
      <c r="S4703" s="948"/>
      <c r="T4703" s="948"/>
      <c r="U4703" s="948"/>
      <c r="V4703" s="948"/>
      <c r="W4703" s="948"/>
      <c r="X4703" s="948"/>
      <c r="Y4703" s="948"/>
      <c r="Z4703" s="948"/>
      <c r="CC4703" s="949"/>
    </row>
    <row r="4704" spans="6:81" s="947" customFormat="1">
      <c r="F4704" s="948"/>
      <c r="G4704" s="948"/>
      <c r="H4704" s="948"/>
      <c r="I4704" s="948"/>
      <c r="N4704" s="948"/>
      <c r="O4704" s="948"/>
      <c r="P4704" s="948"/>
      <c r="Q4704" s="948"/>
      <c r="R4704" s="948"/>
      <c r="S4704" s="948"/>
      <c r="T4704" s="948"/>
      <c r="U4704" s="948"/>
      <c r="V4704" s="948"/>
      <c r="W4704" s="948"/>
      <c r="X4704" s="948"/>
      <c r="Y4704" s="948"/>
      <c r="Z4704" s="948"/>
      <c r="CC4704" s="949"/>
    </row>
    <row r="4705" spans="6:81" s="947" customFormat="1">
      <c r="F4705" s="948"/>
      <c r="G4705" s="948"/>
      <c r="H4705" s="948"/>
      <c r="I4705" s="948"/>
      <c r="N4705" s="948"/>
      <c r="O4705" s="948"/>
      <c r="P4705" s="948"/>
      <c r="Q4705" s="948"/>
      <c r="R4705" s="948"/>
      <c r="S4705" s="948"/>
      <c r="T4705" s="948"/>
      <c r="U4705" s="948"/>
      <c r="V4705" s="948"/>
      <c r="W4705" s="948"/>
      <c r="X4705" s="948"/>
      <c r="Y4705" s="948"/>
      <c r="Z4705" s="948"/>
      <c r="CC4705" s="949"/>
    </row>
    <row r="4706" spans="6:81" s="947" customFormat="1">
      <c r="F4706" s="948"/>
      <c r="G4706" s="948"/>
      <c r="H4706" s="948"/>
      <c r="I4706" s="948"/>
      <c r="N4706" s="948"/>
      <c r="O4706" s="948"/>
      <c r="P4706" s="948"/>
      <c r="Q4706" s="948"/>
      <c r="R4706" s="948"/>
      <c r="S4706" s="948"/>
      <c r="T4706" s="948"/>
      <c r="U4706" s="948"/>
      <c r="V4706" s="948"/>
      <c r="W4706" s="948"/>
      <c r="X4706" s="948"/>
      <c r="Y4706" s="948"/>
      <c r="Z4706" s="948"/>
      <c r="CC4706" s="949"/>
    </row>
    <row r="4707" spans="6:81" s="947" customFormat="1">
      <c r="F4707" s="948"/>
      <c r="G4707" s="948"/>
      <c r="H4707" s="948"/>
      <c r="I4707" s="948"/>
      <c r="N4707" s="948"/>
      <c r="O4707" s="948"/>
      <c r="P4707" s="948"/>
      <c r="Q4707" s="948"/>
      <c r="R4707" s="948"/>
      <c r="S4707" s="948"/>
      <c r="T4707" s="948"/>
      <c r="U4707" s="948"/>
      <c r="V4707" s="948"/>
      <c r="W4707" s="948"/>
      <c r="X4707" s="948"/>
      <c r="Y4707" s="948"/>
      <c r="Z4707" s="948"/>
      <c r="CC4707" s="949"/>
    </row>
    <row r="4708" spans="6:81" s="947" customFormat="1">
      <c r="F4708" s="948"/>
      <c r="G4708" s="948"/>
      <c r="H4708" s="948"/>
      <c r="I4708" s="948"/>
      <c r="N4708" s="948"/>
      <c r="O4708" s="948"/>
      <c r="P4708" s="948"/>
      <c r="Q4708" s="948"/>
      <c r="R4708" s="948"/>
      <c r="S4708" s="948"/>
      <c r="T4708" s="948"/>
      <c r="U4708" s="948"/>
      <c r="V4708" s="948"/>
      <c r="W4708" s="948"/>
      <c r="X4708" s="948"/>
      <c r="Y4708" s="948"/>
      <c r="Z4708" s="948"/>
      <c r="CC4708" s="949"/>
    </row>
    <row r="4709" spans="6:81" s="947" customFormat="1">
      <c r="F4709" s="948"/>
      <c r="G4709" s="948"/>
      <c r="H4709" s="948"/>
      <c r="I4709" s="948"/>
      <c r="N4709" s="948"/>
      <c r="O4709" s="948"/>
      <c r="P4709" s="948"/>
      <c r="Q4709" s="948"/>
      <c r="R4709" s="948"/>
      <c r="S4709" s="948"/>
      <c r="T4709" s="948"/>
      <c r="U4709" s="948"/>
      <c r="V4709" s="948"/>
      <c r="W4709" s="948"/>
      <c r="X4709" s="948"/>
      <c r="Y4709" s="948"/>
      <c r="Z4709" s="948"/>
      <c r="CC4709" s="949"/>
    </row>
    <row r="4710" spans="6:81" s="947" customFormat="1">
      <c r="F4710" s="948"/>
      <c r="G4710" s="948"/>
      <c r="H4710" s="948"/>
      <c r="I4710" s="948"/>
      <c r="N4710" s="948"/>
      <c r="O4710" s="948"/>
      <c r="P4710" s="948"/>
      <c r="Q4710" s="948"/>
      <c r="R4710" s="948"/>
      <c r="S4710" s="948"/>
      <c r="T4710" s="948"/>
      <c r="U4710" s="948"/>
      <c r="V4710" s="948"/>
      <c r="W4710" s="948"/>
      <c r="X4710" s="948"/>
      <c r="Y4710" s="948"/>
      <c r="Z4710" s="948"/>
      <c r="CC4710" s="949"/>
    </row>
    <row r="4711" spans="6:81" s="947" customFormat="1">
      <c r="F4711" s="948"/>
      <c r="G4711" s="948"/>
      <c r="H4711" s="948"/>
      <c r="I4711" s="948"/>
      <c r="N4711" s="948"/>
      <c r="O4711" s="948"/>
      <c r="P4711" s="948"/>
      <c r="Q4711" s="948"/>
      <c r="R4711" s="948"/>
      <c r="S4711" s="948"/>
      <c r="T4711" s="948"/>
      <c r="U4711" s="948"/>
      <c r="V4711" s="948"/>
      <c r="W4711" s="948"/>
      <c r="X4711" s="948"/>
      <c r="Y4711" s="948"/>
      <c r="Z4711" s="948"/>
      <c r="CC4711" s="949"/>
    </row>
    <row r="4712" spans="6:81" s="947" customFormat="1">
      <c r="F4712" s="948"/>
      <c r="G4712" s="948"/>
      <c r="H4712" s="948"/>
      <c r="I4712" s="948"/>
      <c r="N4712" s="948"/>
      <c r="O4712" s="948"/>
      <c r="P4712" s="948"/>
      <c r="Q4712" s="948"/>
      <c r="R4712" s="948"/>
      <c r="S4712" s="948"/>
      <c r="T4712" s="948"/>
      <c r="U4712" s="948"/>
      <c r="V4712" s="948"/>
      <c r="W4712" s="948"/>
      <c r="X4712" s="948"/>
      <c r="Y4712" s="948"/>
      <c r="Z4712" s="948"/>
      <c r="CC4712" s="949"/>
    </row>
    <row r="4713" spans="6:81" s="947" customFormat="1">
      <c r="F4713" s="948"/>
      <c r="G4713" s="948"/>
      <c r="H4713" s="948"/>
      <c r="I4713" s="948"/>
      <c r="N4713" s="948"/>
      <c r="O4713" s="948"/>
      <c r="P4713" s="948"/>
      <c r="Q4713" s="948"/>
      <c r="R4713" s="948"/>
      <c r="S4713" s="948"/>
      <c r="T4713" s="948"/>
      <c r="U4713" s="948"/>
      <c r="V4713" s="948"/>
      <c r="W4713" s="948"/>
      <c r="X4713" s="948"/>
      <c r="Y4713" s="948"/>
      <c r="Z4713" s="948"/>
      <c r="CC4713" s="949"/>
    </row>
    <row r="4714" spans="6:81" s="947" customFormat="1">
      <c r="F4714" s="948"/>
      <c r="G4714" s="948"/>
      <c r="H4714" s="948"/>
      <c r="I4714" s="948"/>
      <c r="N4714" s="948"/>
      <c r="O4714" s="948"/>
      <c r="P4714" s="948"/>
      <c r="Q4714" s="948"/>
      <c r="R4714" s="948"/>
      <c r="S4714" s="948"/>
      <c r="T4714" s="948"/>
      <c r="U4714" s="948"/>
      <c r="V4714" s="948"/>
      <c r="W4714" s="948"/>
      <c r="X4714" s="948"/>
      <c r="Y4714" s="948"/>
      <c r="Z4714" s="948"/>
      <c r="CC4714" s="949"/>
    </row>
    <row r="4715" spans="6:81" s="947" customFormat="1">
      <c r="F4715" s="948"/>
      <c r="G4715" s="948"/>
      <c r="H4715" s="948"/>
      <c r="I4715" s="948"/>
      <c r="N4715" s="948"/>
      <c r="O4715" s="948"/>
      <c r="P4715" s="948"/>
      <c r="Q4715" s="948"/>
      <c r="R4715" s="948"/>
      <c r="S4715" s="948"/>
      <c r="T4715" s="948"/>
      <c r="U4715" s="948"/>
      <c r="V4715" s="948"/>
      <c r="W4715" s="948"/>
      <c r="X4715" s="948"/>
      <c r="Y4715" s="948"/>
      <c r="Z4715" s="948"/>
      <c r="CC4715" s="949"/>
    </row>
    <row r="4716" spans="6:81" s="947" customFormat="1">
      <c r="F4716" s="948"/>
      <c r="G4716" s="948"/>
      <c r="H4716" s="948"/>
      <c r="I4716" s="948"/>
      <c r="N4716" s="948"/>
      <c r="O4716" s="948"/>
      <c r="P4716" s="948"/>
      <c r="Q4716" s="948"/>
      <c r="R4716" s="948"/>
      <c r="S4716" s="948"/>
      <c r="T4716" s="948"/>
      <c r="U4716" s="948"/>
      <c r="V4716" s="948"/>
      <c r="W4716" s="948"/>
      <c r="X4716" s="948"/>
      <c r="Y4716" s="948"/>
      <c r="Z4716" s="948"/>
      <c r="CC4716" s="949"/>
    </row>
    <row r="4717" spans="6:81" s="947" customFormat="1">
      <c r="F4717" s="948"/>
      <c r="G4717" s="948"/>
      <c r="H4717" s="948"/>
      <c r="I4717" s="948"/>
      <c r="N4717" s="948"/>
      <c r="O4717" s="948"/>
      <c r="P4717" s="948"/>
      <c r="Q4717" s="948"/>
      <c r="R4717" s="948"/>
      <c r="S4717" s="948"/>
      <c r="T4717" s="948"/>
      <c r="U4717" s="948"/>
      <c r="V4717" s="948"/>
      <c r="W4717" s="948"/>
      <c r="X4717" s="948"/>
      <c r="Y4717" s="948"/>
      <c r="Z4717" s="948"/>
      <c r="CC4717" s="949"/>
    </row>
    <row r="4718" spans="6:81" s="947" customFormat="1">
      <c r="F4718" s="948"/>
      <c r="G4718" s="948"/>
      <c r="H4718" s="948"/>
      <c r="I4718" s="948"/>
      <c r="N4718" s="948"/>
      <c r="O4718" s="948"/>
      <c r="P4718" s="948"/>
      <c r="Q4718" s="948"/>
      <c r="R4718" s="948"/>
      <c r="S4718" s="948"/>
      <c r="T4718" s="948"/>
      <c r="U4718" s="948"/>
      <c r="V4718" s="948"/>
      <c r="W4718" s="948"/>
      <c r="X4718" s="948"/>
      <c r="Y4718" s="948"/>
      <c r="Z4718" s="948"/>
      <c r="CC4718" s="949"/>
    </row>
    <row r="4719" spans="6:81" s="947" customFormat="1">
      <c r="F4719" s="948"/>
      <c r="G4719" s="948"/>
      <c r="H4719" s="948"/>
      <c r="I4719" s="948"/>
      <c r="N4719" s="948"/>
      <c r="O4719" s="948"/>
      <c r="P4719" s="948"/>
      <c r="Q4719" s="948"/>
      <c r="R4719" s="948"/>
      <c r="S4719" s="948"/>
      <c r="T4719" s="948"/>
      <c r="U4719" s="948"/>
      <c r="V4719" s="948"/>
      <c r="W4719" s="948"/>
      <c r="X4719" s="948"/>
      <c r="Y4719" s="948"/>
      <c r="Z4719" s="948"/>
      <c r="CC4719" s="949"/>
    </row>
    <row r="4720" spans="6:81" s="947" customFormat="1">
      <c r="F4720" s="948"/>
      <c r="G4720" s="948"/>
      <c r="H4720" s="948"/>
      <c r="I4720" s="948"/>
      <c r="N4720" s="948"/>
      <c r="O4720" s="948"/>
      <c r="P4720" s="948"/>
      <c r="Q4720" s="948"/>
      <c r="R4720" s="948"/>
      <c r="S4720" s="948"/>
      <c r="T4720" s="948"/>
      <c r="U4720" s="948"/>
      <c r="V4720" s="948"/>
      <c r="W4720" s="948"/>
      <c r="X4720" s="948"/>
      <c r="Y4720" s="948"/>
      <c r="Z4720" s="948"/>
      <c r="CC4720" s="949"/>
    </row>
    <row r="4721" spans="6:81" s="947" customFormat="1">
      <c r="F4721" s="948"/>
      <c r="G4721" s="948"/>
      <c r="H4721" s="948"/>
      <c r="I4721" s="948"/>
      <c r="N4721" s="948"/>
      <c r="O4721" s="948"/>
      <c r="P4721" s="948"/>
      <c r="Q4721" s="948"/>
      <c r="R4721" s="948"/>
      <c r="S4721" s="948"/>
      <c r="T4721" s="948"/>
      <c r="U4721" s="948"/>
      <c r="V4721" s="948"/>
      <c r="W4721" s="948"/>
      <c r="X4721" s="948"/>
      <c r="Y4721" s="948"/>
      <c r="Z4721" s="948"/>
      <c r="CC4721" s="949"/>
    </row>
    <row r="4722" spans="6:81" s="947" customFormat="1">
      <c r="F4722" s="948"/>
      <c r="G4722" s="948"/>
      <c r="H4722" s="948"/>
      <c r="I4722" s="948"/>
      <c r="N4722" s="948"/>
      <c r="O4722" s="948"/>
      <c r="P4722" s="948"/>
      <c r="Q4722" s="948"/>
      <c r="R4722" s="948"/>
      <c r="S4722" s="948"/>
      <c r="T4722" s="948"/>
      <c r="U4722" s="948"/>
      <c r="V4722" s="948"/>
      <c r="W4722" s="948"/>
      <c r="X4722" s="948"/>
      <c r="Y4722" s="948"/>
      <c r="Z4722" s="948"/>
      <c r="CC4722" s="949"/>
    </row>
    <row r="4723" spans="6:81" s="947" customFormat="1">
      <c r="F4723" s="948"/>
      <c r="G4723" s="948"/>
      <c r="H4723" s="948"/>
      <c r="I4723" s="948"/>
      <c r="N4723" s="948"/>
      <c r="O4723" s="948"/>
      <c r="P4723" s="948"/>
      <c r="Q4723" s="948"/>
      <c r="R4723" s="948"/>
      <c r="S4723" s="948"/>
      <c r="T4723" s="948"/>
      <c r="U4723" s="948"/>
      <c r="V4723" s="948"/>
      <c r="W4723" s="948"/>
      <c r="X4723" s="948"/>
      <c r="Y4723" s="948"/>
      <c r="Z4723" s="948"/>
      <c r="CC4723" s="949"/>
    </row>
    <row r="4724" spans="6:81" s="947" customFormat="1">
      <c r="F4724" s="948"/>
      <c r="G4724" s="948"/>
      <c r="H4724" s="948"/>
      <c r="I4724" s="948"/>
      <c r="N4724" s="948"/>
      <c r="O4724" s="948"/>
      <c r="P4724" s="948"/>
      <c r="Q4724" s="948"/>
      <c r="R4724" s="948"/>
      <c r="S4724" s="948"/>
      <c r="T4724" s="948"/>
      <c r="U4724" s="948"/>
      <c r="V4724" s="948"/>
      <c r="W4724" s="948"/>
      <c r="X4724" s="948"/>
      <c r="Y4724" s="948"/>
      <c r="Z4724" s="948"/>
      <c r="CC4724" s="949"/>
    </row>
    <row r="4725" spans="6:81" s="947" customFormat="1">
      <c r="F4725" s="948"/>
      <c r="G4725" s="948"/>
      <c r="H4725" s="948"/>
      <c r="I4725" s="948"/>
      <c r="N4725" s="948"/>
      <c r="O4725" s="948"/>
      <c r="P4725" s="948"/>
      <c r="Q4725" s="948"/>
      <c r="R4725" s="948"/>
      <c r="S4725" s="948"/>
      <c r="T4725" s="948"/>
      <c r="U4725" s="948"/>
      <c r="V4725" s="948"/>
      <c r="W4725" s="948"/>
      <c r="X4725" s="948"/>
      <c r="Y4725" s="948"/>
      <c r="Z4725" s="948"/>
      <c r="CC4725" s="949"/>
    </row>
    <row r="4726" spans="6:81" s="947" customFormat="1">
      <c r="F4726" s="948"/>
      <c r="G4726" s="948"/>
      <c r="H4726" s="948"/>
      <c r="I4726" s="948"/>
      <c r="N4726" s="948"/>
      <c r="O4726" s="948"/>
      <c r="P4726" s="948"/>
      <c r="Q4726" s="948"/>
      <c r="R4726" s="948"/>
      <c r="S4726" s="948"/>
      <c r="T4726" s="948"/>
      <c r="U4726" s="948"/>
      <c r="V4726" s="948"/>
      <c r="W4726" s="948"/>
      <c r="X4726" s="948"/>
      <c r="Y4726" s="948"/>
      <c r="Z4726" s="948"/>
      <c r="CC4726" s="949"/>
    </row>
    <row r="4727" spans="6:81" s="947" customFormat="1">
      <c r="F4727" s="948"/>
      <c r="G4727" s="948"/>
      <c r="H4727" s="948"/>
      <c r="I4727" s="948"/>
      <c r="N4727" s="948"/>
      <c r="O4727" s="948"/>
      <c r="P4727" s="948"/>
      <c r="Q4727" s="948"/>
      <c r="R4727" s="948"/>
      <c r="S4727" s="948"/>
      <c r="T4727" s="948"/>
      <c r="U4727" s="948"/>
      <c r="V4727" s="948"/>
      <c r="W4727" s="948"/>
      <c r="X4727" s="948"/>
      <c r="Y4727" s="948"/>
      <c r="Z4727" s="948"/>
      <c r="CC4727" s="949"/>
    </row>
    <row r="4728" spans="6:81" s="947" customFormat="1">
      <c r="F4728" s="948"/>
      <c r="G4728" s="948"/>
      <c r="H4728" s="948"/>
      <c r="I4728" s="948"/>
      <c r="N4728" s="948"/>
      <c r="O4728" s="948"/>
      <c r="P4728" s="948"/>
      <c r="Q4728" s="948"/>
      <c r="R4728" s="948"/>
      <c r="S4728" s="948"/>
      <c r="T4728" s="948"/>
      <c r="U4728" s="948"/>
      <c r="V4728" s="948"/>
      <c r="W4728" s="948"/>
      <c r="X4728" s="948"/>
      <c r="Y4728" s="948"/>
      <c r="Z4728" s="948"/>
      <c r="CC4728" s="949"/>
    </row>
    <row r="4729" spans="6:81" s="947" customFormat="1">
      <c r="F4729" s="948"/>
      <c r="G4729" s="948"/>
      <c r="H4729" s="948"/>
      <c r="I4729" s="948"/>
      <c r="N4729" s="948"/>
      <c r="O4729" s="948"/>
      <c r="P4729" s="948"/>
      <c r="Q4729" s="948"/>
      <c r="R4729" s="948"/>
      <c r="S4729" s="948"/>
      <c r="T4729" s="948"/>
      <c r="U4729" s="948"/>
      <c r="V4729" s="948"/>
      <c r="W4729" s="948"/>
      <c r="X4729" s="948"/>
      <c r="Y4729" s="948"/>
      <c r="Z4729" s="948"/>
      <c r="CC4729" s="949"/>
    </row>
    <row r="4730" spans="6:81" s="947" customFormat="1">
      <c r="F4730" s="948"/>
      <c r="G4730" s="948"/>
      <c r="H4730" s="948"/>
      <c r="I4730" s="948"/>
      <c r="N4730" s="948"/>
      <c r="O4730" s="948"/>
      <c r="P4730" s="948"/>
      <c r="Q4730" s="948"/>
      <c r="R4730" s="948"/>
      <c r="S4730" s="948"/>
      <c r="T4730" s="948"/>
      <c r="U4730" s="948"/>
      <c r="V4730" s="948"/>
      <c r="W4730" s="948"/>
      <c r="X4730" s="948"/>
      <c r="Y4730" s="948"/>
      <c r="Z4730" s="948"/>
      <c r="CC4730" s="949"/>
    </row>
    <row r="4731" spans="6:81" s="947" customFormat="1">
      <c r="F4731" s="948"/>
      <c r="G4731" s="948"/>
      <c r="H4731" s="948"/>
      <c r="I4731" s="948"/>
      <c r="N4731" s="948"/>
      <c r="O4731" s="948"/>
      <c r="P4731" s="948"/>
      <c r="Q4731" s="948"/>
      <c r="R4731" s="948"/>
      <c r="S4731" s="948"/>
      <c r="T4731" s="948"/>
      <c r="U4731" s="948"/>
      <c r="V4731" s="948"/>
      <c r="W4731" s="948"/>
      <c r="X4731" s="948"/>
      <c r="Y4731" s="948"/>
      <c r="Z4731" s="948"/>
      <c r="CC4731" s="949"/>
    </row>
    <row r="4732" spans="6:81" s="947" customFormat="1">
      <c r="F4732" s="948"/>
      <c r="G4732" s="948"/>
      <c r="H4732" s="948"/>
      <c r="I4732" s="948"/>
      <c r="N4732" s="948"/>
      <c r="O4732" s="948"/>
      <c r="P4732" s="948"/>
      <c r="Q4732" s="948"/>
      <c r="R4732" s="948"/>
      <c r="S4732" s="948"/>
      <c r="T4732" s="948"/>
      <c r="U4732" s="948"/>
      <c r="V4732" s="948"/>
      <c r="W4732" s="948"/>
      <c r="X4732" s="948"/>
      <c r="Y4732" s="948"/>
      <c r="Z4732" s="948"/>
      <c r="CC4732" s="949"/>
    </row>
    <row r="4733" spans="6:81" s="947" customFormat="1">
      <c r="F4733" s="948"/>
      <c r="G4733" s="948"/>
      <c r="H4733" s="948"/>
      <c r="I4733" s="948"/>
      <c r="N4733" s="948"/>
      <c r="O4733" s="948"/>
      <c r="P4733" s="948"/>
      <c r="Q4733" s="948"/>
      <c r="R4733" s="948"/>
      <c r="S4733" s="948"/>
      <c r="T4733" s="948"/>
      <c r="U4733" s="948"/>
      <c r="V4733" s="948"/>
      <c r="W4733" s="948"/>
      <c r="X4733" s="948"/>
      <c r="Y4733" s="948"/>
      <c r="Z4733" s="948"/>
      <c r="CC4733" s="949"/>
    </row>
    <row r="4734" spans="6:81" s="947" customFormat="1">
      <c r="F4734" s="948"/>
      <c r="G4734" s="948"/>
      <c r="H4734" s="948"/>
      <c r="I4734" s="948"/>
      <c r="N4734" s="948"/>
      <c r="O4734" s="948"/>
      <c r="P4734" s="948"/>
      <c r="Q4734" s="948"/>
      <c r="R4734" s="948"/>
      <c r="S4734" s="948"/>
      <c r="T4734" s="948"/>
      <c r="U4734" s="948"/>
      <c r="V4734" s="948"/>
      <c r="W4734" s="948"/>
      <c r="X4734" s="948"/>
      <c r="Y4734" s="948"/>
      <c r="Z4734" s="948"/>
      <c r="CC4734" s="949"/>
    </row>
    <row r="4735" spans="6:81" s="947" customFormat="1">
      <c r="F4735" s="948"/>
      <c r="G4735" s="948"/>
      <c r="H4735" s="948"/>
      <c r="I4735" s="948"/>
      <c r="N4735" s="948"/>
      <c r="O4735" s="948"/>
      <c r="P4735" s="948"/>
      <c r="Q4735" s="948"/>
      <c r="R4735" s="948"/>
      <c r="S4735" s="948"/>
      <c r="T4735" s="948"/>
      <c r="U4735" s="948"/>
      <c r="V4735" s="948"/>
      <c r="W4735" s="948"/>
      <c r="X4735" s="948"/>
      <c r="Y4735" s="948"/>
      <c r="Z4735" s="948"/>
      <c r="CC4735" s="949"/>
    </row>
    <row r="4736" spans="6:81" s="947" customFormat="1">
      <c r="F4736" s="948"/>
      <c r="G4736" s="948"/>
      <c r="H4736" s="948"/>
      <c r="I4736" s="948"/>
      <c r="N4736" s="948"/>
      <c r="O4736" s="948"/>
      <c r="P4736" s="948"/>
      <c r="Q4736" s="948"/>
      <c r="R4736" s="948"/>
      <c r="S4736" s="948"/>
      <c r="T4736" s="948"/>
      <c r="U4736" s="948"/>
      <c r="V4736" s="948"/>
      <c r="W4736" s="948"/>
      <c r="X4736" s="948"/>
      <c r="Y4736" s="948"/>
      <c r="Z4736" s="948"/>
      <c r="CC4736" s="949"/>
    </row>
    <row r="4737" spans="6:81" s="947" customFormat="1">
      <c r="F4737" s="948"/>
      <c r="G4737" s="948"/>
      <c r="H4737" s="948"/>
      <c r="I4737" s="948"/>
      <c r="N4737" s="948"/>
      <c r="O4737" s="948"/>
      <c r="P4737" s="948"/>
      <c r="Q4737" s="948"/>
      <c r="R4737" s="948"/>
      <c r="S4737" s="948"/>
      <c r="T4737" s="948"/>
      <c r="U4737" s="948"/>
      <c r="V4737" s="948"/>
      <c r="W4737" s="948"/>
      <c r="X4737" s="948"/>
      <c r="Y4737" s="948"/>
      <c r="Z4737" s="948"/>
      <c r="CC4737" s="949"/>
    </row>
    <row r="4738" spans="6:81" s="947" customFormat="1">
      <c r="F4738" s="948"/>
      <c r="G4738" s="948"/>
      <c r="H4738" s="948"/>
      <c r="I4738" s="948"/>
      <c r="N4738" s="948"/>
      <c r="O4738" s="948"/>
      <c r="P4738" s="948"/>
      <c r="Q4738" s="948"/>
      <c r="R4738" s="948"/>
      <c r="S4738" s="948"/>
      <c r="T4738" s="948"/>
      <c r="U4738" s="948"/>
      <c r="V4738" s="948"/>
      <c r="W4738" s="948"/>
      <c r="X4738" s="948"/>
      <c r="Y4738" s="948"/>
      <c r="Z4738" s="948"/>
      <c r="CC4738" s="949"/>
    </row>
    <row r="4739" spans="6:81" s="947" customFormat="1">
      <c r="F4739" s="948"/>
      <c r="G4739" s="948"/>
      <c r="H4739" s="948"/>
      <c r="I4739" s="948"/>
      <c r="N4739" s="948"/>
      <c r="O4739" s="948"/>
      <c r="P4739" s="948"/>
      <c r="Q4739" s="948"/>
      <c r="R4739" s="948"/>
      <c r="S4739" s="948"/>
      <c r="T4739" s="948"/>
      <c r="U4739" s="948"/>
      <c r="V4739" s="948"/>
      <c r="W4739" s="948"/>
      <c r="X4739" s="948"/>
      <c r="Y4739" s="948"/>
      <c r="Z4739" s="948"/>
      <c r="CC4739" s="949"/>
    </row>
    <row r="4740" spans="6:81" s="947" customFormat="1">
      <c r="F4740" s="948"/>
      <c r="G4740" s="948"/>
      <c r="H4740" s="948"/>
      <c r="I4740" s="948"/>
      <c r="N4740" s="948"/>
      <c r="O4740" s="948"/>
      <c r="P4740" s="948"/>
      <c r="Q4740" s="948"/>
      <c r="R4740" s="948"/>
      <c r="S4740" s="948"/>
      <c r="T4740" s="948"/>
      <c r="U4740" s="948"/>
      <c r="V4740" s="948"/>
      <c r="W4740" s="948"/>
      <c r="X4740" s="948"/>
      <c r="Y4740" s="948"/>
      <c r="Z4740" s="948"/>
      <c r="CC4740" s="949"/>
    </row>
    <row r="4741" spans="6:81" s="947" customFormat="1">
      <c r="F4741" s="948"/>
      <c r="G4741" s="948"/>
      <c r="H4741" s="948"/>
      <c r="I4741" s="948"/>
      <c r="N4741" s="948"/>
      <c r="O4741" s="948"/>
      <c r="P4741" s="948"/>
      <c r="Q4741" s="948"/>
      <c r="R4741" s="948"/>
      <c r="S4741" s="948"/>
      <c r="T4741" s="948"/>
      <c r="U4741" s="948"/>
      <c r="V4741" s="948"/>
      <c r="W4741" s="948"/>
      <c r="X4741" s="948"/>
      <c r="Y4741" s="948"/>
      <c r="Z4741" s="948"/>
      <c r="CC4741" s="949"/>
    </row>
    <row r="4742" spans="6:81" s="947" customFormat="1">
      <c r="F4742" s="948"/>
      <c r="G4742" s="948"/>
      <c r="H4742" s="948"/>
      <c r="I4742" s="948"/>
      <c r="N4742" s="948"/>
      <c r="O4742" s="948"/>
      <c r="P4742" s="948"/>
      <c r="Q4742" s="948"/>
      <c r="R4742" s="948"/>
      <c r="S4742" s="948"/>
      <c r="T4742" s="948"/>
      <c r="U4742" s="948"/>
      <c r="V4742" s="948"/>
      <c r="W4742" s="948"/>
      <c r="X4742" s="948"/>
      <c r="Y4742" s="948"/>
      <c r="Z4742" s="948"/>
      <c r="CC4742" s="949"/>
    </row>
    <row r="4743" spans="6:81" s="947" customFormat="1">
      <c r="F4743" s="948"/>
      <c r="G4743" s="948"/>
      <c r="H4743" s="948"/>
      <c r="I4743" s="948"/>
      <c r="N4743" s="948"/>
      <c r="O4743" s="948"/>
      <c r="P4743" s="948"/>
      <c r="Q4743" s="948"/>
      <c r="R4743" s="948"/>
      <c r="S4743" s="948"/>
      <c r="T4743" s="948"/>
      <c r="U4743" s="948"/>
      <c r="V4743" s="948"/>
      <c r="W4743" s="948"/>
      <c r="X4743" s="948"/>
      <c r="Y4743" s="948"/>
      <c r="Z4743" s="948"/>
      <c r="CC4743" s="949"/>
    </row>
    <row r="4744" spans="6:81" s="947" customFormat="1">
      <c r="F4744" s="948"/>
      <c r="G4744" s="948"/>
      <c r="H4744" s="948"/>
      <c r="I4744" s="948"/>
      <c r="N4744" s="948"/>
      <c r="O4744" s="948"/>
      <c r="P4744" s="948"/>
      <c r="Q4744" s="948"/>
      <c r="R4744" s="948"/>
      <c r="S4744" s="948"/>
      <c r="T4744" s="948"/>
      <c r="U4744" s="948"/>
      <c r="V4744" s="948"/>
      <c r="W4744" s="948"/>
      <c r="X4744" s="948"/>
      <c r="Y4744" s="948"/>
      <c r="Z4744" s="948"/>
      <c r="CC4744" s="949"/>
    </row>
    <row r="4745" spans="6:81" s="947" customFormat="1">
      <c r="F4745" s="948"/>
      <c r="G4745" s="948"/>
      <c r="H4745" s="948"/>
      <c r="I4745" s="948"/>
      <c r="N4745" s="948"/>
      <c r="O4745" s="948"/>
      <c r="P4745" s="948"/>
      <c r="Q4745" s="948"/>
      <c r="R4745" s="948"/>
      <c r="S4745" s="948"/>
      <c r="T4745" s="948"/>
      <c r="U4745" s="948"/>
      <c r="V4745" s="948"/>
      <c r="W4745" s="948"/>
      <c r="X4745" s="948"/>
      <c r="Y4745" s="948"/>
      <c r="Z4745" s="948"/>
      <c r="CC4745" s="949"/>
    </row>
    <row r="4746" spans="6:81" s="947" customFormat="1">
      <c r="F4746" s="948"/>
      <c r="G4746" s="948"/>
      <c r="H4746" s="948"/>
      <c r="I4746" s="948"/>
      <c r="N4746" s="948"/>
      <c r="O4746" s="948"/>
      <c r="P4746" s="948"/>
      <c r="Q4746" s="948"/>
      <c r="R4746" s="948"/>
      <c r="S4746" s="948"/>
      <c r="T4746" s="948"/>
      <c r="U4746" s="948"/>
      <c r="V4746" s="948"/>
      <c r="W4746" s="948"/>
      <c r="X4746" s="948"/>
      <c r="Y4746" s="948"/>
      <c r="Z4746" s="948"/>
      <c r="CC4746" s="949"/>
    </row>
    <row r="4747" spans="6:81" s="947" customFormat="1">
      <c r="F4747" s="948"/>
      <c r="G4747" s="948"/>
      <c r="H4747" s="948"/>
      <c r="I4747" s="948"/>
      <c r="N4747" s="948"/>
      <c r="O4747" s="948"/>
      <c r="P4747" s="948"/>
      <c r="Q4747" s="948"/>
      <c r="R4747" s="948"/>
      <c r="S4747" s="948"/>
      <c r="T4747" s="948"/>
      <c r="U4747" s="948"/>
      <c r="V4747" s="948"/>
      <c r="W4747" s="948"/>
      <c r="X4747" s="948"/>
      <c r="Y4747" s="948"/>
      <c r="Z4747" s="948"/>
      <c r="CC4747" s="949"/>
    </row>
    <row r="4748" spans="6:81" s="947" customFormat="1">
      <c r="F4748" s="948"/>
      <c r="G4748" s="948"/>
      <c r="H4748" s="948"/>
      <c r="I4748" s="948"/>
      <c r="N4748" s="948"/>
      <c r="O4748" s="948"/>
      <c r="P4748" s="948"/>
      <c r="Q4748" s="948"/>
      <c r="R4748" s="948"/>
      <c r="S4748" s="948"/>
      <c r="T4748" s="948"/>
      <c r="U4748" s="948"/>
      <c r="V4748" s="948"/>
      <c r="W4748" s="948"/>
      <c r="X4748" s="948"/>
      <c r="Y4748" s="948"/>
      <c r="Z4748" s="948"/>
      <c r="CC4748" s="949"/>
    </row>
    <row r="4749" spans="6:81" s="947" customFormat="1">
      <c r="F4749" s="948"/>
      <c r="G4749" s="948"/>
      <c r="H4749" s="948"/>
      <c r="I4749" s="948"/>
      <c r="N4749" s="948"/>
      <c r="O4749" s="948"/>
      <c r="P4749" s="948"/>
      <c r="Q4749" s="948"/>
      <c r="R4749" s="948"/>
      <c r="S4749" s="948"/>
      <c r="T4749" s="948"/>
      <c r="U4749" s="948"/>
      <c r="V4749" s="948"/>
      <c r="W4749" s="948"/>
      <c r="X4749" s="948"/>
      <c r="Y4749" s="948"/>
      <c r="Z4749" s="948"/>
      <c r="CC4749" s="949"/>
    </row>
    <row r="4750" spans="6:81" s="947" customFormat="1">
      <c r="F4750" s="948"/>
      <c r="G4750" s="948"/>
      <c r="H4750" s="948"/>
      <c r="I4750" s="948"/>
      <c r="N4750" s="948"/>
      <c r="O4750" s="948"/>
      <c r="P4750" s="948"/>
      <c r="Q4750" s="948"/>
      <c r="R4750" s="948"/>
      <c r="S4750" s="948"/>
      <c r="T4750" s="948"/>
      <c r="U4750" s="948"/>
      <c r="V4750" s="948"/>
      <c r="W4750" s="948"/>
      <c r="X4750" s="948"/>
      <c r="Y4750" s="948"/>
      <c r="Z4750" s="948"/>
      <c r="CC4750" s="949"/>
    </row>
    <row r="4751" spans="6:81" s="947" customFormat="1">
      <c r="F4751" s="948"/>
      <c r="G4751" s="948"/>
      <c r="H4751" s="948"/>
      <c r="I4751" s="948"/>
      <c r="N4751" s="948"/>
      <c r="O4751" s="948"/>
      <c r="P4751" s="948"/>
      <c r="Q4751" s="948"/>
      <c r="R4751" s="948"/>
      <c r="S4751" s="948"/>
      <c r="T4751" s="948"/>
      <c r="U4751" s="948"/>
      <c r="V4751" s="948"/>
      <c r="W4751" s="948"/>
      <c r="X4751" s="948"/>
      <c r="Y4751" s="948"/>
      <c r="Z4751" s="948"/>
      <c r="CC4751" s="949"/>
    </row>
    <row r="4752" spans="6:81" s="947" customFormat="1">
      <c r="F4752" s="948"/>
      <c r="G4752" s="948"/>
      <c r="H4752" s="948"/>
      <c r="I4752" s="948"/>
      <c r="N4752" s="948"/>
      <c r="O4752" s="948"/>
      <c r="P4752" s="948"/>
      <c r="Q4752" s="948"/>
      <c r="R4752" s="948"/>
      <c r="S4752" s="948"/>
      <c r="T4752" s="948"/>
      <c r="U4752" s="948"/>
      <c r="V4752" s="948"/>
      <c r="W4752" s="948"/>
      <c r="X4752" s="948"/>
      <c r="Y4752" s="948"/>
      <c r="Z4752" s="948"/>
      <c r="CC4752" s="949"/>
    </row>
    <row r="4753" spans="6:81" s="947" customFormat="1">
      <c r="F4753" s="948"/>
      <c r="G4753" s="948"/>
      <c r="H4753" s="948"/>
      <c r="I4753" s="948"/>
      <c r="N4753" s="948"/>
      <c r="O4753" s="948"/>
      <c r="P4753" s="948"/>
      <c r="Q4753" s="948"/>
      <c r="R4753" s="948"/>
      <c r="S4753" s="948"/>
      <c r="T4753" s="948"/>
      <c r="U4753" s="948"/>
      <c r="V4753" s="948"/>
      <c r="W4753" s="948"/>
      <c r="X4753" s="948"/>
      <c r="Y4753" s="948"/>
      <c r="Z4753" s="948"/>
      <c r="CC4753" s="949"/>
    </row>
    <row r="4754" spans="6:81" s="947" customFormat="1">
      <c r="F4754" s="948"/>
      <c r="G4754" s="948"/>
      <c r="H4754" s="948"/>
      <c r="I4754" s="948"/>
      <c r="N4754" s="948"/>
      <c r="O4754" s="948"/>
      <c r="P4754" s="948"/>
      <c r="Q4754" s="948"/>
      <c r="R4754" s="948"/>
      <c r="S4754" s="948"/>
      <c r="T4754" s="948"/>
      <c r="U4754" s="948"/>
      <c r="V4754" s="948"/>
      <c r="W4754" s="948"/>
      <c r="X4754" s="948"/>
      <c r="Y4754" s="948"/>
      <c r="Z4754" s="948"/>
      <c r="CC4754" s="949"/>
    </row>
    <row r="4755" spans="6:81" s="947" customFormat="1">
      <c r="F4755" s="948"/>
      <c r="G4755" s="948"/>
      <c r="H4755" s="948"/>
      <c r="I4755" s="948"/>
      <c r="N4755" s="948"/>
      <c r="O4755" s="948"/>
      <c r="P4755" s="948"/>
      <c r="Q4755" s="948"/>
      <c r="R4755" s="948"/>
      <c r="S4755" s="948"/>
      <c r="T4755" s="948"/>
      <c r="U4755" s="948"/>
      <c r="V4755" s="948"/>
      <c r="W4755" s="948"/>
      <c r="X4755" s="948"/>
      <c r="Y4755" s="948"/>
      <c r="Z4755" s="948"/>
      <c r="CC4755" s="949"/>
    </row>
    <row r="4756" spans="6:81" s="947" customFormat="1">
      <c r="F4756" s="948"/>
      <c r="G4756" s="948"/>
      <c r="H4756" s="948"/>
      <c r="I4756" s="948"/>
      <c r="N4756" s="948"/>
      <c r="O4756" s="948"/>
      <c r="P4756" s="948"/>
      <c r="Q4756" s="948"/>
      <c r="R4756" s="948"/>
      <c r="S4756" s="948"/>
      <c r="T4756" s="948"/>
      <c r="U4756" s="948"/>
      <c r="V4756" s="948"/>
      <c r="W4756" s="948"/>
      <c r="X4756" s="948"/>
      <c r="Y4756" s="948"/>
      <c r="Z4756" s="948"/>
      <c r="CC4756" s="949"/>
    </row>
    <row r="4757" spans="6:81" s="947" customFormat="1">
      <c r="F4757" s="948"/>
      <c r="G4757" s="948"/>
      <c r="H4757" s="948"/>
      <c r="I4757" s="948"/>
      <c r="N4757" s="948"/>
      <c r="O4757" s="948"/>
      <c r="P4757" s="948"/>
      <c r="Q4757" s="948"/>
      <c r="R4757" s="948"/>
      <c r="S4757" s="948"/>
      <c r="T4757" s="948"/>
      <c r="U4757" s="948"/>
      <c r="V4757" s="948"/>
      <c r="W4757" s="948"/>
      <c r="X4757" s="948"/>
      <c r="Y4757" s="948"/>
      <c r="Z4757" s="948"/>
      <c r="CC4757" s="949"/>
    </row>
    <row r="4758" spans="6:81" s="947" customFormat="1">
      <c r="F4758" s="948"/>
      <c r="G4758" s="948"/>
      <c r="H4758" s="948"/>
      <c r="I4758" s="948"/>
      <c r="N4758" s="948"/>
      <c r="O4758" s="948"/>
      <c r="P4758" s="948"/>
      <c r="Q4758" s="948"/>
      <c r="R4758" s="948"/>
      <c r="S4758" s="948"/>
      <c r="T4758" s="948"/>
      <c r="U4758" s="948"/>
      <c r="V4758" s="948"/>
      <c r="W4758" s="948"/>
      <c r="X4758" s="948"/>
      <c r="Y4758" s="948"/>
      <c r="Z4758" s="948"/>
      <c r="CC4758" s="949"/>
    </row>
    <row r="4759" spans="6:81" s="947" customFormat="1">
      <c r="F4759" s="948"/>
      <c r="G4759" s="948"/>
      <c r="H4759" s="948"/>
      <c r="I4759" s="948"/>
      <c r="N4759" s="948"/>
      <c r="O4759" s="948"/>
      <c r="P4759" s="948"/>
      <c r="Q4759" s="948"/>
      <c r="R4759" s="948"/>
      <c r="S4759" s="948"/>
      <c r="T4759" s="948"/>
      <c r="U4759" s="948"/>
      <c r="V4759" s="948"/>
      <c r="W4759" s="948"/>
      <c r="X4759" s="948"/>
      <c r="Y4759" s="948"/>
      <c r="Z4759" s="948"/>
      <c r="CC4759" s="949"/>
    </row>
    <row r="4760" spans="6:81" s="947" customFormat="1">
      <c r="F4760" s="948"/>
      <c r="G4760" s="948"/>
      <c r="H4760" s="948"/>
      <c r="I4760" s="948"/>
      <c r="N4760" s="948"/>
      <c r="O4760" s="948"/>
      <c r="P4760" s="948"/>
      <c r="Q4760" s="948"/>
      <c r="R4760" s="948"/>
      <c r="S4760" s="948"/>
      <c r="T4760" s="948"/>
      <c r="U4760" s="948"/>
      <c r="V4760" s="948"/>
      <c r="W4760" s="948"/>
      <c r="X4760" s="948"/>
      <c r="Y4760" s="948"/>
      <c r="Z4760" s="948"/>
      <c r="CC4760" s="949"/>
    </row>
    <row r="4761" spans="6:81" s="947" customFormat="1">
      <c r="F4761" s="948"/>
      <c r="G4761" s="948"/>
      <c r="H4761" s="948"/>
      <c r="I4761" s="948"/>
      <c r="N4761" s="948"/>
      <c r="O4761" s="948"/>
      <c r="P4761" s="948"/>
      <c r="Q4761" s="948"/>
      <c r="R4761" s="948"/>
      <c r="S4761" s="948"/>
      <c r="T4761" s="948"/>
      <c r="U4761" s="948"/>
      <c r="V4761" s="948"/>
      <c r="W4761" s="948"/>
      <c r="X4761" s="948"/>
      <c r="Y4761" s="948"/>
      <c r="Z4761" s="948"/>
      <c r="CC4761" s="949"/>
    </row>
    <row r="4762" spans="6:81" s="947" customFormat="1">
      <c r="F4762" s="948"/>
      <c r="G4762" s="948"/>
      <c r="H4762" s="948"/>
      <c r="I4762" s="948"/>
      <c r="N4762" s="948"/>
      <c r="O4762" s="948"/>
      <c r="P4762" s="948"/>
      <c r="Q4762" s="948"/>
      <c r="R4762" s="948"/>
      <c r="S4762" s="948"/>
      <c r="T4762" s="948"/>
      <c r="U4762" s="948"/>
      <c r="V4762" s="948"/>
      <c r="W4762" s="948"/>
      <c r="X4762" s="948"/>
      <c r="Y4762" s="948"/>
      <c r="Z4762" s="948"/>
      <c r="CC4762" s="949"/>
    </row>
    <row r="4763" spans="6:81" s="947" customFormat="1">
      <c r="F4763" s="948"/>
      <c r="G4763" s="948"/>
      <c r="H4763" s="948"/>
      <c r="I4763" s="948"/>
      <c r="N4763" s="948"/>
      <c r="O4763" s="948"/>
      <c r="P4763" s="948"/>
      <c r="Q4763" s="948"/>
      <c r="R4763" s="948"/>
      <c r="S4763" s="948"/>
      <c r="T4763" s="948"/>
      <c r="U4763" s="948"/>
      <c r="V4763" s="948"/>
      <c r="W4763" s="948"/>
      <c r="X4763" s="948"/>
      <c r="Y4763" s="948"/>
      <c r="Z4763" s="948"/>
      <c r="CC4763" s="949"/>
    </row>
    <row r="4764" spans="6:81" s="947" customFormat="1">
      <c r="F4764" s="948"/>
      <c r="G4764" s="948"/>
      <c r="H4764" s="948"/>
      <c r="I4764" s="948"/>
      <c r="N4764" s="948"/>
      <c r="O4764" s="948"/>
      <c r="P4764" s="948"/>
      <c r="Q4764" s="948"/>
      <c r="R4764" s="948"/>
      <c r="S4764" s="948"/>
      <c r="T4764" s="948"/>
      <c r="U4764" s="948"/>
      <c r="V4764" s="948"/>
      <c r="W4764" s="948"/>
      <c r="X4764" s="948"/>
      <c r="Y4764" s="948"/>
      <c r="Z4764" s="948"/>
      <c r="CC4764" s="949"/>
    </row>
    <row r="4765" spans="6:81" s="947" customFormat="1">
      <c r="F4765" s="948"/>
      <c r="G4765" s="948"/>
      <c r="H4765" s="948"/>
      <c r="I4765" s="948"/>
      <c r="N4765" s="948"/>
      <c r="O4765" s="948"/>
      <c r="P4765" s="948"/>
      <c r="Q4765" s="948"/>
      <c r="R4765" s="948"/>
      <c r="S4765" s="948"/>
      <c r="T4765" s="948"/>
      <c r="U4765" s="948"/>
      <c r="V4765" s="948"/>
      <c r="W4765" s="948"/>
      <c r="X4765" s="948"/>
      <c r="Y4765" s="948"/>
      <c r="Z4765" s="948"/>
      <c r="CC4765" s="949"/>
    </row>
    <row r="4766" spans="6:81" s="947" customFormat="1">
      <c r="F4766" s="948"/>
      <c r="G4766" s="948"/>
      <c r="H4766" s="948"/>
      <c r="I4766" s="948"/>
      <c r="N4766" s="948"/>
      <c r="O4766" s="948"/>
      <c r="P4766" s="948"/>
      <c r="Q4766" s="948"/>
      <c r="R4766" s="948"/>
      <c r="S4766" s="948"/>
      <c r="T4766" s="948"/>
      <c r="U4766" s="948"/>
      <c r="V4766" s="948"/>
      <c r="W4766" s="948"/>
      <c r="X4766" s="948"/>
      <c r="Y4766" s="948"/>
      <c r="Z4766" s="948"/>
      <c r="CC4766" s="949"/>
    </row>
    <row r="4767" spans="6:81" s="947" customFormat="1">
      <c r="F4767" s="948"/>
      <c r="G4767" s="948"/>
      <c r="H4767" s="948"/>
      <c r="I4767" s="948"/>
      <c r="N4767" s="948"/>
      <c r="O4767" s="948"/>
      <c r="P4767" s="948"/>
      <c r="Q4767" s="948"/>
      <c r="R4767" s="948"/>
      <c r="S4767" s="948"/>
      <c r="T4767" s="948"/>
      <c r="U4767" s="948"/>
      <c r="V4767" s="948"/>
      <c r="W4767" s="948"/>
      <c r="X4767" s="948"/>
      <c r="Y4767" s="948"/>
      <c r="Z4767" s="948"/>
      <c r="CC4767" s="949"/>
    </row>
    <row r="4768" spans="6:81" s="947" customFormat="1">
      <c r="F4768" s="948"/>
      <c r="G4768" s="948"/>
      <c r="H4768" s="948"/>
      <c r="I4768" s="948"/>
      <c r="N4768" s="948"/>
      <c r="O4768" s="948"/>
      <c r="P4768" s="948"/>
      <c r="Q4768" s="948"/>
      <c r="R4768" s="948"/>
      <c r="S4768" s="948"/>
      <c r="T4768" s="948"/>
      <c r="U4768" s="948"/>
      <c r="V4768" s="948"/>
      <c r="W4768" s="948"/>
      <c r="X4768" s="948"/>
      <c r="Y4768" s="948"/>
      <c r="Z4768" s="948"/>
      <c r="CC4768" s="949"/>
    </row>
    <row r="4769" spans="6:81" s="947" customFormat="1">
      <c r="F4769" s="948"/>
      <c r="G4769" s="948"/>
      <c r="H4769" s="948"/>
      <c r="I4769" s="948"/>
      <c r="N4769" s="948"/>
      <c r="O4769" s="948"/>
      <c r="P4769" s="948"/>
      <c r="Q4769" s="948"/>
      <c r="R4769" s="948"/>
      <c r="S4769" s="948"/>
      <c r="T4769" s="948"/>
      <c r="U4769" s="948"/>
      <c r="V4769" s="948"/>
      <c r="W4769" s="948"/>
      <c r="X4769" s="948"/>
      <c r="Y4769" s="948"/>
      <c r="Z4769" s="948"/>
      <c r="CC4769" s="949"/>
    </row>
    <row r="4770" spans="6:81" s="947" customFormat="1">
      <c r="F4770" s="948"/>
      <c r="G4770" s="948"/>
      <c r="H4770" s="948"/>
      <c r="I4770" s="948"/>
      <c r="N4770" s="948"/>
      <c r="O4770" s="948"/>
      <c r="P4770" s="948"/>
      <c r="Q4770" s="948"/>
      <c r="R4770" s="948"/>
      <c r="S4770" s="948"/>
      <c r="T4770" s="948"/>
      <c r="U4770" s="948"/>
      <c r="V4770" s="948"/>
      <c r="W4770" s="948"/>
      <c r="X4770" s="948"/>
      <c r="Y4770" s="948"/>
      <c r="Z4770" s="948"/>
      <c r="CC4770" s="949"/>
    </row>
    <row r="4771" spans="6:81" s="947" customFormat="1">
      <c r="F4771" s="948"/>
      <c r="G4771" s="948"/>
      <c r="H4771" s="948"/>
      <c r="I4771" s="948"/>
      <c r="N4771" s="948"/>
      <c r="O4771" s="948"/>
      <c r="P4771" s="948"/>
      <c r="Q4771" s="948"/>
      <c r="R4771" s="948"/>
      <c r="S4771" s="948"/>
      <c r="T4771" s="948"/>
      <c r="U4771" s="948"/>
      <c r="V4771" s="948"/>
      <c r="W4771" s="948"/>
      <c r="X4771" s="948"/>
      <c r="Y4771" s="948"/>
      <c r="Z4771" s="948"/>
      <c r="CC4771" s="949"/>
    </row>
    <row r="4772" spans="6:81" s="947" customFormat="1">
      <c r="F4772" s="948"/>
      <c r="G4772" s="948"/>
      <c r="H4772" s="948"/>
      <c r="I4772" s="948"/>
      <c r="N4772" s="948"/>
      <c r="O4772" s="948"/>
      <c r="P4772" s="948"/>
      <c r="Q4772" s="948"/>
      <c r="R4772" s="948"/>
      <c r="S4772" s="948"/>
      <c r="T4772" s="948"/>
      <c r="U4772" s="948"/>
      <c r="V4772" s="948"/>
      <c r="W4772" s="948"/>
      <c r="X4772" s="948"/>
      <c r="Y4772" s="948"/>
      <c r="Z4772" s="948"/>
      <c r="CC4772" s="949"/>
    </row>
    <row r="4773" spans="6:81" s="947" customFormat="1">
      <c r="F4773" s="948"/>
      <c r="G4773" s="948"/>
      <c r="H4773" s="948"/>
      <c r="I4773" s="948"/>
      <c r="N4773" s="948"/>
      <c r="O4773" s="948"/>
      <c r="P4773" s="948"/>
      <c r="Q4773" s="948"/>
      <c r="R4773" s="948"/>
      <c r="S4773" s="948"/>
      <c r="T4773" s="948"/>
      <c r="U4773" s="948"/>
      <c r="V4773" s="948"/>
      <c r="W4773" s="948"/>
      <c r="X4773" s="948"/>
      <c r="Y4773" s="948"/>
      <c r="Z4773" s="948"/>
      <c r="CC4773" s="949"/>
    </row>
    <row r="4774" spans="6:81" s="947" customFormat="1">
      <c r="F4774" s="948"/>
      <c r="G4774" s="948"/>
      <c r="H4774" s="948"/>
      <c r="I4774" s="948"/>
      <c r="N4774" s="948"/>
      <c r="O4774" s="948"/>
      <c r="P4774" s="948"/>
      <c r="Q4774" s="948"/>
      <c r="R4774" s="948"/>
      <c r="S4774" s="948"/>
      <c r="T4774" s="948"/>
      <c r="U4774" s="948"/>
      <c r="V4774" s="948"/>
      <c r="W4774" s="948"/>
      <c r="X4774" s="948"/>
      <c r="Y4774" s="948"/>
      <c r="Z4774" s="948"/>
      <c r="CC4774" s="949"/>
    </row>
    <row r="4775" spans="6:81" s="947" customFormat="1">
      <c r="F4775" s="948"/>
      <c r="G4775" s="948"/>
      <c r="H4775" s="948"/>
      <c r="I4775" s="948"/>
      <c r="N4775" s="948"/>
      <c r="O4775" s="948"/>
      <c r="P4775" s="948"/>
      <c r="Q4775" s="948"/>
      <c r="R4775" s="948"/>
      <c r="S4775" s="948"/>
      <c r="T4775" s="948"/>
      <c r="U4775" s="948"/>
      <c r="V4775" s="948"/>
      <c r="W4775" s="948"/>
      <c r="X4775" s="948"/>
      <c r="Y4775" s="948"/>
      <c r="Z4775" s="948"/>
      <c r="CC4775" s="949"/>
    </row>
    <row r="4776" spans="6:81" s="947" customFormat="1">
      <c r="F4776" s="948"/>
      <c r="G4776" s="948"/>
      <c r="H4776" s="948"/>
      <c r="I4776" s="948"/>
      <c r="N4776" s="948"/>
      <c r="O4776" s="948"/>
      <c r="P4776" s="948"/>
      <c r="Q4776" s="948"/>
      <c r="R4776" s="948"/>
      <c r="S4776" s="948"/>
      <c r="T4776" s="948"/>
      <c r="U4776" s="948"/>
      <c r="V4776" s="948"/>
      <c r="W4776" s="948"/>
      <c r="X4776" s="948"/>
      <c r="Y4776" s="948"/>
      <c r="Z4776" s="948"/>
      <c r="CC4776" s="949"/>
    </row>
    <row r="4777" spans="6:81" s="947" customFormat="1">
      <c r="F4777" s="948"/>
      <c r="G4777" s="948"/>
      <c r="H4777" s="948"/>
      <c r="I4777" s="948"/>
      <c r="N4777" s="948"/>
      <c r="O4777" s="948"/>
      <c r="P4777" s="948"/>
      <c r="Q4777" s="948"/>
      <c r="R4777" s="948"/>
      <c r="S4777" s="948"/>
      <c r="T4777" s="948"/>
      <c r="U4777" s="948"/>
      <c r="V4777" s="948"/>
      <c r="W4777" s="948"/>
      <c r="X4777" s="948"/>
      <c r="Y4777" s="948"/>
      <c r="Z4777" s="948"/>
      <c r="CC4777" s="949"/>
    </row>
    <row r="4778" spans="6:81" s="947" customFormat="1">
      <c r="F4778" s="948"/>
      <c r="G4778" s="948"/>
      <c r="H4778" s="948"/>
      <c r="I4778" s="948"/>
      <c r="N4778" s="948"/>
      <c r="O4778" s="948"/>
      <c r="P4778" s="948"/>
      <c r="Q4778" s="948"/>
      <c r="R4778" s="948"/>
      <c r="S4778" s="948"/>
      <c r="T4778" s="948"/>
      <c r="U4778" s="948"/>
      <c r="V4778" s="948"/>
      <c r="W4778" s="948"/>
      <c r="X4778" s="948"/>
      <c r="Y4778" s="948"/>
      <c r="Z4778" s="948"/>
      <c r="CC4778" s="949"/>
    </row>
    <row r="4779" spans="6:81" s="947" customFormat="1">
      <c r="F4779" s="948"/>
      <c r="G4779" s="948"/>
      <c r="H4779" s="948"/>
      <c r="I4779" s="948"/>
      <c r="N4779" s="948"/>
      <c r="O4779" s="948"/>
      <c r="P4779" s="948"/>
      <c r="Q4779" s="948"/>
      <c r="R4779" s="948"/>
      <c r="S4779" s="948"/>
      <c r="T4779" s="948"/>
      <c r="U4779" s="948"/>
      <c r="V4779" s="948"/>
      <c r="W4779" s="948"/>
      <c r="X4779" s="948"/>
      <c r="Y4779" s="948"/>
      <c r="Z4779" s="948"/>
      <c r="CC4779" s="949"/>
    </row>
    <row r="4780" spans="6:81" s="947" customFormat="1">
      <c r="F4780" s="948"/>
      <c r="G4780" s="948"/>
      <c r="H4780" s="948"/>
      <c r="I4780" s="948"/>
      <c r="N4780" s="948"/>
      <c r="O4780" s="948"/>
      <c r="P4780" s="948"/>
      <c r="Q4780" s="948"/>
      <c r="R4780" s="948"/>
      <c r="S4780" s="948"/>
      <c r="T4780" s="948"/>
      <c r="U4780" s="948"/>
      <c r="V4780" s="948"/>
      <c r="W4780" s="948"/>
      <c r="X4780" s="948"/>
      <c r="Y4780" s="948"/>
      <c r="Z4780" s="948"/>
      <c r="CC4780" s="949"/>
    </row>
    <row r="4781" spans="6:81" s="947" customFormat="1">
      <c r="F4781" s="948"/>
      <c r="G4781" s="948"/>
      <c r="H4781" s="948"/>
      <c r="I4781" s="948"/>
      <c r="N4781" s="948"/>
      <c r="O4781" s="948"/>
      <c r="P4781" s="948"/>
      <c r="Q4781" s="948"/>
      <c r="R4781" s="948"/>
      <c r="S4781" s="948"/>
      <c r="T4781" s="948"/>
      <c r="U4781" s="948"/>
      <c r="V4781" s="948"/>
      <c r="W4781" s="948"/>
      <c r="X4781" s="948"/>
      <c r="Y4781" s="948"/>
      <c r="Z4781" s="948"/>
      <c r="CC4781" s="949"/>
    </row>
    <row r="4782" spans="6:81" s="947" customFormat="1">
      <c r="F4782" s="948"/>
      <c r="G4782" s="948"/>
      <c r="H4782" s="948"/>
      <c r="I4782" s="948"/>
      <c r="N4782" s="948"/>
      <c r="O4782" s="948"/>
      <c r="P4782" s="948"/>
      <c r="Q4782" s="948"/>
      <c r="R4782" s="948"/>
      <c r="S4782" s="948"/>
      <c r="T4782" s="948"/>
      <c r="U4782" s="948"/>
      <c r="V4782" s="948"/>
      <c r="W4782" s="948"/>
      <c r="X4782" s="948"/>
      <c r="Y4782" s="948"/>
      <c r="Z4782" s="948"/>
      <c r="CC4782" s="949"/>
    </row>
    <row r="4783" spans="6:81" s="947" customFormat="1">
      <c r="F4783" s="948"/>
      <c r="G4783" s="948"/>
      <c r="H4783" s="948"/>
      <c r="I4783" s="948"/>
      <c r="N4783" s="948"/>
      <c r="O4783" s="948"/>
      <c r="P4783" s="948"/>
      <c r="Q4783" s="948"/>
      <c r="R4783" s="948"/>
      <c r="S4783" s="948"/>
      <c r="T4783" s="948"/>
      <c r="U4783" s="948"/>
      <c r="V4783" s="948"/>
      <c r="W4783" s="948"/>
      <c r="X4783" s="948"/>
      <c r="Y4783" s="948"/>
      <c r="Z4783" s="948"/>
      <c r="CC4783" s="949"/>
    </row>
    <row r="4784" spans="6:81" s="947" customFormat="1">
      <c r="F4784" s="948"/>
      <c r="G4784" s="948"/>
      <c r="H4784" s="948"/>
      <c r="I4784" s="948"/>
      <c r="N4784" s="948"/>
      <c r="O4784" s="948"/>
      <c r="P4784" s="948"/>
      <c r="Q4784" s="948"/>
      <c r="R4784" s="948"/>
      <c r="S4784" s="948"/>
      <c r="T4784" s="948"/>
      <c r="U4784" s="948"/>
      <c r="V4784" s="948"/>
      <c r="W4784" s="948"/>
      <c r="X4784" s="948"/>
      <c r="Y4784" s="948"/>
      <c r="Z4784" s="948"/>
      <c r="CC4784" s="949"/>
    </row>
    <row r="4785" spans="6:81" s="947" customFormat="1">
      <c r="F4785" s="948"/>
      <c r="G4785" s="948"/>
      <c r="H4785" s="948"/>
      <c r="I4785" s="948"/>
      <c r="N4785" s="948"/>
      <c r="O4785" s="948"/>
      <c r="P4785" s="948"/>
      <c r="Q4785" s="948"/>
      <c r="R4785" s="948"/>
      <c r="S4785" s="948"/>
      <c r="T4785" s="948"/>
      <c r="U4785" s="948"/>
      <c r="V4785" s="948"/>
      <c r="W4785" s="948"/>
      <c r="X4785" s="948"/>
      <c r="Y4785" s="948"/>
      <c r="Z4785" s="948"/>
      <c r="CC4785" s="949"/>
    </row>
    <row r="4786" spans="6:81" s="947" customFormat="1">
      <c r="F4786" s="948"/>
      <c r="G4786" s="948"/>
      <c r="H4786" s="948"/>
      <c r="I4786" s="948"/>
      <c r="N4786" s="948"/>
      <c r="O4786" s="948"/>
      <c r="P4786" s="948"/>
      <c r="Q4786" s="948"/>
      <c r="R4786" s="948"/>
      <c r="S4786" s="948"/>
      <c r="T4786" s="948"/>
      <c r="U4786" s="948"/>
      <c r="V4786" s="948"/>
      <c r="W4786" s="948"/>
      <c r="X4786" s="948"/>
      <c r="Y4786" s="948"/>
      <c r="Z4786" s="948"/>
      <c r="CC4786" s="949"/>
    </row>
    <row r="4787" spans="6:81" s="947" customFormat="1">
      <c r="F4787" s="948"/>
      <c r="G4787" s="948"/>
      <c r="H4787" s="948"/>
      <c r="I4787" s="948"/>
      <c r="N4787" s="948"/>
      <c r="O4787" s="948"/>
      <c r="P4787" s="948"/>
      <c r="Q4787" s="948"/>
      <c r="R4787" s="948"/>
      <c r="S4787" s="948"/>
      <c r="T4787" s="948"/>
      <c r="U4787" s="948"/>
      <c r="V4787" s="948"/>
      <c r="W4787" s="948"/>
      <c r="X4787" s="948"/>
      <c r="Y4787" s="948"/>
      <c r="Z4787" s="948"/>
      <c r="CC4787" s="949"/>
    </row>
    <row r="4788" spans="6:81" s="947" customFormat="1">
      <c r="F4788" s="948"/>
      <c r="G4788" s="948"/>
      <c r="H4788" s="948"/>
      <c r="I4788" s="948"/>
      <c r="N4788" s="948"/>
      <c r="O4788" s="948"/>
      <c r="P4788" s="948"/>
      <c r="Q4788" s="948"/>
      <c r="R4788" s="948"/>
      <c r="S4788" s="948"/>
      <c r="T4788" s="948"/>
      <c r="U4788" s="948"/>
      <c r="V4788" s="948"/>
      <c r="W4788" s="948"/>
      <c r="X4788" s="948"/>
      <c r="Y4788" s="948"/>
      <c r="Z4788" s="948"/>
      <c r="CC4788" s="949"/>
    </row>
    <row r="4789" spans="6:81" s="947" customFormat="1">
      <c r="F4789" s="948"/>
      <c r="G4789" s="948"/>
      <c r="H4789" s="948"/>
      <c r="I4789" s="948"/>
      <c r="N4789" s="948"/>
      <c r="O4789" s="948"/>
      <c r="P4789" s="948"/>
      <c r="Q4789" s="948"/>
      <c r="R4789" s="948"/>
      <c r="S4789" s="948"/>
      <c r="T4789" s="948"/>
      <c r="U4789" s="948"/>
      <c r="V4789" s="948"/>
      <c r="W4789" s="948"/>
      <c r="X4789" s="948"/>
      <c r="Y4789" s="948"/>
      <c r="Z4789" s="948"/>
      <c r="CC4789" s="949"/>
    </row>
    <row r="4790" spans="6:81" s="947" customFormat="1">
      <c r="F4790" s="948"/>
      <c r="G4790" s="948"/>
      <c r="H4790" s="948"/>
      <c r="I4790" s="948"/>
      <c r="N4790" s="948"/>
      <c r="O4790" s="948"/>
      <c r="P4790" s="948"/>
      <c r="Q4790" s="948"/>
      <c r="R4790" s="948"/>
      <c r="S4790" s="948"/>
      <c r="T4790" s="948"/>
      <c r="U4790" s="948"/>
      <c r="V4790" s="948"/>
      <c r="W4790" s="948"/>
      <c r="X4790" s="948"/>
      <c r="Y4790" s="948"/>
      <c r="Z4790" s="948"/>
      <c r="CC4790" s="949"/>
    </row>
    <row r="4791" spans="6:81" s="947" customFormat="1">
      <c r="F4791" s="948"/>
      <c r="G4791" s="948"/>
      <c r="H4791" s="948"/>
      <c r="I4791" s="948"/>
      <c r="N4791" s="948"/>
      <c r="O4791" s="948"/>
      <c r="P4791" s="948"/>
      <c r="Q4791" s="948"/>
      <c r="R4791" s="948"/>
      <c r="S4791" s="948"/>
      <c r="T4791" s="948"/>
      <c r="U4791" s="948"/>
      <c r="V4791" s="948"/>
      <c r="W4791" s="948"/>
      <c r="X4791" s="948"/>
      <c r="Y4791" s="948"/>
      <c r="Z4791" s="948"/>
      <c r="CC4791" s="949"/>
    </row>
    <row r="4792" spans="6:81" s="947" customFormat="1">
      <c r="F4792" s="948"/>
      <c r="G4792" s="948"/>
      <c r="H4792" s="948"/>
      <c r="I4792" s="948"/>
      <c r="N4792" s="948"/>
      <c r="O4792" s="948"/>
      <c r="P4792" s="948"/>
      <c r="Q4792" s="948"/>
      <c r="R4792" s="948"/>
      <c r="S4792" s="948"/>
      <c r="T4792" s="948"/>
      <c r="U4792" s="948"/>
      <c r="V4792" s="948"/>
      <c r="W4792" s="948"/>
      <c r="X4792" s="948"/>
      <c r="Y4792" s="948"/>
      <c r="Z4792" s="948"/>
      <c r="CC4792" s="949"/>
    </row>
    <row r="4793" spans="6:81" s="947" customFormat="1">
      <c r="F4793" s="948"/>
      <c r="G4793" s="948"/>
      <c r="H4793" s="948"/>
      <c r="I4793" s="948"/>
      <c r="N4793" s="948"/>
      <c r="O4793" s="948"/>
      <c r="P4793" s="948"/>
      <c r="Q4793" s="948"/>
      <c r="R4793" s="948"/>
      <c r="S4793" s="948"/>
      <c r="T4793" s="948"/>
      <c r="U4793" s="948"/>
      <c r="V4793" s="948"/>
      <c r="W4793" s="948"/>
      <c r="X4793" s="948"/>
      <c r="Y4793" s="948"/>
      <c r="Z4793" s="948"/>
      <c r="CC4793" s="949"/>
    </row>
    <row r="4794" spans="6:81" s="947" customFormat="1">
      <c r="F4794" s="948"/>
      <c r="G4794" s="948"/>
      <c r="H4794" s="948"/>
      <c r="I4794" s="948"/>
      <c r="N4794" s="948"/>
      <c r="O4794" s="948"/>
      <c r="P4794" s="948"/>
      <c r="Q4794" s="948"/>
      <c r="R4794" s="948"/>
      <c r="S4794" s="948"/>
      <c r="T4794" s="948"/>
      <c r="U4794" s="948"/>
      <c r="V4794" s="948"/>
      <c r="W4794" s="948"/>
      <c r="X4794" s="948"/>
      <c r="Y4794" s="948"/>
      <c r="Z4794" s="948"/>
      <c r="CC4794" s="949"/>
    </row>
    <row r="4795" spans="6:81" s="947" customFormat="1">
      <c r="F4795" s="948"/>
      <c r="G4795" s="948"/>
      <c r="H4795" s="948"/>
      <c r="I4795" s="948"/>
      <c r="N4795" s="948"/>
      <c r="O4795" s="948"/>
      <c r="P4795" s="948"/>
      <c r="Q4795" s="948"/>
      <c r="R4795" s="948"/>
      <c r="S4795" s="948"/>
      <c r="T4795" s="948"/>
      <c r="U4795" s="948"/>
      <c r="V4795" s="948"/>
      <c r="W4795" s="948"/>
      <c r="X4795" s="948"/>
      <c r="Y4795" s="948"/>
      <c r="Z4795" s="948"/>
      <c r="CC4795" s="949"/>
    </row>
    <row r="4796" spans="6:81" s="947" customFormat="1">
      <c r="F4796" s="948"/>
      <c r="G4796" s="948"/>
      <c r="H4796" s="948"/>
      <c r="I4796" s="948"/>
      <c r="N4796" s="948"/>
      <c r="O4796" s="948"/>
      <c r="P4796" s="948"/>
      <c r="Q4796" s="948"/>
      <c r="R4796" s="948"/>
      <c r="S4796" s="948"/>
      <c r="T4796" s="948"/>
      <c r="U4796" s="948"/>
      <c r="V4796" s="948"/>
      <c r="W4796" s="948"/>
      <c r="X4796" s="948"/>
      <c r="Y4796" s="948"/>
      <c r="Z4796" s="948"/>
      <c r="CC4796" s="949"/>
    </row>
    <row r="4797" spans="6:81" s="947" customFormat="1">
      <c r="F4797" s="948"/>
      <c r="G4797" s="948"/>
      <c r="H4797" s="948"/>
      <c r="I4797" s="948"/>
      <c r="N4797" s="948"/>
      <c r="O4797" s="948"/>
      <c r="P4797" s="948"/>
      <c r="Q4797" s="948"/>
      <c r="R4797" s="948"/>
      <c r="S4797" s="948"/>
      <c r="T4797" s="948"/>
      <c r="U4797" s="948"/>
      <c r="V4797" s="948"/>
      <c r="W4797" s="948"/>
      <c r="X4797" s="948"/>
      <c r="Y4797" s="948"/>
      <c r="Z4797" s="948"/>
      <c r="CC4797" s="949"/>
    </row>
    <row r="4798" spans="6:81" s="947" customFormat="1">
      <c r="F4798" s="948"/>
      <c r="G4798" s="948"/>
      <c r="H4798" s="948"/>
      <c r="I4798" s="948"/>
      <c r="N4798" s="948"/>
      <c r="O4798" s="948"/>
      <c r="P4798" s="948"/>
      <c r="Q4798" s="948"/>
      <c r="R4798" s="948"/>
      <c r="S4798" s="948"/>
      <c r="T4798" s="948"/>
      <c r="U4798" s="948"/>
      <c r="V4798" s="948"/>
      <c r="W4798" s="948"/>
      <c r="X4798" s="948"/>
      <c r="Y4798" s="948"/>
      <c r="Z4798" s="948"/>
      <c r="CC4798" s="949"/>
    </row>
    <row r="4799" spans="6:81" s="947" customFormat="1">
      <c r="F4799" s="948"/>
      <c r="G4799" s="948"/>
      <c r="H4799" s="948"/>
      <c r="I4799" s="948"/>
      <c r="N4799" s="948"/>
      <c r="O4799" s="948"/>
      <c r="P4799" s="948"/>
      <c r="Q4799" s="948"/>
      <c r="R4799" s="948"/>
      <c r="S4799" s="948"/>
      <c r="T4799" s="948"/>
      <c r="U4799" s="948"/>
      <c r="V4799" s="948"/>
      <c r="W4799" s="948"/>
      <c r="X4799" s="948"/>
      <c r="Y4799" s="948"/>
      <c r="Z4799" s="948"/>
      <c r="CC4799" s="949"/>
    </row>
    <row r="4800" spans="6:81" s="947" customFormat="1">
      <c r="F4800" s="948"/>
      <c r="G4800" s="948"/>
      <c r="H4800" s="948"/>
      <c r="I4800" s="948"/>
      <c r="N4800" s="948"/>
      <c r="O4800" s="948"/>
      <c r="P4800" s="948"/>
      <c r="Q4800" s="948"/>
      <c r="R4800" s="948"/>
      <c r="S4800" s="948"/>
      <c r="T4800" s="948"/>
      <c r="U4800" s="948"/>
      <c r="V4800" s="948"/>
      <c r="W4800" s="948"/>
      <c r="X4800" s="948"/>
      <c r="Y4800" s="948"/>
      <c r="Z4800" s="948"/>
      <c r="CC4800" s="949"/>
    </row>
    <row r="4801" spans="6:81" s="947" customFormat="1">
      <c r="F4801" s="948"/>
      <c r="G4801" s="948"/>
      <c r="H4801" s="948"/>
      <c r="I4801" s="948"/>
      <c r="N4801" s="948"/>
      <c r="O4801" s="948"/>
      <c r="P4801" s="948"/>
      <c r="Q4801" s="948"/>
      <c r="R4801" s="948"/>
      <c r="S4801" s="948"/>
      <c r="T4801" s="948"/>
      <c r="U4801" s="948"/>
      <c r="V4801" s="948"/>
      <c r="W4801" s="948"/>
      <c r="X4801" s="948"/>
      <c r="Y4801" s="948"/>
      <c r="Z4801" s="948"/>
      <c r="CC4801" s="949"/>
    </row>
    <row r="4802" spans="6:81" s="947" customFormat="1">
      <c r="F4802" s="948"/>
      <c r="G4802" s="948"/>
      <c r="H4802" s="948"/>
      <c r="I4802" s="948"/>
      <c r="N4802" s="948"/>
      <c r="O4802" s="948"/>
      <c r="P4802" s="948"/>
      <c r="Q4802" s="948"/>
      <c r="R4802" s="948"/>
      <c r="S4802" s="948"/>
      <c r="T4802" s="948"/>
      <c r="U4802" s="948"/>
      <c r="V4802" s="948"/>
      <c r="W4802" s="948"/>
      <c r="X4802" s="948"/>
      <c r="Y4802" s="948"/>
      <c r="Z4802" s="948"/>
      <c r="CC4802" s="949"/>
    </row>
    <row r="4803" spans="6:81" s="947" customFormat="1">
      <c r="F4803" s="948"/>
      <c r="G4803" s="948"/>
      <c r="H4803" s="948"/>
      <c r="I4803" s="948"/>
      <c r="N4803" s="948"/>
      <c r="O4803" s="948"/>
      <c r="P4803" s="948"/>
      <c r="Q4803" s="948"/>
      <c r="R4803" s="948"/>
      <c r="S4803" s="948"/>
      <c r="T4803" s="948"/>
      <c r="U4803" s="948"/>
      <c r="V4803" s="948"/>
      <c r="W4803" s="948"/>
      <c r="X4803" s="948"/>
      <c r="Y4803" s="948"/>
      <c r="Z4803" s="948"/>
      <c r="CC4803" s="949"/>
    </row>
    <row r="4804" spans="6:81" s="947" customFormat="1">
      <c r="F4804" s="948"/>
      <c r="G4804" s="948"/>
      <c r="H4804" s="948"/>
      <c r="I4804" s="948"/>
      <c r="N4804" s="948"/>
      <c r="O4804" s="948"/>
      <c r="P4804" s="948"/>
      <c r="Q4804" s="948"/>
      <c r="R4804" s="948"/>
      <c r="S4804" s="948"/>
      <c r="T4804" s="948"/>
      <c r="U4804" s="948"/>
      <c r="V4804" s="948"/>
      <c r="W4804" s="948"/>
      <c r="X4804" s="948"/>
      <c r="Y4804" s="948"/>
      <c r="Z4804" s="948"/>
      <c r="CC4804" s="949"/>
    </row>
    <row r="4805" spans="6:81" s="947" customFormat="1">
      <c r="F4805" s="948"/>
      <c r="G4805" s="948"/>
      <c r="H4805" s="948"/>
      <c r="I4805" s="948"/>
      <c r="N4805" s="948"/>
      <c r="O4805" s="948"/>
      <c r="P4805" s="948"/>
      <c r="Q4805" s="948"/>
      <c r="R4805" s="948"/>
      <c r="S4805" s="948"/>
      <c r="T4805" s="948"/>
      <c r="U4805" s="948"/>
      <c r="V4805" s="948"/>
      <c r="W4805" s="948"/>
      <c r="X4805" s="948"/>
      <c r="Y4805" s="948"/>
      <c r="Z4805" s="948"/>
      <c r="CC4805" s="949"/>
    </row>
    <row r="4806" spans="6:81" s="947" customFormat="1">
      <c r="F4806" s="948"/>
      <c r="G4806" s="948"/>
      <c r="H4806" s="948"/>
      <c r="I4806" s="948"/>
      <c r="N4806" s="948"/>
      <c r="O4806" s="948"/>
      <c r="P4806" s="948"/>
      <c r="Q4806" s="948"/>
      <c r="R4806" s="948"/>
      <c r="S4806" s="948"/>
      <c r="T4806" s="948"/>
      <c r="U4806" s="948"/>
      <c r="V4806" s="948"/>
      <c r="W4806" s="948"/>
      <c r="X4806" s="948"/>
      <c r="Y4806" s="948"/>
      <c r="Z4806" s="948"/>
      <c r="CC4806" s="949"/>
    </row>
    <row r="4807" spans="6:81" s="947" customFormat="1">
      <c r="F4807" s="948"/>
      <c r="G4807" s="948"/>
      <c r="H4807" s="948"/>
      <c r="I4807" s="948"/>
      <c r="N4807" s="948"/>
      <c r="O4807" s="948"/>
      <c r="P4807" s="948"/>
      <c r="Q4807" s="948"/>
      <c r="R4807" s="948"/>
      <c r="S4807" s="948"/>
      <c r="T4807" s="948"/>
      <c r="U4807" s="948"/>
      <c r="V4807" s="948"/>
      <c r="W4807" s="948"/>
      <c r="X4807" s="948"/>
      <c r="Y4807" s="948"/>
      <c r="Z4807" s="948"/>
      <c r="CC4807" s="949"/>
    </row>
    <row r="4808" spans="6:81" s="947" customFormat="1">
      <c r="F4808" s="948"/>
      <c r="G4808" s="948"/>
      <c r="H4808" s="948"/>
      <c r="I4808" s="948"/>
      <c r="N4808" s="948"/>
      <c r="O4808" s="948"/>
      <c r="P4808" s="948"/>
      <c r="Q4808" s="948"/>
      <c r="R4808" s="948"/>
      <c r="S4808" s="948"/>
      <c r="T4808" s="948"/>
      <c r="U4808" s="948"/>
      <c r="V4808" s="948"/>
      <c r="W4808" s="948"/>
      <c r="X4808" s="948"/>
      <c r="Y4808" s="948"/>
      <c r="Z4808" s="948"/>
      <c r="CC4808" s="949"/>
    </row>
    <row r="4809" spans="6:81" s="947" customFormat="1">
      <c r="F4809" s="948"/>
      <c r="G4809" s="948"/>
      <c r="H4809" s="948"/>
      <c r="I4809" s="948"/>
      <c r="N4809" s="948"/>
      <c r="O4809" s="948"/>
      <c r="P4809" s="948"/>
      <c r="Q4809" s="948"/>
      <c r="R4809" s="948"/>
      <c r="S4809" s="948"/>
      <c r="T4809" s="948"/>
      <c r="U4809" s="948"/>
      <c r="V4809" s="948"/>
      <c r="W4809" s="948"/>
      <c r="X4809" s="948"/>
      <c r="Y4809" s="948"/>
      <c r="Z4809" s="948"/>
      <c r="CC4809" s="949"/>
    </row>
    <row r="4810" spans="6:81" s="947" customFormat="1">
      <c r="F4810" s="948"/>
      <c r="G4810" s="948"/>
      <c r="H4810" s="948"/>
      <c r="I4810" s="948"/>
      <c r="N4810" s="948"/>
      <c r="O4810" s="948"/>
      <c r="P4810" s="948"/>
      <c r="Q4810" s="948"/>
      <c r="R4810" s="948"/>
      <c r="S4810" s="948"/>
      <c r="T4810" s="948"/>
      <c r="U4810" s="948"/>
      <c r="V4810" s="948"/>
      <c r="W4810" s="948"/>
      <c r="X4810" s="948"/>
      <c r="Y4810" s="948"/>
      <c r="Z4810" s="948"/>
      <c r="CC4810" s="949"/>
    </row>
    <row r="4811" spans="6:81" s="947" customFormat="1">
      <c r="F4811" s="948"/>
      <c r="G4811" s="948"/>
      <c r="H4811" s="948"/>
      <c r="I4811" s="948"/>
      <c r="N4811" s="948"/>
      <c r="O4811" s="948"/>
      <c r="P4811" s="948"/>
      <c r="Q4811" s="948"/>
      <c r="R4811" s="948"/>
      <c r="S4811" s="948"/>
      <c r="T4811" s="948"/>
      <c r="U4811" s="948"/>
      <c r="V4811" s="948"/>
      <c r="W4811" s="948"/>
      <c r="X4811" s="948"/>
      <c r="Y4811" s="948"/>
      <c r="Z4811" s="948"/>
      <c r="CC4811" s="949"/>
    </row>
    <row r="4812" spans="6:81" s="947" customFormat="1">
      <c r="F4812" s="948"/>
      <c r="G4812" s="948"/>
      <c r="H4812" s="948"/>
      <c r="I4812" s="948"/>
      <c r="N4812" s="948"/>
      <c r="O4812" s="948"/>
      <c r="P4812" s="948"/>
      <c r="Q4812" s="948"/>
      <c r="R4812" s="948"/>
      <c r="S4812" s="948"/>
      <c r="T4812" s="948"/>
      <c r="U4812" s="948"/>
      <c r="V4812" s="948"/>
      <c r="W4812" s="948"/>
      <c r="X4812" s="948"/>
      <c r="Y4812" s="948"/>
      <c r="Z4812" s="948"/>
      <c r="CC4812" s="949"/>
    </row>
    <row r="4813" spans="6:81" s="947" customFormat="1">
      <c r="F4813" s="948"/>
      <c r="G4813" s="948"/>
      <c r="H4813" s="948"/>
      <c r="I4813" s="948"/>
      <c r="N4813" s="948"/>
      <c r="O4813" s="948"/>
      <c r="P4813" s="948"/>
      <c r="Q4813" s="948"/>
      <c r="R4813" s="948"/>
      <c r="S4813" s="948"/>
      <c r="T4813" s="948"/>
      <c r="U4813" s="948"/>
      <c r="V4813" s="948"/>
      <c r="W4813" s="948"/>
      <c r="X4813" s="948"/>
      <c r="Y4813" s="948"/>
      <c r="Z4813" s="948"/>
      <c r="CC4813" s="949"/>
    </row>
    <row r="4814" spans="6:81" s="947" customFormat="1">
      <c r="F4814" s="948"/>
      <c r="G4814" s="948"/>
      <c r="H4814" s="948"/>
      <c r="I4814" s="948"/>
      <c r="N4814" s="948"/>
      <c r="O4814" s="948"/>
      <c r="P4814" s="948"/>
      <c r="Q4814" s="948"/>
      <c r="R4814" s="948"/>
      <c r="S4814" s="948"/>
      <c r="T4814" s="948"/>
      <c r="U4814" s="948"/>
      <c r="V4814" s="948"/>
      <c r="W4814" s="948"/>
      <c r="X4814" s="948"/>
      <c r="Y4814" s="948"/>
      <c r="Z4814" s="948"/>
      <c r="CC4814" s="949"/>
    </row>
    <row r="4815" spans="6:81" s="947" customFormat="1">
      <c r="F4815" s="948"/>
      <c r="G4815" s="948"/>
      <c r="H4815" s="948"/>
      <c r="I4815" s="948"/>
      <c r="N4815" s="948"/>
      <c r="O4815" s="948"/>
      <c r="P4815" s="948"/>
      <c r="Q4815" s="948"/>
      <c r="R4815" s="948"/>
      <c r="S4815" s="948"/>
      <c r="T4815" s="948"/>
      <c r="U4815" s="948"/>
      <c r="V4815" s="948"/>
      <c r="W4815" s="948"/>
      <c r="X4815" s="948"/>
      <c r="Y4815" s="948"/>
      <c r="Z4815" s="948"/>
      <c r="CC4815" s="949"/>
    </row>
    <row r="4816" spans="6:81" s="947" customFormat="1">
      <c r="F4816" s="948"/>
      <c r="G4816" s="948"/>
      <c r="H4816" s="948"/>
      <c r="I4816" s="948"/>
      <c r="N4816" s="948"/>
      <c r="O4816" s="948"/>
      <c r="P4816" s="948"/>
      <c r="Q4816" s="948"/>
      <c r="R4816" s="948"/>
      <c r="S4816" s="948"/>
      <c r="T4816" s="948"/>
      <c r="U4816" s="948"/>
      <c r="V4816" s="948"/>
      <c r="W4816" s="948"/>
      <c r="X4816" s="948"/>
      <c r="Y4816" s="948"/>
      <c r="Z4816" s="948"/>
      <c r="CC4816" s="949"/>
    </row>
    <row r="4817" spans="6:81" s="947" customFormat="1">
      <c r="F4817" s="948"/>
      <c r="G4817" s="948"/>
      <c r="H4817" s="948"/>
      <c r="I4817" s="948"/>
      <c r="N4817" s="948"/>
      <c r="O4817" s="948"/>
      <c r="P4817" s="948"/>
      <c r="Q4817" s="948"/>
      <c r="R4817" s="948"/>
      <c r="S4817" s="948"/>
      <c r="T4817" s="948"/>
      <c r="U4817" s="948"/>
      <c r="V4817" s="948"/>
      <c r="W4817" s="948"/>
      <c r="X4817" s="948"/>
      <c r="Y4817" s="948"/>
      <c r="Z4817" s="948"/>
      <c r="CC4817" s="949"/>
    </row>
    <row r="4818" spans="6:81" s="947" customFormat="1">
      <c r="F4818" s="948"/>
      <c r="G4818" s="948"/>
      <c r="H4818" s="948"/>
      <c r="I4818" s="948"/>
      <c r="N4818" s="948"/>
      <c r="O4818" s="948"/>
      <c r="P4818" s="948"/>
      <c r="Q4818" s="948"/>
      <c r="R4818" s="948"/>
      <c r="S4818" s="948"/>
      <c r="T4818" s="948"/>
      <c r="U4818" s="948"/>
      <c r="V4818" s="948"/>
      <c r="W4818" s="948"/>
      <c r="X4818" s="948"/>
      <c r="Y4818" s="948"/>
      <c r="Z4818" s="948"/>
      <c r="CC4818" s="949"/>
    </row>
    <row r="4819" spans="6:81" s="947" customFormat="1">
      <c r="F4819" s="948"/>
      <c r="G4819" s="948"/>
      <c r="H4819" s="948"/>
      <c r="I4819" s="948"/>
      <c r="N4819" s="948"/>
      <c r="O4819" s="948"/>
      <c r="P4819" s="948"/>
      <c r="Q4819" s="948"/>
      <c r="R4819" s="948"/>
      <c r="S4819" s="948"/>
      <c r="T4819" s="948"/>
      <c r="U4819" s="948"/>
      <c r="V4819" s="948"/>
      <c r="W4819" s="948"/>
      <c r="X4819" s="948"/>
      <c r="Y4819" s="948"/>
      <c r="Z4819" s="948"/>
      <c r="CC4819" s="949"/>
    </row>
    <row r="4820" spans="6:81" s="947" customFormat="1">
      <c r="F4820" s="948"/>
      <c r="G4820" s="948"/>
      <c r="H4820" s="948"/>
      <c r="I4820" s="948"/>
      <c r="N4820" s="948"/>
      <c r="O4820" s="948"/>
      <c r="P4820" s="948"/>
      <c r="Q4820" s="948"/>
      <c r="R4820" s="948"/>
      <c r="S4820" s="948"/>
      <c r="T4820" s="948"/>
      <c r="U4820" s="948"/>
      <c r="V4820" s="948"/>
      <c r="W4820" s="948"/>
      <c r="X4820" s="948"/>
      <c r="Y4820" s="948"/>
      <c r="Z4820" s="948"/>
      <c r="CC4820" s="949"/>
    </row>
    <row r="4821" spans="6:81" s="947" customFormat="1">
      <c r="F4821" s="948"/>
      <c r="G4821" s="948"/>
      <c r="H4821" s="948"/>
      <c r="I4821" s="948"/>
      <c r="N4821" s="948"/>
      <c r="O4821" s="948"/>
      <c r="P4821" s="948"/>
      <c r="Q4821" s="948"/>
      <c r="R4821" s="948"/>
      <c r="S4821" s="948"/>
      <c r="T4821" s="948"/>
      <c r="U4821" s="948"/>
      <c r="V4821" s="948"/>
      <c r="W4821" s="948"/>
      <c r="X4821" s="948"/>
      <c r="Y4821" s="948"/>
      <c r="Z4821" s="948"/>
      <c r="CC4821" s="949"/>
    </row>
    <row r="4822" spans="6:81" s="947" customFormat="1">
      <c r="F4822" s="948"/>
      <c r="G4822" s="948"/>
      <c r="H4822" s="948"/>
      <c r="I4822" s="948"/>
      <c r="N4822" s="948"/>
      <c r="O4822" s="948"/>
      <c r="P4822" s="948"/>
      <c r="Q4822" s="948"/>
      <c r="R4822" s="948"/>
      <c r="S4822" s="948"/>
      <c r="T4822" s="948"/>
      <c r="U4822" s="948"/>
      <c r="V4822" s="948"/>
      <c r="W4822" s="948"/>
      <c r="X4822" s="948"/>
      <c r="Y4822" s="948"/>
      <c r="Z4822" s="948"/>
      <c r="CC4822" s="949"/>
    </row>
    <row r="4823" spans="6:81" s="947" customFormat="1">
      <c r="F4823" s="948"/>
      <c r="G4823" s="948"/>
      <c r="H4823" s="948"/>
      <c r="I4823" s="948"/>
      <c r="N4823" s="948"/>
      <c r="O4823" s="948"/>
      <c r="P4823" s="948"/>
      <c r="Q4823" s="948"/>
      <c r="R4823" s="948"/>
      <c r="S4823" s="948"/>
      <c r="T4823" s="948"/>
      <c r="U4823" s="948"/>
      <c r="V4823" s="948"/>
      <c r="W4823" s="948"/>
      <c r="X4823" s="948"/>
      <c r="Y4823" s="948"/>
      <c r="Z4823" s="948"/>
      <c r="CC4823" s="949"/>
    </row>
    <row r="4824" spans="6:81" s="947" customFormat="1">
      <c r="F4824" s="948"/>
      <c r="G4824" s="948"/>
      <c r="H4824" s="948"/>
      <c r="I4824" s="948"/>
      <c r="N4824" s="948"/>
      <c r="O4824" s="948"/>
      <c r="P4824" s="948"/>
      <c r="Q4824" s="948"/>
      <c r="R4824" s="948"/>
      <c r="S4824" s="948"/>
      <c r="T4824" s="948"/>
      <c r="U4824" s="948"/>
      <c r="V4824" s="948"/>
      <c r="W4824" s="948"/>
      <c r="X4824" s="948"/>
      <c r="Y4824" s="948"/>
      <c r="Z4824" s="948"/>
      <c r="CC4824" s="949"/>
    </row>
    <row r="4825" spans="6:81" s="947" customFormat="1">
      <c r="F4825" s="948"/>
      <c r="G4825" s="948"/>
      <c r="H4825" s="948"/>
      <c r="I4825" s="948"/>
      <c r="N4825" s="948"/>
      <c r="O4825" s="948"/>
      <c r="P4825" s="948"/>
      <c r="Q4825" s="948"/>
      <c r="R4825" s="948"/>
      <c r="S4825" s="948"/>
      <c r="T4825" s="948"/>
      <c r="U4825" s="948"/>
      <c r="V4825" s="948"/>
      <c r="W4825" s="948"/>
      <c r="X4825" s="948"/>
      <c r="Y4825" s="948"/>
      <c r="Z4825" s="948"/>
      <c r="CC4825" s="949"/>
    </row>
    <row r="4826" spans="6:81" s="947" customFormat="1">
      <c r="F4826" s="948"/>
      <c r="G4826" s="948"/>
      <c r="H4826" s="948"/>
      <c r="I4826" s="948"/>
      <c r="N4826" s="948"/>
      <c r="O4826" s="948"/>
      <c r="P4826" s="948"/>
      <c r="Q4826" s="948"/>
      <c r="R4826" s="948"/>
      <c r="S4826" s="948"/>
      <c r="T4826" s="948"/>
      <c r="U4826" s="948"/>
      <c r="V4826" s="948"/>
      <c r="W4826" s="948"/>
      <c r="X4826" s="948"/>
      <c r="Y4826" s="948"/>
      <c r="Z4826" s="948"/>
      <c r="CC4826" s="949"/>
    </row>
    <row r="4827" spans="6:81" s="947" customFormat="1">
      <c r="F4827" s="948"/>
      <c r="G4827" s="948"/>
      <c r="H4827" s="948"/>
      <c r="I4827" s="948"/>
      <c r="N4827" s="948"/>
      <c r="O4827" s="948"/>
      <c r="P4827" s="948"/>
      <c r="Q4827" s="948"/>
      <c r="R4827" s="948"/>
      <c r="S4827" s="948"/>
      <c r="T4827" s="948"/>
      <c r="U4827" s="948"/>
      <c r="V4827" s="948"/>
      <c r="W4827" s="948"/>
      <c r="X4827" s="948"/>
      <c r="Y4827" s="948"/>
      <c r="Z4827" s="948"/>
      <c r="CC4827" s="949"/>
    </row>
    <row r="4828" spans="6:81" s="947" customFormat="1">
      <c r="F4828" s="948"/>
      <c r="G4828" s="948"/>
      <c r="H4828" s="948"/>
      <c r="I4828" s="948"/>
      <c r="N4828" s="948"/>
      <c r="O4828" s="948"/>
      <c r="P4828" s="948"/>
      <c r="Q4828" s="948"/>
      <c r="R4828" s="948"/>
      <c r="S4828" s="948"/>
      <c r="T4828" s="948"/>
      <c r="U4828" s="948"/>
      <c r="V4828" s="948"/>
      <c r="W4828" s="948"/>
      <c r="X4828" s="948"/>
      <c r="Y4828" s="948"/>
      <c r="Z4828" s="948"/>
      <c r="CC4828" s="949"/>
    </row>
    <row r="4829" spans="6:81" s="947" customFormat="1">
      <c r="F4829" s="948"/>
      <c r="G4829" s="948"/>
      <c r="H4829" s="948"/>
      <c r="I4829" s="948"/>
      <c r="N4829" s="948"/>
      <c r="O4829" s="948"/>
      <c r="P4829" s="948"/>
      <c r="Q4829" s="948"/>
      <c r="R4829" s="948"/>
      <c r="S4829" s="948"/>
      <c r="T4829" s="948"/>
      <c r="U4829" s="948"/>
      <c r="V4829" s="948"/>
      <c r="W4829" s="948"/>
      <c r="X4829" s="948"/>
      <c r="Y4829" s="948"/>
      <c r="Z4829" s="948"/>
      <c r="CC4829" s="949"/>
    </row>
    <row r="4830" spans="6:81" s="947" customFormat="1">
      <c r="F4830" s="948"/>
      <c r="G4830" s="948"/>
      <c r="H4830" s="948"/>
      <c r="I4830" s="948"/>
      <c r="N4830" s="948"/>
      <c r="O4830" s="948"/>
      <c r="P4830" s="948"/>
      <c r="Q4830" s="948"/>
      <c r="R4830" s="948"/>
      <c r="S4830" s="948"/>
      <c r="T4830" s="948"/>
      <c r="U4830" s="948"/>
      <c r="V4830" s="948"/>
      <c r="W4830" s="948"/>
      <c r="X4830" s="948"/>
      <c r="Y4830" s="948"/>
      <c r="Z4830" s="948"/>
      <c r="CC4830" s="949"/>
    </row>
    <row r="4831" spans="6:81" s="947" customFormat="1">
      <c r="F4831" s="948"/>
      <c r="G4831" s="948"/>
      <c r="H4831" s="948"/>
      <c r="I4831" s="948"/>
      <c r="N4831" s="948"/>
      <c r="O4831" s="948"/>
      <c r="P4831" s="948"/>
      <c r="Q4831" s="948"/>
      <c r="R4831" s="948"/>
      <c r="S4831" s="948"/>
      <c r="T4831" s="948"/>
      <c r="U4831" s="948"/>
      <c r="V4831" s="948"/>
      <c r="W4831" s="948"/>
      <c r="X4831" s="948"/>
      <c r="Y4831" s="948"/>
      <c r="Z4831" s="948"/>
      <c r="CC4831" s="949"/>
    </row>
    <row r="4832" spans="6:81" s="947" customFormat="1">
      <c r="F4832" s="948"/>
      <c r="G4832" s="948"/>
      <c r="H4832" s="948"/>
      <c r="I4832" s="948"/>
      <c r="N4832" s="948"/>
      <c r="O4832" s="948"/>
      <c r="P4832" s="948"/>
      <c r="Q4832" s="948"/>
      <c r="R4832" s="948"/>
      <c r="S4832" s="948"/>
      <c r="T4832" s="948"/>
      <c r="U4832" s="948"/>
      <c r="V4832" s="948"/>
      <c r="W4832" s="948"/>
      <c r="X4832" s="948"/>
      <c r="Y4832" s="948"/>
      <c r="Z4832" s="948"/>
      <c r="CC4832" s="949"/>
    </row>
    <row r="4833" spans="6:81" s="947" customFormat="1">
      <c r="F4833" s="948"/>
      <c r="G4833" s="948"/>
      <c r="H4833" s="948"/>
      <c r="I4833" s="948"/>
      <c r="N4833" s="948"/>
      <c r="O4833" s="948"/>
      <c r="P4833" s="948"/>
      <c r="Q4833" s="948"/>
      <c r="R4833" s="948"/>
      <c r="S4833" s="948"/>
      <c r="T4833" s="948"/>
      <c r="U4833" s="948"/>
      <c r="V4833" s="948"/>
      <c r="W4833" s="948"/>
      <c r="X4833" s="948"/>
      <c r="Y4833" s="948"/>
      <c r="Z4833" s="948"/>
      <c r="CC4833" s="949"/>
    </row>
    <row r="4834" spans="6:81" s="947" customFormat="1">
      <c r="F4834" s="948"/>
      <c r="G4834" s="948"/>
      <c r="H4834" s="948"/>
      <c r="I4834" s="948"/>
      <c r="N4834" s="948"/>
      <c r="O4834" s="948"/>
      <c r="P4834" s="948"/>
      <c r="Q4834" s="948"/>
      <c r="R4834" s="948"/>
      <c r="S4834" s="948"/>
      <c r="T4834" s="948"/>
      <c r="U4834" s="948"/>
      <c r="V4834" s="948"/>
      <c r="W4834" s="948"/>
      <c r="X4834" s="948"/>
      <c r="Y4834" s="948"/>
      <c r="Z4834" s="948"/>
      <c r="CC4834" s="949"/>
    </row>
    <row r="4835" spans="6:81" s="947" customFormat="1">
      <c r="F4835" s="948"/>
      <c r="G4835" s="948"/>
      <c r="H4835" s="948"/>
      <c r="I4835" s="948"/>
      <c r="N4835" s="948"/>
      <c r="O4835" s="948"/>
      <c r="P4835" s="948"/>
      <c r="Q4835" s="948"/>
      <c r="R4835" s="948"/>
      <c r="S4835" s="948"/>
      <c r="T4835" s="948"/>
      <c r="U4835" s="948"/>
      <c r="V4835" s="948"/>
      <c r="W4835" s="948"/>
      <c r="X4835" s="948"/>
      <c r="Y4835" s="948"/>
      <c r="Z4835" s="948"/>
      <c r="CC4835" s="949"/>
    </row>
    <row r="4836" spans="6:81" s="947" customFormat="1">
      <c r="F4836" s="948"/>
      <c r="G4836" s="948"/>
      <c r="H4836" s="948"/>
      <c r="I4836" s="948"/>
      <c r="N4836" s="948"/>
      <c r="O4836" s="948"/>
      <c r="P4836" s="948"/>
      <c r="Q4836" s="948"/>
      <c r="R4836" s="948"/>
      <c r="S4836" s="948"/>
      <c r="T4836" s="948"/>
      <c r="U4836" s="948"/>
      <c r="V4836" s="948"/>
      <c r="W4836" s="948"/>
      <c r="X4836" s="948"/>
      <c r="Y4836" s="948"/>
      <c r="Z4836" s="948"/>
      <c r="CC4836" s="949"/>
    </row>
    <row r="4837" spans="6:81" s="947" customFormat="1">
      <c r="F4837" s="948"/>
      <c r="G4837" s="948"/>
      <c r="H4837" s="948"/>
      <c r="I4837" s="948"/>
      <c r="N4837" s="948"/>
      <c r="O4837" s="948"/>
      <c r="P4837" s="948"/>
      <c r="Q4837" s="948"/>
      <c r="R4837" s="948"/>
      <c r="S4837" s="948"/>
      <c r="T4837" s="948"/>
      <c r="U4837" s="948"/>
      <c r="V4837" s="948"/>
      <c r="W4837" s="948"/>
      <c r="X4837" s="948"/>
      <c r="Y4837" s="948"/>
      <c r="Z4837" s="948"/>
      <c r="CC4837" s="949"/>
    </row>
    <row r="4838" spans="6:81" s="947" customFormat="1">
      <c r="F4838" s="948"/>
      <c r="G4838" s="948"/>
      <c r="H4838" s="948"/>
      <c r="I4838" s="948"/>
      <c r="N4838" s="948"/>
      <c r="O4838" s="948"/>
      <c r="P4838" s="948"/>
      <c r="Q4838" s="948"/>
      <c r="R4838" s="948"/>
      <c r="S4838" s="948"/>
      <c r="T4838" s="948"/>
      <c r="U4838" s="948"/>
      <c r="V4838" s="948"/>
      <c r="W4838" s="948"/>
      <c r="X4838" s="948"/>
      <c r="Y4838" s="948"/>
      <c r="Z4838" s="948"/>
      <c r="CC4838" s="949"/>
    </row>
    <row r="4839" spans="6:81" s="947" customFormat="1">
      <c r="F4839" s="948"/>
      <c r="G4839" s="948"/>
      <c r="H4839" s="948"/>
      <c r="I4839" s="948"/>
      <c r="N4839" s="948"/>
      <c r="O4839" s="948"/>
      <c r="P4839" s="948"/>
      <c r="Q4839" s="948"/>
      <c r="R4839" s="948"/>
      <c r="S4839" s="948"/>
      <c r="T4839" s="948"/>
      <c r="U4839" s="948"/>
      <c r="V4839" s="948"/>
      <c r="W4839" s="948"/>
      <c r="X4839" s="948"/>
      <c r="Y4839" s="948"/>
      <c r="Z4839" s="948"/>
      <c r="CC4839" s="949"/>
    </row>
    <row r="4840" spans="6:81" s="947" customFormat="1">
      <c r="F4840" s="948"/>
      <c r="G4840" s="948"/>
      <c r="H4840" s="948"/>
      <c r="I4840" s="948"/>
      <c r="N4840" s="948"/>
      <c r="O4840" s="948"/>
      <c r="P4840" s="948"/>
      <c r="Q4840" s="948"/>
      <c r="R4840" s="948"/>
      <c r="S4840" s="948"/>
      <c r="T4840" s="948"/>
      <c r="U4840" s="948"/>
      <c r="V4840" s="948"/>
      <c r="W4840" s="948"/>
      <c r="X4840" s="948"/>
      <c r="Y4840" s="948"/>
      <c r="Z4840" s="948"/>
      <c r="CC4840" s="949"/>
    </row>
    <row r="4841" spans="6:81" s="947" customFormat="1">
      <c r="F4841" s="948"/>
      <c r="G4841" s="948"/>
      <c r="H4841" s="948"/>
      <c r="I4841" s="948"/>
      <c r="N4841" s="948"/>
      <c r="O4841" s="948"/>
      <c r="P4841" s="948"/>
      <c r="Q4841" s="948"/>
      <c r="R4841" s="948"/>
      <c r="S4841" s="948"/>
      <c r="T4841" s="948"/>
      <c r="U4841" s="948"/>
      <c r="V4841" s="948"/>
      <c r="W4841" s="948"/>
      <c r="X4841" s="948"/>
      <c r="Y4841" s="948"/>
      <c r="Z4841" s="948"/>
      <c r="CC4841" s="949"/>
    </row>
    <row r="4842" spans="6:81" s="947" customFormat="1">
      <c r="F4842" s="948"/>
      <c r="G4842" s="948"/>
      <c r="H4842" s="948"/>
      <c r="I4842" s="948"/>
      <c r="N4842" s="948"/>
      <c r="O4842" s="948"/>
      <c r="P4842" s="948"/>
      <c r="Q4842" s="948"/>
      <c r="R4842" s="948"/>
      <c r="S4842" s="948"/>
      <c r="T4842" s="948"/>
      <c r="U4842" s="948"/>
      <c r="V4842" s="948"/>
      <c r="W4842" s="948"/>
      <c r="X4842" s="948"/>
      <c r="Y4842" s="948"/>
      <c r="Z4842" s="948"/>
      <c r="CC4842" s="949"/>
    </row>
    <row r="4843" spans="6:81" s="947" customFormat="1">
      <c r="F4843" s="948"/>
      <c r="G4843" s="948"/>
      <c r="H4843" s="948"/>
      <c r="I4843" s="948"/>
      <c r="N4843" s="948"/>
      <c r="O4843" s="948"/>
      <c r="P4843" s="948"/>
      <c r="Q4843" s="948"/>
      <c r="R4843" s="948"/>
      <c r="S4843" s="948"/>
      <c r="T4843" s="948"/>
      <c r="U4843" s="948"/>
      <c r="V4843" s="948"/>
      <c r="W4843" s="948"/>
      <c r="X4843" s="948"/>
      <c r="Y4843" s="948"/>
      <c r="Z4843" s="948"/>
      <c r="CC4843" s="949"/>
    </row>
    <row r="4844" spans="6:81" s="947" customFormat="1">
      <c r="F4844" s="948"/>
      <c r="G4844" s="948"/>
      <c r="H4844" s="948"/>
      <c r="I4844" s="948"/>
      <c r="N4844" s="948"/>
      <c r="O4844" s="948"/>
      <c r="P4844" s="948"/>
      <c r="Q4844" s="948"/>
      <c r="R4844" s="948"/>
      <c r="S4844" s="948"/>
      <c r="T4844" s="948"/>
      <c r="U4844" s="948"/>
      <c r="V4844" s="948"/>
      <c r="W4844" s="948"/>
      <c r="X4844" s="948"/>
      <c r="Y4844" s="948"/>
      <c r="Z4844" s="948"/>
      <c r="CC4844" s="949"/>
    </row>
    <row r="4845" spans="6:81" s="947" customFormat="1">
      <c r="F4845" s="948"/>
      <c r="G4845" s="948"/>
      <c r="H4845" s="948"/>
      <c r="I4845" s="948"/>
      <c r="N4845" s="948"/>
      <c r="O4845" s="948"/>
      <c r="P4845" s="948"/>
      <c r="Q4845" s="948"/>
      <c r="R4845" s="948"/>
      <c r="S4845" s="948"/>
      <c r="T4845" s="948"/>
      <c r="U4845" s="948"/>
      <c r="V4845" s="948"/>
      <c r="W4845" s="948"/>
      <c r="X4845" s="948"/>
      <c r="Y4845" s="948"/>
      <c r="Z4845" s="948"/>
      <c r="CC4845" s="949"/>
    </row>
    <row r="4846" spans="6:81" s="947" customFormat="1">
      <c r="F4846" s="948"/>
      <c r="G4846" s="948"/>
      <c r="H4846" s="948"/>
      <c r="I4846" s="948"/>
      <c r="N4846" s="948"/>
      <c r="O4846" s="948"/>
      <c r="P4846" s="948"/>
      <c r="Q4846" s="948"/>
      <c r="R4846" s="948"/>
      <c r="S4846" s="948"/>
      <c r="T4846" s="948"/>
      <c r="U4846" s="948"/>
      <c r="V4846" s="948"/>
      <c r="W4846" s="948"/>
      <c r="X4846" s="948"/>
      <c r="Y4846" s="948"/>
      <c r="Z4846" s="948"/>
      <c r="CC4846" s="949"/>
    </row>
    <row r="4847" spans="6:81" s="947" customFormat="1">
      <c r="F4847" s="948"/>
      <c r="G4847" s="948"/>
      <c r="H4847" s="948"/>
      <c r="I4847" s="948"/>
      <c r="N4847" s="948"/>
      <c r="O4847" s="948"/>
      <c r="P4847" s="948"/>
      <c r="Q4847" s="948"/>
      <c r="R4847" s="948"/>
      <c r="S4847" s="948"/>
      <c r="T4847" s="948"/>
      <c r="U4847" s="948"/>
      <c r="V4847" s="948"/>
      <c r="W4847" s="948"/>
      <c r="X4847" s="948"/>
      <c r="Y4847" s="948"/>
      <c r="Z4847" s="948"/>
      <c r="CC4847" s="949"/>
    </row>
    <row r="4848" spans="6:81" s="947" customFormat="1">
      <c r="F4848" s="948"/>
      <c r="G4848" s="948"/>
      <c r="H4848" s="948"/>
      <c r="I4848" s="948"/>
      <c r="N4848" s="948"/>
      <c r="O4848" s="948"/>
      <c r="P4848" s="948"/>
      <c r="Q4848" s="948"/>
      <c r="R4848" s="948"/>
      <c r="S4848" s="948"/>
      <c r="T4848" s="948"/>
      <c r="U4848" s="948"/>
      <c r="V4848" s="948"/>
      <c r="W4848" s="948"/>
      <c r="X4848" s="948"/>
      <c r="Y4848" s="948"/>
      <c r="Z4848" s="948"/>
      <c r="CC4848" s="949"/>
    </row>
    <row r="4849" spans="6:81" s="947" customFormat="1">
      <c r="F4849" s="948"/>
      <c r="G4849" s="948"/>
      <c r="H4849" s="948"/>
      <c r="I4849" s="948"/>
      <c r="N4849" s="948"/>
      <c r="O4849" s="948"/>
      <c r="P4849" s="948"/>
      <c r="Q4849" s="948"/>
      <c r="R4849" s="948"/>
      <c r="S4849" s="948"/>
      <c r="T4849" s="948"/>
      <c r="U4849" s="948"/>
      <c r="V4849" s="948"/>
      <c r="W4849" s="948"/>
      <c r="X4849" s="948"/>
      <c r="Y4849" s="948"/>
      <c r="Z4849" s="948"/>
      <c r="CC4849" s="949"/>
    </row>
    <row r="4850" spans="6:81" s="947" customFormat="1">
      <c r="F4850" s="948"/>
      <c r="G4850" s="948"/>
      <c r="H4850" s="948"/>
      <c r="I4850" s="948"/>
      <c r="N4850" s="948"/>
      <c r="O4850" s="948"/>
      <c r="P4850" s="948"/>
      <c r="Q4850" s="948"/>
      <c r="R4850" s="948"/>
      <c r="S4850" s="948"/>
      <c r="T4850" s="948"/>
      <c r="U4850" s="948"/>
      <c r="V4850" s="948"/>
      <c r="W4850" s="948"/>
      <c r="X4850" s="948"/>
      <c r="Y4850" s="948"/>
      <c r="Z4850" s="948"/>
      <c r="CC4850" s="949"/>
    </row>
    <row r="4851" spans="6:81" s="947" customFormat="1">
      <c r="F4851" s="948"/>
      <c r="G4851" s="948"/>
      <c r="H4851" s="948"/>
      <c r="I4851" s="948"/>
      <c r="N4851" s="948"/>
      <c r="O4851" s="948"/>
      <c r="P4851" s="948"/>
      <c r="Q4851" s="948"/>
      <c r="R4851" s="948"/>
      <c r="S4851" s="948"/>
      <c r="T4851" s="948"/>
      <c r="U4851" s="948"/>
      <c r="V4851" s="948"/>
      <c r="W4851" s="948"/>
      <c r="X4851" s="948"/>
      <c r="Y4851" s="948"/>
      <c r="Z4851" s="948"/>
      <c r="CC4851" s="949"/>
    </row>
    <row r="4852" spans="6:81" s="947" customFormat="1">
      <c r="F4852" s="948"/>
      <c r="G4852" s="948"/>
      <c r="H4852" s="948"/>
      <c r="I4852" s="948"/>
      <c r="N4852" s="948"/>
      <c r="O4852" s="948"/>
      <c r="P4852" s="948"/>
      <c r="Q4852" s="948"/>
      <c r="R4852" s="948"/>
      <c r="S4852" s="948"/>
      <c r="T4852" s="948"/>
      <c r="U4852" s="948"/>
      <c r="V4852" s="948"/>
      <c r="W4852" s="948"/>
      <c r="X4852" s="948"/>
      <c r="Y4852" s="948"/>
      <c r="Z4852" s="948"/>
      <c r="CC4852" s="949"/>
    </row>
    <row r="4853" spans="6:81" s="947" customFormat="1">
      <c r="F4853" s="948"/>
      <c r="G4853" s="948"/>
      <c r="H4853" s="948"/>
      <c r="I4853" s="948"/>
      <c r="N4853" s="948"/>
      <c r="O4853" s="948"/>
      <c r="P4853" s="948"/>
      <c r="Q4853" s="948"/>
      <c r="R4853" s="948"/>
      <c r="S4853" s="948"/>
      <c r="T4853" s="948"/>
      <c r="U4853" s="948"/>
      <c r="V4853" s="948"/>
      <c r="W4853" s="948"/>
      <c r="X4853" s="948"/>
      <c r="Y4853" s="948"/>
      <c r="Z4853" s="948"/>
      <c r="CC4853" s="949"/>
    </row>
    <row r="4854" spans="6:81" s="947" customFormat="1">
      <c r="F4854" s="948"/>
      <c r="G4854" s="948"/>
      <c r="H4854" s="948"/>
      <c r="I4854" s="948"/>
      <c r="N4854" s="948"/>
      <c r="O4854" s="948"/>
      <c r="P4854" s="948"/>
      <c r="Q4854" s="948"/>
      <c r="R4854" s="948"/>
      <c r="S4854" s="948"/>
      <c r="T4854" s="948"/>
      <c r="U4854" s="948"/>
      <c r="V4854" s="948"/>
      <c r="W4854" s="948"/>
      <c r="X4854" s="948"/>
      <c r="Y4854" s="948"/>
      <c r="Z4854" s="948"/>
      <c r="CC4854" s="949"/>
    </row>
    <row r="4855" spans="6:81" s="947" customFormat="1">
      <c r="F4855" s="948"/>
      <c r="G4855" s="948"/>
      <c r="H4855" s="948"/>
      <c r="I4855" s="948"/>
      <c r="N4855" s="948"/>
      <c r="O4855" s="948"/>
      <c r="P4855" s="948"/>
      <c r="Q4855" s="948"/>
      <c r="R4855" s="948"/>
      <c r="S4855" s="948"/>
      <c r="T4855" s="948"/>
      <c r="U4855" s="948"/>
      <c r="V4855" s="948"/>
      <c r="W4855" s="948"/>
      <c r="X4855" s="948"/>
      <c r="Y4855" s="948"/>
      <c r="Z4855" s="948"/>
      <c r="CC4855" s="949"/>
    </row>
    <row r="4856" spans="6:81" s="947" customFormat="1">
      <c r="F4856" s="948"/>
      <c r="G4856" s="948"/>
      <c r="H4856" s="948"/>
      <c r="I4856" s="948"/>
      <c r="N4856" s="948"/>
      <c r="O4856" s="948"/>
      <c r="P4856" s="948"/>
      <c r="Q4856" s="948"/>
      <c r="R4856" s="948"/>
      <c r="S4856" s="948"/>
      <c r="T4856" s="948"/>
      <c r="U4856" s="948"/>
      <c r="V4856" s="948"/>
      <c r="W4856" s="948"/>
      <c r="X4856" s="948"/>
      <c r="Y4856" s="948"/>
      <c r="Z4856" s="948"/>
      <c r="CC4856" s="949"/>
    </row>
    <row r="4857" spans="6:81" s="947" customFormat="1">
      <c r="F4857" s="948"/>
      <c r="G4857" s="948"/>
      <c r="H4857" s="948"/>
      <c r="I4857" s="948"/>
      <c r="N4857" s="948"/>
      <c r="O4857" s="948"/>
      <c r="P4857" s="948"/>
      <c r="Q4857" s="948"/>
      <c r="R4857" s="948"/>
      <c r="S4857" s="948"/>
      <c r="T4857" s="948"/>
      <c r="U4857" s="948"/>
      <c r="V4857" s="948"/>
      <c r="W4857" s="948"/>
      <c r="X4857" s="948"/>
      <c r="Y4857" s="948"/>
      <c r="Z4857" s="948"/>
      <c r="CC4857" s="949"/>
    </row>
    <row r="4858" spans="6:81" s="947" customFormat="1">
      <c r="F4858" s="948"/>
      <c r="G4858" s="948"/>
      <c r="H4858" s="948"/>
      <c r="I4858" s="948"/>
      <c r="N4858" s="948"/>
      <c r="O4858" s="948"/>
      <c r="P4858" s="948"/>
      <c r="Q4858" s="948"/>
      <c r="R4858" s="948"/>
      <c r="S4858" s="948"/>
      <c r="T4858" s="948"/>
      <c r="U4858" s="948"/>
      <c r="V4858" s="948"/>
      <c r="W4858" s="948"/>
      <c r="X4858" s="948"/>
      <c r="Y4858" s="948"/>
      <c r="Z4858" s="948"/>
      <c r="CC4858" s="949"/>
    </row>
    <row r="4859" spans="6:81" s="947" customFormat="1">
      <c r="F4859" s="948"/>
      <c r="G4859" s="948"/>
      <c r="H4859" s="948"/>
      <c r="I4859" s="948"/>
      <c r="N4859" s="948"/>
      <c r="O4859" s="948"/>
      <c r="P4859" s="948"/>
      <c r="Q4859" s="948"/>
      <c r="R4859" s="948"/>
      <c r="S4859" s="948"/>
      <c r="T4859" s="948"/>
      <c r="U4859" s="948"/>
      <c r="V4859" s="948"/>
      <c r="W4859" s="948"/>
      <c r="X4859" s="948"/>
      <c r="Y4859" s="948"/>
      <c r="Z4859" s="948"/>
      <c r="CC4859" s="949"/>
    </row>
    <row r="4860" spans="6:81" s="947" customFormat="1">
      <c r="F4860" s="948"/>
      <c r="G4860" s="948"/>
      <c r="H4860" s="948"/>
      <c r="I4860" s="948"/>
      <c r="N4860" s="948"/>
      <c r="O4860" s="948"/>
      <c r="P4860" s="948"/>
      <c r="Q4860" s="948"/>
      <c r="R4860" s="948"/>
      <c r="S4860" s="948"/>
      <c r="T4860" s="948"/>
      <c r="U4860" s="948"/>
      <c r="V4860" s="948"/>
      <c r="W4860" s="948"/>
      <c r="X4860" s="948"/>
      <c r="Y4860" s="948"/>
      <c r="Z4860" s="948"/>
      <c r="CC4860" s="949"/>
    </row>
    <row r="4861" spans="6:81" s="947" customFormat="1">
      <c r="F4861" s="948"/>
      <c r="G4861" s="948"/>
      <c r="H4861" s="948"/>
      <c r="I4861" s="948"/>
      <c r="N4861" s="948"/>
      <c r="O4861" s="948"/>
      <c r="P4861" s="948"/>
      <c r="Q4861" s="948"/>
      <c r="R4861" s="948"/>
      <c r="S4861" s="948"/>
      <c r="T4861" s="948"/>
      <c r="U4861" s="948"/>
      <c r="V4861" s="948"/>
      <c r="W4861" s="948"/>
      <c r="X4861" s="948"/>
      <c r="Y4861" s="948"/>
      <c r="Z4861" s="948"/>
      <c r="CC4861" s="949"/>
    </row>
    <row r="4862" spans="6:81" s="947" customFormat="1">
      <c r="F4862" s="948"/>
      <c r="G4862" s="948"/>
      <c r="H4862" s="948"/>
      <c r="I4862" s="948"/>
      <c r="N4862" s="948"/>
      <c r="O4862" s="948"/>
      <c r="P4862" s="948"/>
      <c r="Q4862" s="948"/>
      <c r="R4862" s="948"/>
      <c r="S4862" s="948"/>
      <c r="T4862" s="948"/>
      <c r="U4862" s="948"/>
      <c r="V4862" s="948"/>
      <c r="W4862" s="948"/>
      <c r="X4862" s="948"/>
      <c r="Y4862" s="948"/>
      <c r="Z4862" s="948"/>
      <c r="CC4862" s="949"/>
    </row>
    <row r="4863" spans="6:81" s="947" customFormat="1">
      <c r="F4863" s="948"/>
      <c r="G4863" s="948"/>
      <c r="H4863" s="948"/>
      <c r="I4863" s="948"/>
      <c r="N4863" s="948"/>
      <c r="O4863" s="948"/>
      <c r="P4863" s="948"/>
      <c r="Q4863" s="948"/>
      <c r="R4863" s="948"/>
      <c r="S4863" s="948"/>
      <c r="T4863" s="948"/>
      <c r="U4863" s="948"/>
      <c r="V4863" s="948"/>
      <c r="W4863" s="948"/>
      <c r="X4863" s="948"/>
      <c r="Y4863" s="948"/>
      <c r="Z4863" s="948"/>
      <c r="CC4863" s="949"/>
    </row>
    <row r="4864" spans="6:81" s="947" customFormat="1">
      <c r="F4864" s="948"/>
      <c r="G4864" s="948"/>
      <c r="H4864" s="948"/>
      <c r="I4864" s="948"/>
      <c r="N4864" s="948"/>
      <c r="O4864" s="948"/>
      <c r="P4864" s="948"/>
      <c r="Q4864" s="948"/>
      <c r="R4864" s="948"/>
      <c r="S4864" s="948"/>
      <c r="T4864" s="948"/>
      <c r="U4864" s="948"/>
      <c r="V4864" s="948"/>
      <c r="W4864" s="948"/>
      <c r="X4864" s="948"/>
      <c r="Y4864" s="948"/>
      <c r="Z4864" s="948"/>
      <c r="CC4864" s="949"/>
    </row>
    <row r="4865" spans="6:81" s="947" customFormat="1">
      <c r="F4865" s="948"/>
      <c r="G4865" s="948"/>
      <c r="H4865" s="948"/>
      <c r="I4865" s="948"/>
      <c r="N4865" s="948"/>
      <c r="O4865" s="948"/>
      <c r="P4865" s="948"/>
      <c r="Q4865" s="948"/>
      <c r="R4865" s="948"/>
      <c r="S4865" s="948"/>
      <c r="T4865" s="948"/>
      <c r="U4865" s="948"/>
      <c r="V4865" s="948"/>
      <c r="W4865" s="948"/>
      <c r="X4865" s="948"/>
      <c r="Y4865" s="948"/>
      <c r="Z4865" s="948"/>
      <c r="CC4865" s="949"/>
    </row>
    <row r="4866" spans="6:81" s="947" customFormat="1">
      <c r="F4866" s="948"/>
      <c r="G4866" s="948"/>
      <c r="H4866" s="948"/>
      <c r="I4866" s="948"/>
      <c r="N4866" s="948"/>
      <c r="O4866" s="948"/>
      <c r="P4866" s="948"/>
      <c r="Q4866" s="948"/>
      <c r="R4866" s="948"/>
      <c r="S4866" s="948"/>
      <c r="T4866" s="948"/>
      <c r="U4866" s="948"/>
      <c r="V4866" s="948"/>
      <c r="W4866" s="948"/>
      <c r="X4866" s="948"/>
      <c r="Y4866" s="948"/>
      <c r="Z4866" s="948"/>
      <c r="CC4866" s="949"/>
    </row>
    <row r="4867" spans="6:81" s="947" customFormat="1">
      <c r="F4867" s="948"/>
      <c r="G4867" s="948"/>
      <c r="H4867" s="948"/>
      <c r="I4867" s="948"/>
      <c r="N4867" s="948"/>
      <c r="O4867" s="948"/>
      <c r="P4867" s="948"/>
      <c r="Q4867" s="948"/>
      <c r="R4867" s="948"/>
      <c r="S4867" s="948"/>
      <c r="T4867" s="948"/>
      <c r="U4867" s="948"/>
      <c r="V4867" s="948"/>
      <c r="W4867" s="948"/>
      <c r="X4867" s="948"/>
      <c r="Y4867" s="948"/>
      <c r="Z4867" s="948"/>
      <c r="CC4867" s="949"/>
    </row>
    <row r="4868" spans="6:81" s="947" customFormat="1">
      <c r="F4868" s="948"/>
      <c r="G4868" s="948"/>
      <c r="H4868" s="948"/>
      <c r="I4868" s="948"/>
      <c r="N4868" s="948"/>
      <c r="O4868" s="948"/>
      <c r="P4868" s="948"/>
      <c r="Q4868" s="948"/>
      <c r="R4868" s="948"/>
      <c r="S4868" s="948"/>
      <c r="T4868" s="948"/>
      <c r="U4868" s="948"/>
      <c r="V4868" s="948"/>
      <c r="W4868" s="948"/>
      <c r="X4868" s="948"/>
      <c r="Y4868" s="948"/>
      <c r="Z4868" s="948"/>
      <c r="CC4868" s="949"/>
    </row>
    <row r="4869" spans="6:81" s="947" customFormat="1">
      <c r="F4869" s="948"/>
      <c r="G4869" s="948"/>
      <c r="H4869" s="948"/>
      <c r="I4869" s="948"/>
      <c r="N4869" s="948"/>
      <c r="O4869" s="948"/>
      <c r="P4869" s="948"/>
      <c r="Q4869" s="948"/>
      <c r="R4869" s="948"/>
      <c r="S4869" s="948"/>
      <c r="T4869" s="948"/>
      <c r="U4869" s="948"/>
      <c r="V4869" s="948"/>
      <c r="W4869" s="948"/>
      <c r="X4869" s="948"/>
      <c r="Y4869" s="948"/>
      <c r="Z4869" s="948"/>
      <c r="CC4869" s="949"/>
    </row>
    <row r="4870" spans="6:81" s="947" customFormat="1">
      <c r="F4870" s="948"/>
      <c r="G4870" s="948"/>
      <c r="H4870" s="948"/>
      <c r="I4870" s="948"/>
      <c r="N4870" s="948"/>
      <c r="O4870" s="948"/>
      <c r="P4870" s="948"/>
      <c r="Q4870" s="948"/>
      <c r="R4870" s="948"/>
      <c r="S4870" s="948"/>
      <c r="T4870" s="948"/>
      <c r="U4870" s="948"/>
      <c r="V4870" s="948"/>
      <c r="W4870" s="948"/>
      <c r="X4870" s="948"/>
      <c r="Y4870" s="948"/>
      <c r="Z4870" s="948"/>
      <c r="CC4870" s="949"/>
    </row>
    <row r="4871" spans="6:81" s="947" customFormat="1">
      <c r="F4871" s="948"/>
      <c r="G4871" s="948"/>
      <c r="H4871" s="948"/>
      <c r="I4871" s="948"/>
      <c r="N4871" s="948"/>
      <c r="O4871" s="948"/>
      <c r="P4871" s="948"/>
      <c r="Q4871" s="948"/>
      <c r="R4871" s="948"/>
      <c r="S4871" s="948"/>
      <c r="T4871" s="948"/>
      <c r="U4871" s="948"/>
      <c r="V4871" s="948"/>
      <c r="W4871" s="948"/>
      <c r="X4871" s="948"/>
      <c r="Y4871" s="948"/>
      <c r="Z4871" s="948"/>
      <c r="CC4871" s="949"/>
    </row>
    <row r="4872" spans="6:81" s="947" customFormat="1">
      <c r="F4872" s="948"/>
      <c r="G4872" s="948"/>
      <c r="H4872" s="948"/>
      <c r="I4872" s="948"/>
      <c r="N4872" s="948"/>
      <c r="O4872" s="948"/>
      <c r="P4872" s="948"/>
      <c r="Q4872" s="948"/>
      <c r="R4872" s="948"/>
      <c r="S4872" s="948"/>
      <c r="T4872" s="948"/>
      <c r="U4872" s="948"/>
      <c r="V4872" s="948"/>
      <c r="W4872" s="948"/>
      <c r="X4872" s="948"/>
      <c r="Y4872" s="948"/>
      <c r="Z4872" s="948"/>
      <c r="CC4872" s="949"/>
    </row>
    <row r="4873" spans="6:81" s="947" customFormat="1">
      <c r="F4873" s="948"/>
      <c r="G4873" s="948"/>
      <c r="H4873" s="948"/>
      <c r="I4873" s="948"/>
      <c r="N4873" s="948"/>
      <c r="O4873" s="948"/>
      <c r="P4873" s="948"/>
      <c r="Q4873" s="948"/>
      <c r="R4873" s="948"/>
      <c r="S4873" s="948"/>
      <c r="T4873" s="948"/>
      <c r="U4873" s="948"/>
      <c r="V4873" s="948"/>
      <c r="W4873" s="948"/>
      <c r="X4873" s="948"/>
      <c r="Y4873" s="948"/>
      <c r="Z4873" s="948"/>
      <c r="CC4873" s="949"/>
    </row>
    <row r="4874" spans="6:81" s="947" customFormat="1">
      <c r="F4874" s="948"/>
      <c r="G4874" s="948"/>
      <c r="H4874" s="948"/>
      <c r="I4874" s="948"/>
      <c r="N4874" s="948"/>
      <c r="O4874" s="948"/>
      <c r="P4874" s="948"/>
      <c r="Q4874" s="948"/>
      <c r="R4874" s="948"/>
      <c r="S4874" s="948"/>
      <c r="T4874" s="948"/>
      <c r="U4874" s="948"/>
      <c r="V4874" s="948"/>
      <c r="W4874" s="948"/>
      <c r="X4874" s="948"/>
      <c r="Y4874" s="948"/>
      <c r="Z4874" s="948"/>
      <c r="CC4874" s="949"/>
    </row>
    <row r="4875" spans="6:81" s="947" customFormat="1">
      <c r="F4875" s="948"/>
      <c r="G4875" s="948"/>
      <c r="H4875" s="948"/>
      <c r="I4875" s="948"/>
      <c r="N4875" s="948"/>
      <c r="O4875" s="948"/>
      <c r="P4875" s="948"/>
      <c r="Q4875" s="948"/>
      <c r="R4875" s="948"/>
      <c r="S4875" s="948"/>
      <c r="T4875" s="948"/>
      <c r="U4875" s="948"/>
      <c r="V4875" s="948"/>
      <c r="W4875" s="948"/>
      <c r="X4875" s="948"/>
      <c r="Y4875" s="948"/>
      <c r="Z4875" s="948"/>
      <c r="CC4875" s="949"/>
    </row>
    <row r="4876" spans="6:81" s="947" customFormat="1">
      <c r="F4876" s="948"/>
      <c r="G4876" s="948"/>
      <c r="H4876" s="948"/>
      <c r="I4876" s="948"/>
      <c r="N4876" s="948"/>
      <c r="O4876" s="948"/>
      <c r="P4876" s="948"/>
      <c r="Q4876" s="948"/>
      <c r="R4876" s="948"/>
      <c r="S4876" s="948"/>
      <c r="T4876" s="948"/>
      <c r="U4876" s="948"/>
      <c r="V4876" s="948"/>
      <c r="W4876" s="948"/>
      <c r="X4876" s="948"/>
      <c r="Y4876" s="948"/>
      <c r="Z4876" s="948"/>
      <c r="CC4876" s="949"/>
    </row>
    <row r="4877" spans="6:81" s="947" customFormat="1">
      <c r="F4877" s="948"/>
      <c r="G4877" s="948"/>
      <c r="H4877" s="948"/>
      <c r="I4877" s="948"/>
      <c r="N4877" s="948"/>
      <c r="O4877" s="948"/>
      <c r="P4877" s="948"/>
      <c r="Q4877" s="948"/>
      <c r="R4877" s="948"/>
      <c r="S4877" s="948"/>
      <c r="T4877" s="948"/>
      <c r="U4877" s="948"/>
      <c r="V4877" s="948"/>
      <c r="W4877" s="948"/>
      <c r="X4877" s="948"/>
      <c r="Y4877" s="948"/>
      <c r="Z4877" s="948"/>
      <c r="CC4877" s="949"/>
    </row>
    <row r="4878" spans="6:81" s="947" customFormat="1">
      <c r="F4878" s="948"/>
      <c r="G4878" s="948"/>
      <c r="H4878" s="948"/>
      <c r="I4878" s="948"/>
      <c r="N4878" s="948"/>
      <c r="O4878" s="948"/>
      <c r="P4878" s="948"/>
      <c r="Q4878" s="948"/>
      <c r="R4878" s="948"/>
      <c r="S4878" s="948"/>
      <c r="T4878" s="948"/>
      <c r="U4878" s="948"/>
      <c r="V4878" s="948"/>
      <c r="W4878" s="948"/>
      <c r="X4878" s="948"/>
      <c r="Y4878" s="948"/>
      <c r="Z4878" s="948"/>
      <c r="CC4878" s="949"/>
    </row>
    <row r="4879" spans="6:81" s="947" customFormat="1">
      <c r="F4879" s="948"/>
      <c r="G4879" s="948"/>
      <c r="H4879" s="948"/>
      <c r="I4879" s="948"/>
      <c r="N4879" s="948"/>
      <c r="O4879" s="948"/>
      <c r="P4879" s="948"/>
      <c r="Q4879" s="948"/>
      <c r="R4879" s="948"/>
      <c r="S4879" s="948"/>
      <c r="T4879" s="948"/>
      <c r="U4879" s="948"/>
      <c r="V4879" s="948"/>
      <c r="W4879" s="948"/>
      <c r="X4879" s="948"/>
      <c r="Y4879" s="948"/>
      <c r="Z4879" s="948"/>
      <c r="CC4879" s="949"/>
    </row>
    <row r="4880" spans="6:81" s="947" customFormat="1">
      <c r="F4880" s="948"/>
      <c r="G4880" s="948"/>
      <c r="H4880" s="948"/>
      <c r="I4880" s="948"/>
      <c r="N4880" s="948"/>
      <c r="O4880" s="948"/>
      <c r="P4880" s="948"/>
      <c r="Q4880" s="948"/>
      <c r="R4880" s="948"/>
      <c r="S4880" s="948"/>
      <c r="T4880" s="948"/>
      <c r="U4880" s="948"/>
      <c r="V4880" s="948"/>
      <c r="W4880" s="948"/>
      <c r="X4880" s="948"/>
      <c r="Y4880" s="948"/>
      <c r="Z4880" s="948"/>
      <c r="CC4880" s="949"/>
    </row>
    <row r="4881" spans="6:81" s="947" customFormat="1">
      <c r="F4881" s="948"/>
      <c r="G4881" s="948"/>
      <c r="H4881" s="948"/>
      <c r="I4881" s="948"/>
      <c r="N4881" s="948"/>
      <c r="O4881" s="948"/>
      <c r="P4881" s="948"/>
      <c r="Q4881" s="948"/>
      <c r="R4881" s="948"/>
      <c r="S4881" s="948"/>
      <c r="T4881" s="948"/>
      <c r="U4881" s="948"/>
      <c r="V4881" s="948"/>
      <c r="W4881" s="948"/>
      <c r="X4881" s="948"/>
      <c r="Y4881" s="948"/>
      <c r="Z4881" s="948"/>
      <c r="CC4881" s="949"/>
    </row>
    <row r="4882" spans="6:81" s="947" customFormat="1">
      <c r="F4882" s="948"/>
      <c r="G4882" s="948"/>
      <c r="H4882" s="948"/>
      <c r="I4882" s="948"/>
      <c r="N4882" s="948"/>
      <c r="O4882" s="948"/>
      <c r="P4882" s="948"/>
      <c r="Q4882" s="948"/>
      <c r="R4882" s="948"/>
      <c r="S4882" s="948"/>
      <c r="T4882" s="948"/>
      <c r="U4882" s="948"/>
      <c r="V4882" s="948"/>
      <c r="W4882" s="948"/>
      <c r="X4882" s="948"/>
      <c r="Y4882" s="948"/>
      <c r="Z4882" s="948"/>
      <c r="CC4882" s="949"/>
    </row>
    <row r="4883" spans="6:81" s="947" customFormat="1">
      <c r="F4883" s="948"/>
      <c r="G4883" s="948"/>
      <c r="H4883" s="948"/>
      <c r="I4883" s="948"/>
      <c r="N4883" s="948"/>
      <c r="O4883" s="948"/>
      <c r="P4883" s="948"/>
      <c r="Q4883" s="948"/>
      <c r="R4883" s="948"/>
      <c r="S4883" s="948"/>
      <c r="T4883" s="948"/>
      <c r="U4883" s="948"/>
      <c r="V4883" s="948"/>
      <c r="W4883" s="948"/>
      <c r="X4883" s="948"/>
      <c r="Y4883" s="948"/>
      <c r="Z4883" s="948"/>
      <c r="CC4883" s="949"/>
    </row>
    <row r="4884" spans="6:81" s="947" customFormat="1">
      <c r="F4884" s="948"/>
      <c r="G4884" s="948"/>
      <c r="H4884" s="948"/>
      <c r="I4884" s="948"/>
      <c r="N4884" s="948"/>
      <c r="O4884" s="948"/>
      <c r="P4884" s="948"/>
      <c r="Q4884" s="948"/>
      <c r="R4884" s="948"/>
      <c r="S4884" s="948"/>
      <c r="T4884" s="948"/>
      <c r="U4884" s="948"/>
      <c r="V4884" s="948"/>
      <c r="W4884" s="948"/>
      <c r="X4884" s="948"/>
      <c r="Y4884" s="948"/>
      <c r="Z4884" s="948"/>
      <c r="CC4884" s="949"/>
    </row>
    <row r="4885" spans="6:81" s="947" customFormat="1">
      <c r="F4885" s="948"/>
      <c r="G4885" s="948"/>
      <c r="H4885" s="948"/>
      <c r="I4885" s="948"/>
      <c r="N4885" s="948"/>
      <c r="O4885" s="948"/>
      <c r="P4885" s="948"/>
      <c r="Q4885" s="948"/>
      <c r="R4885" s="948"/>
      <c r="S4885" s="948"/>
      <c r="T4885" s="948"/>
      <c r="U4885" s="948"/>
      <c r="V4885" s="948"/>
      <c r="W4885" s="948"/>
      <c r="X4885" s="948"/>
      <c r="Y4885" s="948"/>
      <c r="Z4885" s="948"/>
      <c r="CC4885" s="949"/>
    </row>
    <row r="4886" spans="6:81" s="947" customFormat="1">
      <c r="F4886" s="948"/>
      <c r="G4886" s="948"/>
      <c r="H4886" s="948"/>
      <c r="I4886" s="948"/>
      <c r="N4886" s="948"/>
      <c r="O4886" s="948"/>
      <c r="P4886" s="948"/>
      <c r="Q4886" s="948"/>
      <c r="R4886" s="948"/>
      <c r="S4886" s="948"/>
      <c r="T4886" s="948"/>
      <c r="U4886" s="948"/>
      <c r="V4886" s="948"/>
      <c r="W4886" s="948"/>
      <c r="X4886" s="948"/>
      <c r="Y4886" s="948"/>
      <c r="Z4886" s="948"/>
      <c r="CC4886" s="949"/>
    </row>
    <row r="4887" spans="6:81" s="947" customFormat="1">
      <c r="F4887" s="948"/>
      <c r="G4887" s="948"/>
      <c r="H4887" s="948"/>
      <c r="I4887" s="948"/>
      <c r="N4887" s="948"/>
      <c r="O4887" s="948"/>
      <c r="P4887" s="948"/>
      <c r="Q4887" s="948"/>
      <c r="R4887" s="948"/>
      <c r="S4887" s="948"/>
      <c r="T4887" s="948"/>
      <c r="U4887" s="948"/>
      <c r="V4887" s="948"/>
      <c r="W4887" s="948"/>
      <c r="X4887" s="948"/>
      <c r="Y4887" s="948"/>
      <c r="Z4887" s="948"/>
      <c r="CC4887" s="949"/>
    </row>
    <row r="4888" spans="6:81" s="947" customFormat="1">
      <c r="F4888" s="948"/>
      <c r="G4888" s="948"/>
      <c r="H4888" s="948"/>
      <c r="I4888" s="948"/>
      <c r="N4888" s="948"/>
      <c r="O4888" s="948"/>
      <c r="P4888" s="948"/>
      <c r="Q4888" s="948"/>
      <c r="R4888" s="948"/>
      <c r="S4888" s="948"/>
      <c r="T4888" s="948"/>
      <c r="U4888" s="948"/>
      <c r="V4888" s="948"/>
      <c r="W4888" s="948"/>
      <c r="X4888" s="948"/>
      <c r="Y4888" s="948"/>
      <c r="Z4888" s="948"/>
      <c r="CC4888" s="949"/>
    </row>
    <row r="4889" spans="6:81" s="947" customFormat="1">
      <c r="F4889" s="948"/>
      <c r="G4889" s="948"/>
      <c r="H4889" s="948"/>
      <c r="I4889" s="948"/>
      <c r="N4889" s="948"/>
      <c r="O4889" s="948"/>
      <c r="P4889" s="948"/>
      <c r="Q4889" s="948"/>
      <c r="R4889" s="948"/>
      <c r="S4889" s="948"/>
      <c r="T4889" s="948"/>
      <c r="U4889" s="948"/>
      <c r="V4889" s="948"/>
      <c r="W4889" s="948"/>
      <c r="X4889" s="948"/>
      <c r="Y4889" s="948"/>
      <c r="Z4889" s="948"/>
      <c r="CC4889" s="949"/>
    </row>
    <row r="4890" spans="6:81" s="947" customFormat="1">
      <c r="F4890" s="948"/>
      <c r="G4890" s="948"/>
      <c r="H4890" s="948"/>
      <c r="I4890" s="948"/>
      <c r="N4890" s="948"/>
      <c r="O4890" s="948"/>
      <c r="P4890" s="948"/>
      <c r="Q4890" s="948"/>
      <c r="R4890" s="948"/>
      <c r="S4890" s="948"/>
      <c r="T4890" s="948"/>
      <c r="U4890" s="948"/>
      <c r="V4890" s="948"/>
      <c r="W4890" s="948"/>
      <c r="X4890" s="948"/>
      <c r="Y4890" s="948"/>
      <c r="Z4890" s="948"/>
      <c r="CC4890" s="949"/>
    </row>
    <row r="4891" spans="6:81" s="947" customFormat="1">
      <c r="F4891" s="948"/>
      <c r="G4891" s="948"/>
      <c r="H4891" s="948"/>
      <c r="I4891" s="948"/>
      <c r="N4891" s="948"/>
      <c r="O4891" s="948"/>
      <c r="P4891" s="948"/>
      <c r="Q4891" s="948"/>
      <c r="R4891" s="948"/>
      <c r="S4891" s="948"/>
      <c r="T4891" s="948"/>
      <c r="U4891" s="948"/>
      <c r="V4891" s="948"/>
      <c r="W4891" s="948"/>
      <c r="X4891" s="948"/>
      <c r="Y4891" s="948"/>
      <c r="Z4891" s="948"/>
      <c r="CC4891" s="949"/>
    </row>
    <row r="4892" spans="6:81" s="947" customFormat="1">
      <c r="F4892" s="948"/>
      <c r="G4892" s="948"/>
      <c r="H4892" s="948"/>
      <c r="I4892" s="948"/>
      <c r="N4892" s="948"/>
      <c r="O4892" s="948"/>
      <c r="P4892" s="948"/>
      <c r="Q4892" s="948"/>
      <c r="R4892" s="948"/>
      <c r="S4892" s="948"/>
      <c r="T4892" s="948"/>
      <c r="U4892" s="948"/>
      <c r="V4892" s="948"/>
      <c r="W4892" s="948"/>
      <c r="X4892" s="948"/>
      <c r="Y4892" s="948"/>
      <c r="Z4892" s="948"/>
      <c r="CC4892" s="949"/>
    </row>
    <row r="4893" spans="6:81" s="947" customFormat="1">
      <c r="F4893" s="948"/>
      <c r="G4893" s="948"/>
      <c r="H4893" s="948"/>
      <c r="I4893" s="948"/>
      <c r="N4893" s="948"/>
      <c r="O4893" s="948"/>
      <c r="P4893" s="948"/>
      <c r="Q4893" s="948"/>
      <c r="R4893" s="948"/>
      <c r="S4893" s="948"/>
      <c r="T4893" s="948"/>
      <c r="U4893" s="948"/>
      <c r="V4893" s="948"/>
      <c r="W4893" s="948"/>
      <c r="X4893" s="948"/>
      <c r="Y4893" s="948"/>
      <c r="Z4893" s="948"/>
      <c r="CC4893" s="949"/>
    </row>
    <row r="4894" spans="6:81" s="947" customFormat="1">
      <c r="F4894" s="948"/>
      <c r="G4894" s="948"/>
      <c r="H4894" s="948"/>
      <c r="I4894" s="948"/>
      <c r="N4894" s="948"/>
      <c r="O4894" s="948"/>
      <c r="P4894" s="948"/>
      <c r="Q4894" s="948"/>
      <c r="R4894" s="948"/>
      <c r="S4894" s="948"/>
      <c r="T4894" s="948"/>
      <c r="U4894" s="948"/>
      <c r="V4894" s="948"/>
      <c r="W4894" s="948"/>
      <c r="X4894" s="948"/>
      <c r="Y4894" s="948"/>
      <c r="Z4894" s="948"/>
      <c r="CC4894" s="949"/>
    </row>
    <row r="4895" spans="6:81" s="947" customFormat="1">
      <c r="F4895" s="948"/>
      <c r="G4895" s="948"/>
      <c r="H4895" s="948"/>
      <c r="I4895" s="948"/>
      <c r="N4895" s="948"/>
      <c r="O4895" s="948"/>
      <c r="P4895" s="948"/>
      <c r="Q4895" s="948"/>
      <c r="R4895" s="948"/>
      <c r="S4895" s="948"/>
      <c r="T4895" s="948"/>
      <c r="U4895" s="948"/>
      <c r="V4895" s="948"/>
      <c r="W4895" s="948"/>
      <c r="X4895" s="948"/>
      <c r="Y4895" s="948"/>
      <c r="Z4895" s="948"/>
      <c r="CC4895" s="949"/>
    </row>
    <row r="4896" spans="6:81" s="947" customFormat="1">
      <c r="F4896" s="948"/>
      <c r="G4896" s="948"/>
      <c r="H4896" s="948"/>
      <c r="I4896" s="948"/>
      <c r="N4896" s="948"/>
      <c r="O4896" s="948"/>
      <c r="P4896" s="948"/>
      <c r="Q4896" s="948"/>
      <c r="R4896" s="948"/>
      <c r="S4896" s="948"/>
      <c r="T4896" s="948"/>
      <c r="U4896" s="948"/>
      <c r="V4896" s="948"/>
      <c r="W4896" s="948"/>
      <c r="X4896" s="948"/>
      <c r="Y4896" s="948"/>
      <c r="Z4896" s="948"/>
      <c r="CC4896" s="949"/>
    </row>
    <row r="4897" spans="6:81" s="947" customFormat="1">
      <c r="F4897" s="948"/>
      <c r="G4897" s="948"/>
      <c r="H4897" s="948"/>
      <c r="I4897" s="948"/>
      <c r="N4897" s="948"/>
      <c r="O4897" s="948"/>
      <c r="P4897" s="948"/>
      <c r="Q4897" s="948"/>
      <c r="R4897" s="948"/>
      <c r="S4897" s="948"/>
      <c r="T4897" s="948"/>
      <c r="U4897" s="948"/>
      <c r="V4897" s="948"/>
      <c r="W4897" s="948"/>
      <c r="X4897" s="948"/>
      <c r="Y4897" s="948"/>
      <c r="Z4897" s="948"/>
      <c r="CC4897" s="949"/>
    </row>
    <row r="4898" spans="6:81" s="947" customFormat="1">
      <c r="F4898" s="948"/>
      <c r="G4898" s="948"/>
      <c r="H4898" s="948"/>
      <c r="I4898" s="948"/>
      <c r="N4898" s="948"/>
      <c r="O4898" s="948"/>
      <c r="P4898" s="948"/>
      <c r="Q4898" s="948"/>
      <c r="R4898" s="948"/>
      <c r="S4898" s="948"/>
      <c r="T4898" s="948"/>
      <c r="U4898" s="948"/>
      <c r="V4898" s="948"/>
      <c r="W4898" s="948"/>
      <c r="X4898" s="948"/>
      <c r="Y4898" s="948"/>
      <c r="Z4898" s="948"/>
      <c r="CC4898" s="949"/>
    </row>
    <row r="4899" spans="6:81" s="947" customFormat="1">
      <c r="F4899" s="948"/>
      <c r="G4899" s="948"/>
      <c r="H4899" s="948"/>
      <c r="I4899" s="948"/>
      <c r="N4899" s="948"/>
      <c r="O4899" s="948"/>
      <c r="P4899" s="948"/>
      <c r="Q4899" s="948"/>
      <c r="R4899" s="948"/>
      <c r="S4899" s="948"/>
      <c r="T4899" s="948"/>
      <c r="U4899" s="948"/>
      <c r="V4899" s="948"/>
      <c r="W4899" s="948"/>
      <c r="X4899" s="948"/>
      <c r="Y4899" s="948"/>
      <c r="Z4899" s="948"/>
      <c r="CC4899" s="949"/>
    </row>
    <row r="4900" spans="6:81" s="947" customFormat="1">
      <c r="F4900" s="948"/>
      <c r="G4900" s="948"/>
      <c r="H4900" s="948"/>
      <c r="I4900" s="948"/>
      <c r="N4900" s="948"/>
      <c r="O4900" s="948"/>
      <c r="P4900" s="948"/>
      <c r="Q4900" s="948"/>
      <c r="R4900" s="948"/>
      <c r="S4900" s="948"/>
      <c r="T4900" s="948"/>
      <c r="U4900" s="948"/>
      <c r="V4900" s="948"/>
      <c r="W4900" s="948"/>
      <c r="X4900" s="948"/>
      <c r="Y4900" s="948"/>
      <c r="Z4900" s="948"/>
      <c r="CC4900" s="949"/>
    </row>
    <row r="4901" spans="6:81" s="947" customFormat="1">
      <c r="F4901" s="948"/>
      <c r="G4901" s="948"/>
      <c r="H4901" s="948"/>
      <c r="I4901" s="948"/>
      <c r="N4901" s="948"/>
      <c r="O4901" s="948"/>
      <c r="P4901" s="948"/>
      <c r="Q4901" s="948"/>
      <c r="R4901" s="948"/>
      <c r="S4901" s="948"/>
      <c r="T4901" s="948"/>
      <c r="U4901" s="948"/>
      <c r="V4901" s="948"/>
      <c r="W4901" s="948"/>
      <c r="X4901" s="948"/>
      <c r="Y4901" s="948"/>
      <c r="Z4901" s="948"/>
      <c r="CC4901" s="949"/>
    </row>
    <row r="4902" spans="6:81" s="947" customFormat="1">
      <c r="F4902" s="948"/>
      <c r="G4902" s="948"/>
      <c r="H4902" s="948"/>
      <c r="I4902" s="948"/>
      <c r="N4902" s="948"/>
      <c r="O4902" s="948"/>
      <c r="P4902" s="948"/>
      <c r="Q4902" s="948"/>
      <c r="R4902" s="948"/>
      <c r="S4902" s="948"/>
      <c r="T4902" s="948"/>
      <c r="U4902" s="948"/>
      <c r="V4902" s="948"/>
      <c r="W4902" s="948"/>
      <c r="X4902" s="948"/>
      <c r="Y4902" s="948"/>
      <c r="Z4902" s="948"/>
      <c r="CC4902" s="949"/>
    </row>
    <row r="4903" spans="6:81" s="947" customFormat="1">
      <c r="F4903" s="948"/>
      <c r="G4903" s="948"/>
      <c r="H4903" s="948"/>
      <c r="I4903" s="948"/>
      <c r="N4903" s="948"/>
      <c r="O4903" s="948"/>
      <c r="P4903" s="948"/>
      <c r="Q4903" s="948"/>
      <c r="R4903" s="948"/>
      <c r="S4903" s="948"/>
      <c r="T4903" s="948"/>
      <c r="U4903" s="948"/>
      <c r="V4903" s="948"/>
      <c r="W4903" s="948"/>
      <c r="X4903" s="948"/>
      <c r="Y4903" s="948"/>
      <c r="Z4903" s="948"/>
      <c r="CC4903" s="949"/>
    </row>
    <row r="4904" spans="6:81" s="947" customFormat="1">
      <c r="F4904" s="948"/>
      <c r="G4904" s="948"/>
      <c r="H4904" s="948"/>
      <c r="I4904" s="948"/>
      <c r="N4904" s="948"/>
      <c r="O4904" s="948"/>
      <c r="P4904" s="948"/>
      <c r="Q4904" s="948"/>
      <c r="R4904" s="948"/>
      <c r="S4904" s="948"/>
      <c r="T4904" s="948"/>
      <c r="U4904" s="948"/>
      <c r="V4904" s="948"/>
      <c r="W4904" s="948"/>
      <c r="X4904" s="948"/>
      <c r="Y4904" s="948"/>
      <c r="Z4904" s="948"/>
      <c r="CC4904" s="949"/>
    </row>
    <row r="4905" spans="6:81" s="947" customFormat="1">
      <c r="F4905" s="948"/>
      <c r="G4905" s="948"/>
      <c r="H4905" s="948"/>
      <c r="I4905" s="948"/>
      <c r="N4905" s="948"/>
      <c r="O4905" s="948"/>
      <c r="P4905" s="948"/>
      <c r="Q4905" s="948"/>
      <c r="R4905" s="948"/>
      <c r="S4905" s="948"/>
      <c r="T4905" s="948"/>
      <c r="U4905" s="948"/>
      <c r="V4905" s="948"/>
      <c r="W4905" s="948"/>
      <c r="X4905" s="948"/>
      <c r="Y4905" s="948"/>
      <c r="Z4905" s="948"/>
      <c r="CC4905" s="949"/>
    </row>
    <row r="4906" spans="6:81" s="947" customFormat="1">
      <c r="F4906" s="948"/>
      <c r="G4906" s="948"/>
      <c r="H4906" s="948"/>
      <c r="I4906" s="948"/>
      <c r="N4906" s="948"/>
      <c r="O4906" s="948"/>
      <c r="P4906" s="948"/>
      <c r="Q4906" s="948"/>
      <c r="R4906" s="948"/>
      <c r="S4906" s="948"/>
      <c r="T4906" s="948"/>
      <c r="U4906" s="948"/>
      <c r="V4906" s="948"/>
      <c r="W4906" s="948"/>
      <c r="X4906" s="948"/>
      <c r="Y4906" s="948"/>
      <c r="Z4906" s="948"/>
      <c r="CC4906" s="949"/>
    </row>
    <row r="4907" spans="6:81" s="947" customFormat="1">
      <c r="F4907" s="948"/>
      <c r="G4907" s="948"/>
      <c r="H4907" s="948"/>
      <c r="I4907" s="948"/>
      <c r="N4907" s="948"/>
      <c r="O4907" s="948"/>
      <c r="P4907" s="948"/>
      <c r="Q4907" s="948"/>
      <c r="R4907" s="948"/>
      <c r="S4907" s="948"/>
      <c r="T4907" s="948"/>
      <c r="U4907" s="948"/>
      <c r="V4907" s="948"/>
      <c r="W4907" s="948"/>
      <c r="X4907" s="948"/>
      <c r="Y4907" s="948"/>
      <c r="Z4907" s="948"/>
      <c r="CC4907" s="949"/>
    </row>
    <row r="4908" spans="6:81" s="947" customFormat="1">
      <c r="F4908" s="948"/>
      <c r="G4908" s="948"/>
      <c r="H4908" s="948"/>
      <c r="I4908" s="948"/>
      <c r="N4908" s="948"/>
      <c r="O4908" s="948"/>
      <c r="P4908" s="948"/>
      <c r="Q4908" s="948"/>
      <c r="R4908" s="948"/>
      <c r="S4908" s="948"/>
      <c r="T4908" s="948"/>
      <c r="U4908" s="948"/>
      <c r="V4908" s="948"/>
      <c r="W4908" s="948"/>
      <c r="X4908" s="948"/>
      <c r="Y4908" s="948"/>
      <c r="Z4908" s="948"/>
      <c r="CC4908" s="949"/>
    </row>
    <row r="4909" spans="6:81" s="947" customFormat="1">
      <c r="F4909" s="948"/>
      <c r="G4909" s="948"/>
      <c r="H4909" s="948"/>
      <c r="I4909" s="948"/>
      <c r="N4909" s="948"/>
      <c r="O4909" s="948"/>
      <c r="P4909" s="948"/>
      <c r="Q4909" s="948"/>
      <c r="R4909" s="948"/>
      <c r="S4909" s="948"/>
      <c r="T4909" s="948"/>
      <c r="U4909" s="948"/>
      <c r="V4909" s="948"/>
      <c r="W4909" s="948"/>
      <c r="X4909" s="948"/>
      <c r="Y4909" s="948"/>
      <c r="Z4909" s="948"/>
      <c r="CC4909" s="949"/>
    </row>
    <row r="4910" spans="6:81" s="947" customFormat="1">
      <c r="F4910" s="948"/>
      <c r="G4910" s="948"/>
      <c r="H4910" s="948"/>
      <c r="I4910" s="948"/>
      <c r="N4910" s="948"/>
      <c r="O4910" s="948"/>
      <c r="P4910" s="948"/>
      <c r="Q4910" s="948"/>
      <c r="R4910" s="948"/>
      <c r="S4910" s="948"/>
      <c r="T4910" s="948"/>
      <c r="U4910" s="948"/>
      <c r="V4910" s="948"/>
      <c r="W4910" s="948"/>
      <c r="X4910" s="948"/>
      <c r="Y4910" s="948"/>
      <c r="Z4910" s="948"/>
      <c r="CC4910" s="949"/>
    </row>
    <row r="4911" spans="6:81" s="947" customFormat="1">
      <c r="F4911" s="948"/>
      <c r="G4911" s="948"/>
      <c r="H4911" s="948"/>
      <c r="I4911" s="948"/>
      <c r="N4911" s="948"/>
      <c r="O4911" s="948"/>
      <c r="P4911" s="948"/>
      <c r="Q4911" s="948"/>
      <c r="R4911" s="948"/>
      <c r="S4911" s="948"/>
      <c r="T4911" s="948"/>
      <c r="U4911" s="948"/>
      <c r="V4911" s="948"/>
      <c r="W4911" s="948"/>
      <c r="X4911" s="948"/>
      <c r="Y4911" s="948"/>
      <c r="Z4911" s="948"/>
      <c r="CC4911" s="949"/>
    </row>
    <row r="4912" spans="6:81" s="947" customFormat="1">
      <c r="F4912" s="948"/>
      <c r="G4912" s="948"/>
      <c r="H4912" s="948"/>
      <c r="I4912" s="948"/>
      <c r="N4912" s="948"/>
      <c r="O4912" s="948"/>
      <c r="P4912" s="948"/>
      <c r="Q4912" s="948"/>
      <c r="R4912" s="948"/>
      <c r="S4912" s="948"/>
      <c r="T4912" s="948"/>
      <c r="U4912" s="948"/>
      <c r="V4912" s="948"/>
      <c r="W4912" s="948"/>
      <c r="X4912" s="948"/>
      <c r="Y4912" s="948"/>
      <c r="Z4912" s="948"/>
      <c r="CC4912" s="949"/>
    </row>
    <row r="4913" spans="6:81" s="947" customFormat="1">
      <c r="F4913" s="948"/>
      <c r="G4913" s="948"/>
      <c r="H4913" s="948"/>
      <c r="I4913" s="948"/>
      <c r="N4913" s="948"/>
      <c r="O4913" s="948"/>
      <c r="P4913" s="948"/>
      <c r="Q4913" s="948"/>
      <c r="R4913" s="948"/>
      <c r="S4913" s="948"/>
      <c r="T4913" s="948"/>
      <c r="U4913" s="948"/>
      <c r="V4913" s="948"/>
      <c r="W4913" s="948"/>
      <c r="X4913" s="948"/>
      <c r="Y4913" s="948"/>
      <c r="Z4913" s="948"/>
      <c r="CC4913" s="949"/>
    </row>
    <row r="4914" spans="6:81" s="947" customFormat="1">
      <c r="F4914" s="948"/>
      <c r="G4914" s="948"/>
      <c r="H4914" s="948"/>
      <c r="I4914" s="948"/>
      <c r="N4914" s="948"/>
      <c r="O4914" s="948"/>
      <c r="P4914" s="948"/>
      <c r="Q4914" s="948"/>
      <c r="R4914" s="948"/>
      <c r="S4914" s="948"/>
      <c r="T4914" s="948"/>
      <c r="U4914" s="948"/>
      <c r="V4914" s="948"/>
      <c r="W4914" s="948"/>
      <c r="X4914" s="948"/>
      <c r="Y4914" s="948"/>
      <c r="Z4914" s="948"/>
      <c r="CC4914" s="949"/>
    </row>
    <row r="4915" spans="6:81" s="947" customFormat="1">
      <c r="F4915" s="948"/>
      <c r="G4915" s="948"/>
      <c r="H4915" s="948"/>
      <c r="I4915" s="948"/>
      <c r="N4915" s="948"/>
      <c r="O4915" s="948"/>
      <c r="P4915" s="948"/>
      <c r="Q4915" s="948"/>
      <c r="R4915" s="948"/>
      <c r="S4915" s="948"/>
      <c r="T4915" s="948"/>
      <c r="U4915" s="948"/>
      <c r="V4915" s="948"/>
      <c r="W4915" s="948"/>
      <c r="X4915" s="948"/>
      <c r="Y4915" s="948"/>
      <c r="Z4915" s="948"/>
      <c r="CC4915" s="949"/>
    </row>
    <row r="4916" spans="6:81" s="947" customFormat="1">
      <c r="F4916" s="948"/>
      <c r="G4916" s="948"/>
      <c r="H4916" s="948"/>
      <c r="I4916" s="948"/>
      <c r="N4916" s="948"/>
      <c r="O4916" s="948"/>
      <c r="P4916" s="948"/>
      <c r="Q4916" s="948"/>
      <c r="R4916" s="948"/>
      <c r="S4916" s="948"/>
      <c r="T4916" s="948"/>
      <c r="U4916" s="948"/>
      <c r="V4916" s="948"/>
      <c r="W4916" s="948"/>
      <c r="X4916" s="948"/>
      <c r="Y4916" s="948"/>
      <c r="Z4916" s="948"/>
      <c r="CC4916" s="949"/>
    </row>
    <row r="4917" spans="6:81" s="947" customFormat="1">
      <c r="F4917" s="948"/>
      <c r="G4917" s="948"/>
      <c r="H4917" s="948"/>
      <c r="I4917" s="948"/>
      <c r="N4917" s="948"/>
      <c r="O4917" s="948"/>
      <c r="P4917" s="948"/>
      <c r="Q4917" s="948"/>
      <c r="R4917" s="948"/>
      <c r="S4917" s="948"/>
      <c r="T4917" s="948"/>
      <c r="U4917" s="948"/>
      <c r="V4917" s="948"/>
      <c r="W4917" s="948"/>
      <c r="X4917" s="948"/>
      <c r="Y4917" s="948"/>
      <c r="Z4917" s="948"/>
      <c r="CC4917" s="949"/>
    </row>
    <row r="4918" spans="6:81" s="947" customFormat="1">
      <c r="F4918" s="948"/>
      <c r="G4918" s="948"/>
      <c r="H4918" s="948"/>
      <c r="I4918" s="948"/>
      <c r="N4918" s="948"/>
      <c r="O4918" s="948"/>
      <c r="P4918" s="948"/>
      <c r="Q4918" s="948"/>
      <c r="R4918" s="948"/>
      <c r="S4918" s="948"/>
      <c r="T4918" s="948"/>
      <c r="U4918" s="948"/>
      <c r="V4918" s="948"/>
      <c r="W4918" s="948"/>
      <c r="X4918" s="948"/>
      <c r="Y4918" s="948"/>
      <c r="Z4918" s="948"/>
      <c r="CC4918" s="949"/>
    </row>
    <row r="4919" spans="6:81" s="947" customFormat="1">
      <c r="F4919" s="948"/>
      <c r="G4919" s="948"/>
      <c r="H4919" s="948"/>
      <c r="I4919" s="948"/>
      <c r="N4919" s="948"/>
      <c r="O4919" s="948"/>
      <c r="P4919" s="948"/>
      <c r="Q4919" s="948"/>
      <c r="R4919" s="948"/>
      <c r="S4919" s="948"/>
      <c r="T4919" s="948"/>
      <c r="U4919" s="948"/>
      <c r="V4919" s="948"/>
      <c r="W4919" s="948"/>
      <c r="X4919" s="948"/>
      <c r="Y4919" s="948"/>
      <c r="Z4919" s="948"/>
      <c r="CC4919" s="949"/>
    </row>
    <row r="4920" spans="6:81" s="947" customFormat="1">
      <c r="F4920" s="948"/>
      <c r="G4920" s="948"/>
      <c r="H4920" s="948"/>
      <c r="I4920" s="948"/>
      <c r="N4920" s="948"/>
      <c r="O4920" s="948"/>
      <c r="P4920" s="948"/>
      <c r="Q4920" s="948"/>
      <c r="R4920" s="948"/>
      <c r="S4920" s="948"/>
      <c r="T4920" s="948"/>
      <c r="U4920" s="948"/>
      <c r="V4920" s="948"/>
      <c r="W4920" s="948"/>
      <c r="X4920" s="948"/>
      <c r="Y4920" s="948"/>
      <c r="Z4920" s="948"/>
      <c r="CC4920" s="949"/>
    </row>
    <row r="4921" spans="6:81" s="947" customFormat="1">
      <c r="F4921" s="948"/>
      <c r="G4921" s="948"/>
      <c r="H4921" s="948"/>
      <c r="I4921" s="948"/>
      <c r="N4921" s="948"/>
      <c r="O4921" s="948"/>
      <c r="P4921" s="948"/>
      <c r="Q4921" s="948"/>
      <c r="R4921" s="948"/>
      <c r="S4921" s="948"/>
      <c r="T4921" s="948"/>
      <c r="U4921" s="948"/>
      <c r="V4921" s="948"/>
      <c r="W4921" s="948"/>
      <c r="X4921" s="948"/>
      <c r="Y4921" s="948"/>
      <c r="Z4921" s="948"/>
      <c r="CC4921" s="949"/>
    </row>
    <row r="4922" spans="6:81" s="947" customFormat="1">
      <c r="F4922" s="948"/>
      <c r="G4922" s="948"/>
      <c r="H4922" s="948"/>
      <c r="I4922" s="948"/>
      <c r="N4922" s="948"/>
      <c r="O4922" s="948"/>
      <c r="P4922" s="948"/>
      <c r="Q4922" s="948"/>
      <c r="R4922" s="948"/>
      <c r="S4922" s="948"/>
      <c r="T4922" s="948"/>
      <c r="U4922" s="948"/>
      <c r="V4922" s="948"/>
      <c r="W4922" s="948"/>
      <c r="X4922" s="948"/>
      <c r="Y4922" s="948"/>
      <c r="Z4922" s="948"/>
      <c r="CC4922" s="949"/>
    </row>
    <row r="4923" spans="6:81" s="947" customFormat="1">
      <c r="F4923" s="948"/>
      <c r="G4923" s="948"/>
      <c r="H4923" s="948"/>
      <c r="I4923" s="948"/>
      <c r="N4923" s="948"/>
      <c r="O4923" s="948"/>
      <c r="P4923" s="948"/>
      <c r="Q4923" s="948"/>
      <c r="R4923" s="948"/>
      <c r="S4923" s="948"/>
      <c r="T4923" s="948"/>
      <c r="U4923" s="948"/>
      <c r="V4923" s="948"/>
      <c r="W4923" s="948"/>
      <c r="X4923" s="948"/>
      <c r="Y4923" s="948"/>
      <c r="Z4923" s="948"/>
      <c r="CC4923" s="949"/>
    </row>
    <row r="4924" spans="6:81" s="947" customFormat="1">
      <c r="F4924" s="948"/>
      <c r="G4924" s="948"/>
      <c r="H4924" s="948"/>
      <c r="I4924" s="948"/>
      <c r="N4924" s="948"/>
      <c r="O4924" s="948"/>
      <c r="P4924" s="948"/>
      <c r="Q4924" s="948"/>
      <c r="R4924" s="948"/>
      <c r="S4924" s="948"/>
      <c r="T4924" s="948"/>
      <c r="U4924" s="948"/>
      <c r="V4924" s="948"/>
      <c r="W4924" s="948"/>
      <c r="X4924" s="948"/>
      <c r="Y4924" s="948"/>
      <c r="Z4924" s="948"/>
      <c r="CC4924" s="949"/>
    </row>
    <row r="4925" spans="6:81" s="947" customFormat="1">
      <c r="F4925" s="948"/>
      <c r="G4925" s="948"/>
      <c r="H4925" s="948"/>
      <c r="I4925" s="948"/>
      <c r="N4925" s="948"/>
      <c r="O4925" s="948"/>
      <c r="P4925" s="948"/>
      <c r="Q4925" s="948"/>
      <c r="R4925" s="948"/>
      <c r="S4925" s="948"/>
      <c r="T4925" s="948"/>
      <c r="U4925" s="948"/>
      <c r="V4925" s="948"/>
      <c r="W4925" s="948"/>
      <c r="X4925" s="948"/>
      <c r="Y4925" s="948"/>
      <c r="Z4925" s="948"/>
      <c r="CC4925" s="949"/>
    </row>
    <row r="4926" spans="6:81" s="947" customFormat="1">
      <c r="F4926" s="948"/>
      <c r="G4926" s="948"/>
      <c r="H4926" s="948"/>
      <c r="I4926" s="948"/>
      <c r="N4926" s="948"/>
      <c r="O4926" s="948"/>
      <c r="P4926" s="948"/>
      <c r="Q4926" s="948"/>
      <c r="R4926" s="948"/>
      <c r="S4926" s="948"/>
      <c r="T4926" s="948"/>
      <c r="U4926" s="948"/>
      <c r="V4926" s="948"/>
      <c r="W4926" s="948"/>
      <c r="X4926" s="948"/>
      <c r="Y4926" s="948"/>
      <c r="Z4926" s="948"/>
      <c r="CC4926" s="949"/>
    </row>
    <row r="4927" spans="6:81" s="947" customFormat="1">
      <c r="F4927" s="948"/>
      <c r="G4927" s="948"/>
      <c r="H4927" s="948"/>
      <c r="I4927" s="948"/>
      <c r="N4927" s="948"/>
      <c r="O4927" s="948"/>
      <c r="P4927" s="948"/>
      <c r="Q4927" s="948"/>
      <c r="R4927" s="948"/>
      <c r="S4927" s="948"/>
      <c r="T4927" s="948"/>
      <c r="U4927" s="948"/>
      <c r="V4927" s="948"/>
      <c r="W4927" s="948"/>
      <c r="X4927" s="948"/>
      <c r="Y4927" s="948"/>
      <c r="Z4927" s="948"/>
      <c r="CC4927" s="949"/>
    </row>
    <row r="4928" spans="6:81" s="947" customFormat="1">
      <c r="F4928" s="948"/>
      <c r="G4928" s="948"/>
      <c r="H4928" s="948"/>
      <c r="I4928" s="948"/>
      <c r="N4928" s="948"/>
      <c r="O4928" s="948"/>
      <c r="P4928" s="948"/>
      <c r="Q4928" s="948"/>
      <c r="R4928" s="948"/>
      <c r="S4928" s="948"/>
      <c r="T4928" s="948"/>
      <c r="U4928" s="948"/>
      <c r="V4928" s="948"/>
      <c r="W4928" s="948"/>
      <c r="X4928" s="948"/>
      <c r="Y4928" s="948"/>
      <c r="Z4928" s="948"/>
      <c r="CC4928" s="949"/>
    </row>
    <row r="4929" spans="6:81" s="947" customFormat="1">
      <c r="F4929" s="948"/>
      <c r="G4929" s="948"/>
      <c r="H4929" s="948"/>
      <c r="I4929" s="948"/>
      <c r="N4929" s="948"/>
      <c r="O4929" s="948"/>
      <c r="P4929" s="948"/>
      <c r="Q4929" s="948"/>
      <c r="R4929" s="948"/>
      <c r="S4929" s="948"/>
      <c r="T4929" s="948"/>
      <c r="U4929" s="948"/>
      <c r="V4929" s="948"/>
      <c r="W4929" s="948"/>
      <c r="X4929" s="948"/>
      <c r="Y4929" s="948"/>
      <c r="Z4929" s="948"/>
      <c r="CC4929" s="949"/>
    </row>
    <row r="4930" spans="6:81" s="947" customFormat="1">
      <c r="F4930" s="948"/>
      <c r="G4930" s="948"/>
      <c r="H4930" s="948"/>
      <c r="I4930" s="948"/>
      <c r="N4930" s="948"/>
      <c r="O4930" s="948"/>
      <c r="P4930" s="948"/>
      <c r="Q4930" s="948"/>
      <c r="R4930" s="948"/>
      <c r="S4930" s="948"/>
      <c r="T4930" s="948"/>
      <c r="U4930" s="948"/>
      <c r="V4930" s="948"/>
      <c r="W4930" s="948"/>
      <c r="X4930" s="948"/>
      <c r="Y4930" s="948"/>
      <c r="Z4930" s="948"/>
      <c r="CC4930" s="949"/>
    </row>
    <row r="4931" spans="6:81" s="947" customFormat="1">
      <c r="F4931" s="948"/>
      <c r="G4931" s="948"/>
      <c r="H4931" s="948"/>
      <c r="I4931" s="948"/>
      <c r="N4931" s="948"/>
      <c r="O4931" s="948"/>
      <c r="P4931" s="948"/>
      <c r="Q4931" s="948"/>
      <c r="R4931" s="948"/>
      <c r="S4931" s="948"/>
      <c r="T4931" s="948"/>
      <c r="U4931" s="948"/>
      <c r="V4931" s="948"/>
      <c r="W4931" s="948"/>
      <c r="X4931" s="948"/>
      <c r="Y4931" s="948"/>
      <c r="Z4931" s="948"/>
      <c r="CC4931" s="949"/>
    </row>
    <row r="4932" spans="6:81" s="947" customFormat="1">
      <c r="F4932" s="948"/>
      <c r="G4932" s="948"/>
      <c r="H4932" s="948"/>
      <c r="I4932" s="948"/>
      <c r="N4932" s="948"/>
      <c r="O4932" s="948"/>
      <c r="P4932" s="948"/>
      <c r="Q4932" s="948"/>
      <c r="R4932" s="948"/>
      <c r="S4932" s="948"/>
      <c r="T4932" s="948"/>
      <c r="U4932" s="948"/>
      <c r="V4932" s="948"/>
      <c r="W4932" s="948"/>
      <c r="X4932" s="948"/>
      <c r="Y4932" s="948"/>
      <c r="Z4932" s="948"/>
      <c r="CC4932" s="949"/>
    </row>
    <row r="4933" spans="6:81" s="947" customFormat="1">
      <c r="F4933" s="948"/>
      <c r="G4933" s="948"/>
      <c r="H4933" s="948"/>
      <c r="I4933" s="948"/>
      <c r="N4933" s="948"/>
      <c r="O4933" s="948"/>
      <c r="P4933" s="948"/>
      <c r="Q4933" s="948"/>
      <c r="R4933" s="948"/>
      <c r="S4933" s="948"/>
      <c r="T4933" s="948"/>
      <c r="U4933" s="948"/>
      <c r="V4933" s="948"/>
      <c r="W4933" s="948"/>
      <c r="X4933" s="948"/>
      <c r="Y4933" s="948"/>
      <c r="Z4933" s="948"/>
      <c r="CC4933" s="949"/>
    </row>
    <row r="4934" spans="6:81" s="947" customFormat="1">
      <c r="F4934" s="948"/>
      <c r="G4934" s="948"/>
      <c r="H4934" s="948"/>
      <c r="I4934" s="948"/>
      <c r="N4934" s="948"/>
      <c r="O4934" s="948"/>
      <c r="P4934" s="948"/>
      <c r="Q4934" s="948"/>
      <c r="R4934" s="948"/>
      <c r="S4934" s="948"/>
      <c r="T4934" s="948"/>
      <c r="U4934" s="948"/>
      <c r="V4934" s="948"/>
      <c r="W4934" s="948"/>
      <c r="X4934" s="948"/>
      <c r="Y4934" s="948"/>
      <c r="Z4934" s="948"/>
      <c r="CC4934" s="949"/>
    </row>
    <row r="4935" spans="6:81" s="947" customFormat="1">
      <c r="F4935" s="948"/>
      <c r="G4935" s="948"/>
      <c r="H4935" s="948"/>
      <c r="I4935" s="948"/>
      <c r="N4935" s="948"/>
      <c r="O4935" s="948"/>
      <c r="P4935" s="948"/>
      <c r="Q4935" s="948"/>
      <c r="R4935" s="948"/>
      <c r="S4935" s="948"/>
      <c r="T4935" s="948"/>
      <c r="U4935" s="948"/>
      <c r="V4935" s="948"/>
      <c r="W4935" s="948"/>
      <c r="X4935" s="948"/>
      <c r="Y4935" s="948"/>
      <c r="Z4935" s="948"/>
      <c r="CC4935" s="949"/>
    </row>
    <row r="4936" spans="6:81" s="947" customFormat="1">
      <c r="F4936" s="948"/>
      <c r="G4936" s="948"/>
      <c r="H4936" s="948"/>
      <c r="I4936" s="948"/>
      <c r="N4936" s="948"/>
      <c r="O4936" s="948"/>
      <c r="P4936" s="948"/>
      <c r="Q4936" s="948"/>
      <c r="R4936" s="948"/>
      <c r="S4936" s="948"/>
      <c r="T4936" s="948"/>
      <c r="U4936" s="948"/>
      <c r="V4936" s="948"/>
      <c r="W4936" s="948"/>
      <c r="X4936" s="948"/>
      <c r="Y4936" s="948"/>
      <c r="Z4936" s="948"/>
      <c r="CC4936" s="949"/>
    </row>
    <row r="4937" spans="6:81" s="947" customFormat="1">
      <c r="F4937" s="948"/>
      <c r="G4937" s="948"/>
      <c r="H4937" s="948"/>
      <c r="I4937" s="948"/>
      <c r="N4937" s="948"/>
      <c r="O4937" s="948"/>
      <c r="P4937" s="948"/>
      <c r="Q4937" s="948"/>
      <c r="R4937" s="948"/>
      <c r="S4937" s="948"/>
      <c r="T4937" s="948"/>
      <c r="U4937" s="948"/>
      <c r="V4937" s="948"/>
      <c r="W4937" s="948"/>
      <c r="X4937" s="948"/>
      <c r="Y4937" s="948"/>
      <c r="Z4937" s="948"/>
      <c r="CC4937" s="949"/>
    </row>
    <row r="4938" spans="6:81" s="947" customFormat="1">
      <c r="F4938" s="948"/>
      <c r="G4938" s="948"/>
      <c r="H4938" s="948"/>
      <c r="I4938" s="948"/>
      <c r="N4938" s="948"/>
      <c r="O4938" s="948"/>
      <c r="P4938" s="948"/>
      <c r="Q4938" s="948"/>
      <c r="R4938" s="948"/>
      <c r="S4938" s="948"/>
      <c r="T4938" s="948"/>
      <c r="U4938" s="948"/>
      <c r="V4938" s="948"/>
      <c r="W4938" s="948"/>
      <c r="X4938" s="948"/>
      <c r="Y4938" s="948"/>
      <c r="Z4938" s="948"/>
      <c r="CC4938" s="949"/>
    </row>
    <row r="4939" spans="6:81" s="947" customFormat="1">
      <c r="F4939" s="948"/>
      <c r="G4939" s="948"/>
      <c r="H4939" s="948"/>
      <c r="I4939" s="948"/>
      <c r="N4939" s="948"/>
      <c r="O4939" s="948"/>
      <c r="P4939" s="948"/>
      <c r="Q4939" s="948"/>
      <c r="R4939" s="948"/>
      <c r="S4939" s="948"/>
      <c r="T4939" s="948"/>
      <c r="U4939" s="948"/>
      <c r="V4939" s="948"/>
      <c r="W4939" s="948"/>
      <c r="X4939" s="948"/>
      <c r="Y4939" s="948"/>
      <c r="Z4939" s="948"/>
      <c r="CC4939" s="949"/>
    </row>
    <row r="4940" spans="6:81" s="947" customFormat="1">
      <c r="F4940" s="948"/>
      <c r="G4940" s="948"/>
      <c r="H4940" s="948"/>
      <c r="I4940" s="948"/>
      <c r="N4940" s="948"/>
      <c r="O4940" s="948"/>
      <c r="P4940" s="948"/>
      <c r="Q4940" s="948"/>
      <c r="R4940" s="948"/>
      <c r="S4940" s="948"/>
      <c r="T4940" s="948"/>
      <c r="U4940" s="948"/>
      <c r="V4940" s="948"/>
      <c r="W4940" s="948"/>
      <c r="X4940" s="948"/>
      <c r="Y4940" s="948"/>
      <c r="Z4940" s="948"/>
      <c r="CC4940" s="949"/>
    </row>
    <row r="4941" spans="6:81" s="947" customFormat="1">
      <c r="F4941" s="948"/>
      <c r="G4941" s="948"/>
      <c r="H4941" s="948"/>
      <c r="I4941" s="948"/>
      <c r="N4941" s="948"/>
      <c r="O4941" s="948"/>
      <c r="P4941" s="948"/>
      <c r="Q4941" s="948"/>
      <c r="R4941" s="948"/>
      <c r="S4941" s="948"/>
      <c r="T4941" s="948"/>
      <c r="U4941" s="948"/>
      <c r="V4941" s="948"/>
      <c r="W4941" s="948"/>
      <c r="X4941" s="948"/>
      <c r="Y4941" s="948"/>
      <c r="Z4941" s="948"/>
      <c r="CC4941" s="949"/>
    </row>
    <row r="4942" spans="6:81" s="947" customFormat="1">
      <c r="F4942" s="948"/>
      <c r="G4942" s="948"/>
      <c r="H4942" s="948"/>
      <c r="I4942" s="948"/>
      <c r="N4942" s="948"/>
      <c r="O4942" s="948"/>
      <c r="P4942" s="948"/>
      <c r="Q4942" s="948"/>
      <c r="R4942" s="948"/>
      <c r="S4942" s="948"/>
      <c r="T4942" s="948"/>
      <c r="U4942" s="948"/>
      <c r="V4942" s="948"/>
      <c r="W4942" s="948"/>
      <c r="X4942" s="948"/>
      <c r="Y4942" s="948"/>
      <c r="Z4942" s="948"/>
      <c r="CC4942" s="949"/>
    </row>
    <row r="4943" spans="6:81" s="947" customFormat="1">
      <c r="F4943" s="948"/>
      <c r="G4943" s="948"/>
      <c r="H4943" s="948"/>
      <c r="I4943" s="948"/>
      <c r="N4943" s="948"/>
      <c r="O4943" s="948"/>
      <c r="P4943" s="948"/>
      <c r="Q4943" s="948"/>
      <c r="R4943" s="948"/>
      <c r="S4943" s="948"/>
      <c r="T4943" s="948"/>
      <c r="U4943" s="948"/>
      <c r="V4943" s="948"/>
      <c r="W4943" s="948"/>
      <c r="X4943" s="948"/>
      <c r="Y4943" s="948"/>
      <c r="Z4943" s="948"/>
      <c r="CC4943" s="949"/>
    </row>
    <row r="4944" spans="6:81" s="947" customFormat="1">
      <c r="F4944" s="948"/>
      <c r="G4944" s="948"/>
      <c r="H4944" s="948"/>
      <c r="I4944" s="948"/>
      <c r="N4944" s="948"/>
      <c r="O4944" s="948"/>
      <c r="P4944" s="948"/>
      <c r="Q4944" s="948"/>
      <c r="R4944" s="948"/>
      <c r="S4944" s="948"/>
      <c r="T4944" s="948"/>
      <c r="U4944" s="948"/>
      <c r="V4944" s="948"/>
      <c r="W4944" s="948"/>
      <c r="X4944" s="948"/>
      <c r="Y4944" s="948"/>
      <c r="Z4944" s="948"/>
      <c r="CC4944" s="949"/>
    </row>
    <row r="4945" spans="6:81" s="947" customFormat="1">
      <c r="F4945" s="948"/>
      <c r="G4945" s="948"/>
      <c r="H4945" s="948"/>
      <c r="I4945" s="948"/>
      <c r="N4945" s="948"/>
      <c r="O4945" s="948"/>
      <c r="P4945" s="948"/>
      <c r="Q4945" s="948"/>
      <c r="R4945" s="948"/>
      <c r="S4945" s="948"/>
      <c r="T4945" s="948"/>
      <c r="U4945" s="948"/>
      <c r="V4945" s="948"/>
      <c r="W4945" s="948"/>
      <c r="X4945" s="948"/>
      <c r="Y4945" s="948"/>
      <c r="Z4945" s="948"/>
      <c r="CC4945" s="949"/>
    </row>
    <row r="4946" spans="6:81" s="947" customFormat="1">
      <c r="F4946" s="948"/>
      <c r="G4946" s="948"/>
      <c r="H4946" s="948"/>
      <c r="I4946" s="948"/>
      <c r="N4946" s="948"/>
      <c r="O4946" s="948"/>
      <c r="P4946" s="948"/>
      <c r="Q4946" s="948"/>
      <c r="R4946" s="948"/>
      <c r="S4946" s="948"/>
      <c r="T4946" s="948"/>
      <c r="U4946" s="948"/>
      <c r="V4946" s="948"/>
      <c r="W4946" s="948"/>
      <c r="X4946" s="948"/>
      <c r="Y4946" s="948"/>
      <c r="Z4946" s="948"/>
      <c r="CC4946" s="949"/>
    </row>
    <row r="4947" spans="6:81" s="947" customFormat="1">
      <c r="F4947" s="948"/>
      <c r="G4947" s="948"/>
      <c r="H4947" s="948"/>
      <c r="I4947" s="948"/>
      <c r="N4947" s="948"/>
      <c r="O4947" s="948"/>
      <c r="P4947" s="948"/>
      <c r="Q4947" s="948"/>
      <c r="R4947" s="948"/>
      <c r="S4947" s="948"/>
      <c r="T4947" s="948"/>
      <c r="U4947" s="948"/>
      <c r="V4947" s="948"/>
      <c r="W4947" s="948"/>
      <c r="X4947" s="948"/>
      <c r="Y4947" s="948"/>
      <c r="Z4947" s="948"/>
      <c r="CC4947" s="949"/>
    </row>
    <row r="4948" spans="6:81" s="947" customFormat="1">
      <c r="F4948" s="948"/>
      <c r="G4948" s="948"/>
      <c r="H4948" s="948"/>
      <c r="I4948" s="948"/>
      <c r="N4948" s="948"/>
      <c r="O4948" s="948"/>
      <c r="P4948" s="948"/>
      <c r="Q4948" s="948"/>
      <c r="R4948" s="948"/>
      <c r="S4948" s="948"/>
      <c r="T4948" s="948"/>
      <c r="U4948" s="948"/>
      <c r="V4948" s="948"/>
      <c r="W4948" s="948"/>
      <c r="X4948" s="948"/>
      <c r="Y4948" s="948"/>
      <c r="Z4948" s="948"/>
      <c r="CC4948" s="949"/>
    </row>
    <row r="4949" spans="6:81" s="947" customFormat="1">
      <c r="F4949" s="948"/>
      <c r="G4949" s="948"/>
      <c r="H4949" s="948"/>
      <c r="I4949" s="948"/>
      <c r="N4949" s="948"/>
      <c r="O4949" s="948"/>
      <c r="P4949" s="948"/>
      <c r="Q4949" s="948"/>
      <c r="R4949" s="948"/>
      <c r="S4949" s="948"/>
      <c r="T4949" s="948"/>
      <c r="U4949" s="948"/>
      <c r="V4949" s="948"/>
      <c r="W4949" s="948"/>
      <c r="X4949" s="948"/>
      <c r="Y4949" s="948"/>
      <c r="Z4949" s="948"/>
      <c r="CC4949" s="949"/>
    </row>
    <row r="4950" spans="6:81" s="947" customFormat="1">
      <c r="F4950" s="948"/>
      <c r="G4950" s="948"/>
      <c r="H4950" s="948"/>
      <c r="I4950" s="948"/>
      <c r="N4950" s="948"/>
      <c r="O4950" s="948"/>
      <c r="P4950" s="948"/>
      <c r="Q4950" s="948"/>
      <c r="R4950" s="948"/>
      <c r="S4950" s="948"/>
      <c r="T4950" s="948"/>
      <c r="U4950" s="948"/>
      <c r="V4950" s="948"/>
      <c r="W4950" s="948"/>
      <c r="X4950" s="948"/>
      <c r="Y4950" s="948"/>
      <c r="Z4950" s="948"/>
      <c r="CC4950" s="949"/>
    </row>
    <row r="4951" spans="6:81" s="947" customFormat="1">
      <c r="F4951" s="948"/>
      <c r="G4951" s="948"/>
      <c r="H4951" s="948"/>
      <c r="I4951" s="948"/>
      <c r="N4951" s="948"/>
      <c r="O4951" s="948"/>
      <c r="P4951" s="948"/>
      <c r="Q4951" s="948"/>
      <c r="R4951" s="948"/>
      <c r="S4951" s="948"/>
      <c r="T4951" s="948"/>
      <c r="U4951" s="948"/>
      <c r="V4951" s="948"/>
      <c r="W4951" s="948"/>
      <c r="X4951" s="948"/>
      <c r="Y4951" s="948"/>
      <c r="Z4951" s="948"/>
      <c r="CC4951" s="949"/>
    </row>
    <row r="4952" spans="6:81" s="947" customFormat="1">
      <c r="F4952" s="948"/>
      <c r="G4952" s="948"/>
      <c r="H4952" s="948"/>
      <c r="I4952" s="948"/>
      <c r="N4952" s="948"/>
      <c r="O4952" s="948"/>
      <c r="P4952" s="948"/>
      <c r="Q4952" s="948"/>
      <c r="R4952" s="948"/>
      <c r="S4952" s="948"/>
      <c r="T4952" s="948"/>
      <c r="U4952" s="948"/>
      <c r="V4952" s="948"/>
      <c r="W4952" s="948"/>
      <c r="X4952" s="948"/>
      <c r="Y4952" s="948"/>
      <c r="Z4952" s="948"/>
      <c r="CC4952" s="949"/>
    </row>
    <row r="4953" spans="6:81" s="947" customFormat="1">
      <c r="F4953" s="948"/>
      <c r="G4953" s="948"/>
      <c r="H4953" s="948"/>
      <c r="I4953" s="948"/>
      <c r="N4953" s="948"/>
      <c r="O4953" s="948"/>
      <c r="P4953" s="948"/>
      <c r="Q4953" s="948"/>
      <c r="R4953" s="948"/>
      <c r="S4953" s="948"/>
      <c r="T4953" s="948"/>
      <c r="U4953" s="948"/>
      <c r="V4953" s="948"/>
      <c r="W4953" s="948"/>
      <c r="X4953" s="948"/>
      <c r="Y4953" s="948"/>
      <c r="Z4953" s="948"/>
      <c r="CC4953" s="949"/>
    </row>
    <row r="4954" spans="6:81" s="947" customFormat="1">
      <c r="F4954" s="948"/>
      <c r="G4954" s="948"/>
      <c r="H4954" s="948"/>
      <c r="I4954" s="948"/>
      <c r="N4954" s="948"/>
      <c r="O4954" s="948"/>
      <c r="P4954" s="948"/>
      <c r="Q4954" s="948"/>
      <c r="R4954" s="948"/>
      <c r="S4954" s="948"/>
      <c r="T4954" s="948"/>
      <c r="U4954" s="948"/>
      <c r="V4954" s="948"/>
      <c r="W4954" s="948"/>
      <c r="X4954" s="948"/>
      <c r="Y4954" s="948"/>
      <c r="Z4954" s="948"/>
      <c r="CC4954" s="949"/>
    </row>
    <row r="4955" spans="6:81" s="947" customFormat="1">
      <c r="F4955" s="948"/>
      <c r="G4955" s="948"/>
      <c r="H4955" s="948"/>
      <c r="I4955" s="948"/>
      <c r="N4955" s="948"/>
      <c r="O4955" s="948"/>
      <c r="P4955" s="948"/>
      <c r="Q4955" s="948"/>
      <c r="R4955" s="948"/>
      <c r="S4955" s="948"/>
      <c r="T4955" s="948"/>
      <c r="U4955" s="948"/>
      <c r="V4955" s="948"/>
      <c r="W4955" s="948"/>
      <c r="X4955" s="948"/>
      <c r="Y4955" s="948"/>
      <c r="Z4955" s="948"/>
      <c r="CC4955" s="949"/>
    </row>
    <row r="4956" spans="6:81" s="947" customFormat="1">
      <c r="F4956" s="948"/>
      <c r="G4956" s="948"/>
      <c r="H4956" s="948"/>
      <c r="I4956" s="948"/>
      <c r="N4956" s="948"/>
      <c r="O4956" s="948"/>
      <c r="P4956" s="948"/>
      <c r="Q4956" s="948"/>
      <c r="R4956" s="948"/>
      <c r="S4956" s="948"/>
      <c r="T4956" s="948"/>
      <c r="U4956" s="948"/>
      <c r="V4956" s="948"/>
      <c r="W4956" s="948"/>
      <c r="X4956" s="948"/>
      <c r="Y4956" s="948"/>
      <c r="Z4956" s="948"/>
      <c r="CC4956" s="949"/>
    </row>
    <row r="4957" spans="6:81" s="947" customFormat="1">
      <c r="F4957" s="948"/>
      <c r="G4957" s="948"/>
      <c r="H4957" s="948"/>
      <c r="I4957" s="948"/>
      <c r="N4957" s="948"/>
      <c r="O4957" s="948"/>
      <c r="P4957" s="948"/>
      <c r="Q4957" s="948"/>
      <c r="R4957" s="948"/>
      <c r="S4957" s="948"/>
      <c r="T4957" s="948"/>
      <c r="U4957" s="948"/>
      <c r="V4957" s="948"/>
      <c r="W4957" s="948"/>
      <c r="X4957" s="948"/>
      <c r="Y4957" s="948"/>
      <c r="Z4957" s="948"/>
      <c r="CC4957" s="949"/>
    </row>
    <row r="4958" spans="6:81" s="947" customFormat="1">
      <c r="F4958" s="948"/>
      <c r="G4958" s="948"/>
      <c r="H4958" s="948"/>
      <c r="I4958" s="948"/>
      <c r="N4958" s="948"/>
      <c r="O4958" s="948"/>
      <c r="P4958" s="948"/>
      <c r="Q4958" s="948"/>
      <c r="R4958" s="948"/>
      <c r="S4958" s="948"/>
      <c r="T4958" s="948"/>
      <c r="U4958" s="948"/>
      <c r="V4958" s="948"/>
      <c r="W4958" s="948"/>
      <c r="X4958" s="948"/>
      <c r="Y4958" s="948"/>
      <c r="Z4958" s="948"/>
      <c r="CC4958" s="949"/>
    </row>
    <row r="4959" spans="6:81" s="947" customFormat="1">
      <c r="F4959" s="948"/>
      <c r="G4959" s="948"/>
      <c r="H4959" s="948"/>
      <c r="I4959" s="948"/>
      <c r="N4959" s="948"/>
      <c r="O4959" s="948"/>
      <c r="P4959" s="948"/>
      <c r="Q4959" s="948"/>
      <c r="R4959" s="948"/>
      <c r="S4959" s="948"/>
      <c r="T4959" s="948"/>
      <c r="U4959" s="948"/>
      <c r="V4959" s="948"/>
      <c r="W4959" s="948"/>
      <c r="X4959" s="948"/>
      <c r="Y4959" s="948"/>
      <c r="Z4959" s="948"/>
      <c r="CC4959" s="949"/>
    </row>
    <row r="4960" spans="6:81" s="947" customFormat="1">
      <c r="F4960" s="948"/>
      <c r="G4960" s="948"/>
      <c r="H4960" s="948"/>
      <c r="I4960" s="948"/>
      <c r="N4960" s="948"/>
      <c r="O4960" s="948"/>
      <c r="P4960" s="948"/>
      <c r="Q4960" s="948"/>
      <c r="R4960" s="948"/>
      <c r="S4960" s="948"/>
      <c r="T4960" s="948"/>
      <c r="U4960" s="948"/>
      <c r="V4960" s="948"/>
      <c r="W4960" s="948"/>
      <c r="X4960" s="948"/>
      <c r="Y4960" s="948"/>
      <c r="Z4960" s="948"/>
      <c r="CC4960" s="949"/>
    </row>
    <row r="4961" spans="6:81" s="947" customFormat="1">
      <c r="F4961" s="948"/>
      <c r="G4961" s="948"/>
      <c r="H4961" s="948"/>
      <c r="I4961" s="948"/>
      <c r="N4961" s="948"/>
      <c r="O4961" s="948"/>
      <c r="P4961" s="948"/>
      <c r="Q4961" s="948"/>
      <c r="R4961" s="948"/>
      <c r="S4961" s="948"/>
      <c r="T4961" s="948"/>
      <c r="U4961" s="948"/>
      <c r="V4961" s="948"/>
      <c r="W4961" s="948"/>
      <c r="X4961" s="948"/>
      <c r="Y4961" s="948"/>
      <c r="Z4961" s="948"/>
      <c r="CC4961" s="949"/>
    </row>
    <row r="4962" spans="6:81" s="947" customFormat="1">
      <c r="F4962" s="948"/>
      <c r="G4962" s="948"/>
      <c r="H4962" s="948"/>
      <c r="I4962" s="948"/>
      <c r="N4962" s="948"/>
      <c r="O4962" s="948"/>
      <c r="P4962" s="948"/>
      <c r="Q4962" s="948"/>
      <c r="R4962" s="948"/>
      <c r="S4962" s="948"/>
      <c r="T4962" s="948"/>
      <c r="U4962" s="948"/>
      <c r="V4962" s="948"/>
      <c r="W4962" s="948"/>
      <c r="X4962" s="948"/>
      <c r="Y4962" s="948"/>
      <c r="Z4962" s="948"/>
      <c r="CC4962" s="949"/>
    </row>
    <row r="4963" spans="6:81" s="947" customFormat="1">
      <c r="F4963" s="948"/>
      <c r="G4963" s="948"/>
      <c r="H4963" s="948"/>
      <c r="I4963" s="948"/>
      <c r="N4963" s="948"/>
      <c r="O4963" s="948"/>
      <c r="P4963" s="948"/>
      <c r="Q4963" s="948"/>
      <c r="R4963" s="948"/>
      <c r="S4963" s="948"/>
      <c r="T4963" s="948"/>
      <c r="U4963" s="948"/>
      <c r="V4963" s="948"/>
      <c r="W4963" s="948"/>
      <c r="X4963" s="948"/>
      <c r="Y4963" s="948"/>
      <c r="Z4963" s="948"/>
      <c r="CC4963" s="949"/>
    </row>
    <row r="4964" spans="6:81" s="947" customFormat="1">
      <c r="F4964" s="948"/>
      <c r="G4964" s="948"/>
      <c r="H4964" s="948"/>
      <c r="I4964" s="948"/>
      <c r="N4964" s="948"/>
      <c r="O4964" s="948"/>
      <c r="P4964" s="948"/>
      <c r="Q4964" s="948"/>
      <c r="R4964" s="948"/>
      <c r="S4964" s="948"/>
      <c r="T4964" s="948"/>
      <c r="U4964" s="948"/>
      <c r="V4964" s="948"/>
      <c r="W4964" s="948"/>
      <c r="X4964" s="948"/>
      <c r="Y4964" s="948"/>
      <c r="Z4964" s="948"/>
      <c r="CC4964" s="949"/>
    </row>
    <row r="4965" spans="6:81" s="947" customFormat="1">
      <c r="F4965" s="948"/>
      <c r="G4965" s="948"/>
      <c r="H4965" s="948"/>
      <c r="I4965" s="948"/>
      <c r="N4965" s="948"/>
      <c r="O4965" s="948"/>
      <c r="P4965" s="948"/>
      <c r="Q4965" s="948"/>
      <c r="R4965" s="948"/>
      <c r="S4965" s="948"/>
      <c r="T4965" s="948"/>
      <c r="U4965" s="948"/>
      <c r="V4965" s="948"/>
      <c r="W4965" s="948"/>
      <c r="X4965" s="948"/>
      <c r="Y4965" s="948"/>
      <c r="Z4965" s="948"/>
      <c r="CC4965" s="949"/>
    </row>
    <row r="4966" spans="6:81" s="947" customFormat="1">
      <c r="F4966" s="948"/>
      <c r="G4966" s="948"/>
      <c r="H4966" s="948"/>
      <c r="I4966" s="948"/>
      <c r="N4966" s="948"/>
      <c r="O4966" s="948"/>
      <c r="P4966" s="948"/>
      <c r="Q4966" s="948"/>
      <c r="R4966" s="948"/>
      <c r="S4966" s="948"/>
      <c r="T4966" s="948"/>
      <c r="U4966" s="948"/>
      <c r="V4966" s="948"/>
      <c r="W4966" s="948"/>
      <c r="X4966" s="948"/>
      <c r="Y4966" s="948"/>
      <c r="Z4966" s="948"/>
      <c r="CC4966" s="949"/>
    </row>
    <row r="4967" spans="6:81" s="947" customFormat="1">
      <c r="F4967" s="948"/>
      <c r="G4967" s="948"/>
      <c r="H4967" s="948"/>
      <c r="I4967" s="948"/>
      <c r="N4967" s="948"/>
      <c r="O4967" s="948"/>
      <c r="P4967" s="948"/>
      <c r="Q4967" s="948"/>
      <c r="R4967" s="948"/>
      <c r="S4967" s="948"/>
      <c r="T4967" s="948"/>
      <c r="U4967" s="948"/>
      <c r="V4967" s="948"/>
      <c r="W4967" s="948"/>
      <c r="X4967" s="948"/>
      <c r="Y4967" s="948"/>
      <c r="Z4967" s="948"/>
      <c r="CC4967" s="949"/>
    </row>
    <row r="4968" spans="6:81" s="947" customFormat="1">
      <c r="F4968" s="948"/>
      <c r="G4968" s="948"/>
      <c r="H4968" s="948"/>
      <c r="I4968" s="948"/>
      <c r="N4968" s="948"/>
      <c r="O4968" s="948"/>
      <c r="P4968" s="948"/>
      <c r="Q4968" s="948"/>
      <c r="R4968" s="948"/>
      <c r="S4968" s="948"/>
      <c r="T4968" s="948"/>
      <c r="U4968" s="948"/>
      <c r="V4968" s="948"/>
      <c r="W4968" s="948"/>
      <c r="X4968" s="948"/>
      <c r="Y4968" s="948"/>
      <c r="Z4968" s="948"/>
      <c r="CC4968" s="949"/>
    </row>
    <row r="4969" spans="6:81" s="947" customFormat="1">
      <c r="F4969" s="948"/>
      <c r="G4969" s="948"/>
      <c r="H4969" s="948"/>
      <c r="I4969" s="948"/>
      <c r="N4969" s="948"/>
      <c r="O4969" s="948"/>
      <c r="P4969" s="948"/>
      <c r="Q4969" s="948"/>
      <c r="R4969" s="948"/>
      <c r="S4969" s="948"/>
      <c r="T4969" s="948"/>
      <c r="U4969" s="948"/>
      <c r="V4969" s="948"/>
      <c r="W4969" s="948"/>
      <c r="X4969" s="948"/>
      <c r="Y4969" s="948"/>
      <c r="Z4969" s="948"/>
      <c r="CC4969" s="949"/>
    </row>
    <row r="4970" spans="6:81" s="947" customFormat="1">
      <c r="F4970" s="948"/>
      <c r="G4970" s="948"/>
      <c r="H4970" s="948"/>
      <c r="I4970" s="948"/>
      <c r="N4970" s="948"/>
      <c r="O4970" s="948"/>
      <c r="P4970" s="948"/>
      <c r="Q4970" s="948"/>
      <c r="R4970" s="948"/>
      <c r="S4970" s="948"/>
      <c r="T4970" s="948"/>
      <c r="U4970" s="948"/>
      <c r="V4970" s="948"/>
      <c r="W4970" s="948"/>
      <c r="X4970" s="948"/>
      <c r="Y4970" s="948"/>
      <c r="Z4970" s="948"/>
      <c r="CC4970" s="949"/>
    </row>
    <row r="4971" spans="6:81" s="947" customFormat="1">
      <c r="F4971" s="948"/>
      <c r="G4971" s="948"/>
      <c r="H4971" s="948"/>
      <c r="I4971" s="948"/>
      <c r="N4971" s="948"/>
      <c r="O4971" s="948"/>
      <c r="P4971" s="948"/>
      <c r="Q4971" s="948"/>
      <c r="R4971" s="948"/>
      <c r="S4971" s="948"/>
      <c r="T4971" s="948"/>
      <c r="U4971" s="948"/>
      <c r="V4971" s="948"/>
      <c r="W4971" s="948"/>
      <c r="X4971" s="948"/>
      <c r="Y4971" s="948"/>
      <c r="Z4971" s="948"/>
      <c r="CC4971" s="949"/>
    </row>
    <row r="4972" spans="6:81" s="947" customFormat="1">
      <c r="F4972" s="948"/>
      <c r="G4972" s="948"/>
      <c r="H4972" s="948"/>
      <c r="I4972" s="948"/>
      <c r="N4972" s="948"/>
      <c r="O4972" s="948"/>
      <c r="P4972" s="948"/>
      <c r="Q4972" s="948"/>
      <c r="R4972" s="948"/>
      <c r="S4972" s="948"/>
      <c r="T4972" s="948"/>
      <c r="U4972" s="948"/>
      <c r="V4972" s="948"/>
      <c r="W4972" s="948"/>
      <c r="X4972" s="948"/>
      <c r="Y4972" s="948"/>
      <c r="Z4972" s="948"/>
      <c r="CC4972" s="949"/>
    </row>
    <row r="4973" spans="6:81" s="947" customFormat="1">
      <c r="F4973" s="948"/>
      <c r="G4973" s="948"/>
      <c r="H4973" s="948"/>
      <c r="I4973" s="948"/>
      <c r="N4973" s="948"/>
      <c r="O4973" s="948"/>
      <c r="P4973" s="948"/>
      <c r="Q4973" s="948"/>
      <c r="R4973" s="948"/>
      <c r="S4973" s="948"/>
      <c r="T4973" s="948"/>
      <c r="U4973" s="948"/>
      <c r="V4973" s="948"/>
      <c r="W4973" s="948"/>
      <c r="X4973" s="948"/>
      <c r="Y4973" s="948"/>
      <c r="Z4973" s="948"/>
      <c r="CC4973" s="949"/>
    </row>
    <row r="4974" spans="6:81" s="947" customFormat="1">
      <c r="F4974" s="948"/>
      <c r="G4974" s="948"/>
      <c r="H4974" s="948"/>
      <c r="I4974" s="948"/>
      <c r="N4974" s="948"/>
      <c r="O4974" s="948"/>
      <c r="P4974" s="948"/>
      <c r="Q4974" s="948"/>
      <c r="R4974" s="948"/>
      <c r="S4974" s="948"/>
      <c r="T4974" s="948"/>
      <c r="U4974" s="948"/>
      <c r="V4974" s="948"/>
      <c r="W4974" s="948"/>
      <c r="X4974" s="948"/>
      <c r="Y4974" s="948"/>
      <c r="Z4974" s="948"/>
      <c r="CC4974" s="949"/>
    </row>
    <row r="4975" spans="6:81" s="947" customFormat="1">
      <c r="F4975" s="948"/>
      <c r="G4975" s="948"/>
      <c r="H4975" s="948"/>
      <c r="I4975" s="948"/>
      <c r="N4975" s="948"/>
      <c r="O4975" s="948"/>
      <c r="P4975" s="948"/>
      <c r="Q4975" s="948"/>
      <c r="R4975" s="948"/>
      <c r="S4975" s="948"/>
      <c r="T4975" s="948"/>
      <c r="U4975" s="948"/>
      <c r="V4975" s="948"/>
      <c r="W4975" s="948"/>
      <c r="X4975" s="948"/>
      <c r="Y4975" s="948"/>
      <c r="Z4975" s="948"/>
      <c r="CC4975" s="949"/>
    </row>
    <row r="4976" spans="6:81" s="947" customFormat="1">
      <c r="F4976" s="948"/>
      <c r="G4976" s="948"/>
      <c r="H4976" s="948"/>
      <c r="I4976" s="948"/>
      <c r="N4976" s="948"/>
      <c r="O4976" s="948"/>
      <c r="P4976" s="948"/>
      <c r="Q4976" s="948"/>
      <c r="R4976" s="948"/>
      <c r="S4976" s="948"/>
      <c r="T4976" s="948"/>
      <c r="U4976" s="948"/>
      <c r="V4976" s="948"/>
      <c r="W4976" s="948"/>
      <c r="X4976" s="948"/>
      <c r="Y4976" s="948"/>
      <c r="Z4976" s="948"/>
      <c r="CC4976" s="949"/>
    </row>
    <row r="4977" spans="6:81" s="947" customFormat="1">
      <c r="F4977" s="948"/>
      <c r="G4977" s="948"/>
      <c r="H4977" s="948"/>
      <c r="I4977" s="948"/>
      <c r="N4977" s="948"/>
      <c r="O4977" s="948"/>
      <c r="P4977" s="948"/>
      <c r="Q4977" s="948"/>
      <c r="R4977" s="948"/>
      <c r="S4977" s="948"/>
      <c r="T4977" s="948"/>
      <c r="U4977" s="948"/>
      <c r="V4977" s="948"/>
      <c r="W4977" s="948"/>
      <c r="X4977" s="948"/>
      <c r="Y4977" s="948"/>
      <c r="Z4977" s="948"/>
      <c r="CC4977" s="949"/>
    </row>
    <row r="4978" spans="6:81" s="947" customFormat="1">
      <c r="F4978" s="948"/>
      <c r="G4978" s="948"/>
      <c r="H4978" s="948"/>
      <c r="I4978" s="948"/>
      <c r="N4978" s="948"/>
      <c r="O4978" s="948"/>
      <c r="P4978" s="948"/>
      <c r="Q4978" s="948"/>
      <c r="R4978" s="948"/>
      <c r="S4978" s="948"/>
      <c r="T4978" s="948"/>
      <c r="U4978" s="948"/>
      <c r="V4978" s="948"/>
      <c r="W4978" s="948"/>
      <c r="X4978" s="948"/>
      <c r="Y4978" s="948"/>
      <c r="Z4978" s="948"/>
      <c r="CC4978" s="949"/>
    </row>
    <row r="4979" spans="6:81" s="947" customFormat="1">
      <c r="F4979" s="948"/>
      <c r="G4979" s="948"/>
      <c r="H4979" s="948"/>
      <c r="I4979" s="948"/>
      <c r="N4979" s="948"/>
      <c r="O4979" s="948"/>
      <c r="P4979" s="948"/>
      <c r="Q4979" s="948"/>
      <c r="R4979" s="948"/>
      <c r="S4979" s="948"/>
      <c r="T4979" s="948"/>
      <c r="U4979" s="948"/>
      <c r="V4979" s="948"/>
      <c r="W4979" s="948"/>
      <c r="X4979" s="948"/>
      <c r="Y4979" s="948"/>
      <c r="Z4979" s="948"/>
      <c r="CC4979" s="949"/>
    </row>
    <row r="4980" spans="6:81" s="947" customFormat="1">
      <c r="F4980" s="948"/>
      <c r="G4980" s="948"/>
      <c r="H4980" s="948"/>
      <c r="I4980" s="948"/>
      <c r="N4980" s="948"/>
      <c r="O4980" s="948"/>
      <c r="P4980" s="948"/>
      <c r="Q4980" s="948"/>
      <c r="R4980" s="948"/>
      <c r="S4980" s="948"/>
      <c r="T4980" s="948"/>
      <c r="U4980" s="948"/>
      <c r="V4980" s="948"/>
      <c r="W4980" s="948"/>
      <c r="X4980" s="948"/>
      <c r="Y4980" s="948"/>
      <c r="Z4980" s="948"/>
      <c r="CC4980" s="949"/>
    </row>
    <row r="4981" spans="6:81" s="947" customFormat="1">
      <c r="F4981" s="948"/>
      <c r="G4981" s="948"/>
      <c r="H4981" s="948"/>
      <c r="I4981" s="948"/>
      <c r="N4981" s="948"/>
      <c r="O4981" s="948"/>
      <c r="P4981" s="948"/>
      <c r="Q4981" s="948"/>
      <c r="R4981" s="948"/>
      <c r="S4981" s="948"/>
      <c r="T4981" s="948"/>
      <c r="U4981" s="948"/>
      <c r="V4981" s="948"/>
      <c r="W4981" s="948"/>
      <c r="X4981" s="948"/>
      <c r="Y4981" s="948"/>
      <c r="Z4981" s="948"/>
      <c r="CC4981" s="949"/>
    </row>
    <row r="4982" spans="6:81" s="947" customFormat="1">
      <c r="F4982" s="948"/>
      <c r="G4982" s="948"/>
      <c r="H4982" s="948"/>
      <c r="I4982" s="948"/>
      <c r="N4982" s="948"/>
      <c r="O4982" s="948"/>
      <c r="P4982" s="948"/>
      <c r="Q4982" s="948"/>
      <c r="R4982" s="948"/>
      <c r="S4982" s="948"/>
      <c r="T4982" s="948"/>
      <c r="U4982" s="948"/>
      <c r="V4982" s="948"/>
      <c r="W4982" s="948"/>
      <c r="X4982" s="948"/>
      <c r="Y4982" s="948"/>
      <c r="Z4982" s="948"/>
      <c r="CC4982" s="949"/>
    </row>
    <row r="4983" spans="6:81" s="947" customFormat="1">
      <c r="F4983" s="948"/>
      <c r="G4983" s="948"/>
      <c r="H4983" s="948"/>
      <c r="I4983" s="948"/>
      <c r="N4983" s="948"/>
      <c r="O4983" s="948"/>
      <c r="P4983" s="948"/>
      <c r="Q4983" s="948"/>
      <c r="R4983" s="948"/>
      <c r="S4983" s="948"/>
      <c r="T4983" s="948"/>
      <c r="U4983" s="948"/>
      <c r="V4983" s="948"/>
      <c r="W4983" s="948"/>
      <c r="X4983" s="948"/>
      <c r="Y4983" s="948"/>
      <c r="Z4983" s="948"/>
      <c r="CC4983" s="949"/>
    </row>
    <row r="4984" spans="6:81" s="947" customFormat="1">
      <c r="F4984" s="948"/>
      <c r="G4984" s="948"/>
      <c r="H4984" s="948"/>
      <c r="I4984" s="948"/>
      <c r="N4984" s="948"/>
      <c r="O4984" s="948"/>
      <c r="P4984" s="948"/>
      <c r="Q4984" s="948"/>
      <c r="R4984" s="948"/>
      <c r="S4984" s="948"/>
      <c r="T4984" s="948"/>
      <c r="U4984" s="948"/>
      <c r="V4984" s="948"/>
      <c r="W4984" s="948"/>
      <c r="X4984" s="948"/>
      <c r="Y4984" s="948"/>
      <c r="Z4984" s="948"/>
      <c r="CC4984" s="949"/>
    </row>
    <row r="4985" spans="6:81" s="947" customFormat="1">
      <c r="F4985" s="948"/>
      <c r="G4985" s="948"/>
      <c r="H4985" s="948"/>
      <c r="I4985" s="948"/>
      <c r="N4985" s="948"/>
      <c r="O4985" s="948"/>
      <c r="P4985" s="948"/>
      <c r="Q4985" s="948"/>
      <c r="R4985" s="948"/>
      <c r="S4985" s="948"/>
      <c r="T4985" s="948"/>
      <c r="U4985" s="948"/>
      <c r="V4985" s="948"/>
      <c r="W4985" s="948"/>
      <c r="X4985" s="948"/>
      <c r="Y4985" s="948"/>
      <c r="Z4985" s="948"/>
      <c r="CC4985" s="949"/>
    </row>
    <row r="4986" spans="6:81" s="947" customFormat="1">
      <c r="F4986" s="948"/>
      <c r="G4986" s="948"/>
      <c r="H4986" s="948"/>
      <c r="I4986" s="948"/>
      <c r="N4986" s="948"/>
      <c r="O4986" s="948"/>
      <c r="P4986" s="948"/>
      <c r="Q4986" s="948"/>
      <c r="R4986" s="948"/>
      <c r="S4986" s="948"/>
      <c r="T4986" s="948"/>
      <c r="U4986" s="948"/>
      <c r="V4986" s="948"/>
      <c r="W4986" s="948"/>
      <c r="X4986" s="948"/>
      <c r="Y4986" s="948"/>
      <c r="Z4986" s="948"/>
      <c r="CC4986" s="949"/>
    </row>
    <row r="4987" spans="6:81" s="947" customFormat="1">
      <c r="F4987" s="948"/>
      <c r="G4987" s="948"/>
      <c r="H4987" s="948"/>
      <c r="I4987" s="948"/>
      <c r="N4987" s="948"/>
      <c r="O4987" s="948"/>
      <c r="P4987" s="948"/>
      <c r="Q4987" s="948"/>
      <c r="R4987" s="948"/>
      <c r="S4987" s="948"/>
      <c r="T4987" s="948"/>
      <c r="U4987" s="948"/>
      <c r="V4987" s="948"/>
      <c r="W4987" s="948"/>
      <c r="X4987" s="948"/>
      <c r="Y4987" s="948"/>
      <c r="Z4987" s="948"/>
      <c r="CC4987" s="949"/>
    </row>
    <row r="4988" spans="6:81" s="947" customFormat="1">
      <c r="F4988" s="948"/>
      <c r="G4988" s="948"/>
      <c r="H4988" s="948"/>
      <c r="I4988" s="948"/>
      <c r="N4988" s="948"/>
      <c r="O4988" s="948"/>
      <c r="P4988" s="948"/>
      <c r="Q4988" s="948"/>
      <c r="R4988" s="948"/>
      <c r="S4988" s="948"/>
      <c r="T4988" s="948"/>
      <c r="U4988" s="948"/>
      <c r="V4988" s="948"/>
      <c r="W4988" s="948"/>
      <c r="X4988" s="948"/>
      <c r="Y4988" s="948"/>
      <c r="Z4988" s="948"/>
      <c r="CC4988" s="949"/>
    </row>
    <row r="4989" spans="6:81" s="947" customFormat="1">
      <c r="F4989" s="948"/>
      <c r="G4989" s="948"/>
      <c r="H4989" s="948"/>
      <c r="I4989" s="948"/>
      <c r="N4989" s="948"/>
      <c r="O4989" s="948"/>
      <c r="P4989" s="948"/>
      <c r="Q4989" s="948"/>
      <c r="R4989" s="948"/>
      <c r="S4989" s="948"/>
      <c r="T4989" s="948"/>
      <c r="U4989" s="948"/>
      <c r="V4989" s="948"/>
      <c r="W4989" s="948"/>
      <c r="X4989" s="948"/>
      <c r="Y4989" s="948"/>
      <c r="Z4989" s="948"/>
      <c r="CC4989" s="949"/>
    </row>
    <row r="4990" spans="6:81" s="947" customFormat="1">
      <c r="F4990" s="948"/>
      <c r="G4990" s="948"/>
      <c r="H4990" s="948"/>
      <c r="I4990" s="948"/>
      <c r="N4990" s="948"/>
      <c r="O4990" s="948"/>
      <c r="P4990" s="948"/>
      <c r="Q4990" s="948"/>
      <c r="R4990" s="948"/>
      <c r="S4990" s="948"/>
      <c r="T4990" s="948"/>
      <c r="U4990" s="948"/>
      <c r="V4990" s="948"/>
      <c r="W4990" s="948"/>
      <c r="X4990" s="948"/>
      <c r="Y4990" s="948"/>
      <c r="Z4990" s="948"/>
      <c r="CC4990" s="949"/>
    </row>
    <row r="4991" spans="6:81" s="947" customFormat="1">
      <c r="F4991" s="948"/>
      <c r="G4991" s="948"/>
      <c r="H4991" s="948"/>
      <c r="I4991" s="948"/>
      <c r="N4991" s="948"/>
      <c r="O4991" s="948"/>
      <c r="P4991" s="948"/>
      <c r="Q4991" s="948"/>
      <c r="R4991" s="948"/>
      <c r="S4991" s="948"/>
      <c r="T4991" s="948"/>
      <c r="U4991" s="948"/>
      <c r="V4991" s="948"/>
      <c r="W4991" s="948"/>
      <c r="X4991" s="948"/>
      <c r="Y4991" s="948"/>
      <c r="Z4991" s="948"/>
      <c r="CC4991" s="949"/>
    </row>
    <row r="4992" spans="6:81" s="947" customFormat="1">
      <c r="F4992" s="948"/>
      <c r="G4992" s="948"/>
      <c r="H4992" s="948"/>
      <c r="I4992" s="948"/>
      <c r="N4992" s="948"/>
      <c r="O4992" s="948"/>
      <c r="P4992" s="948"/>
      <c r="Q4992" s="948"/>
      <c r="R4992" s="948"/>
      <c r="S4992" s="948"/>
      <c r="T4992" s="948"/>
      <c r="U4992" s="948"/>
      <c r="V4992" s="948"/>
      <c r="W4992" s="948"/>
      <c r="X4992" s="948"/>
      <c r="Y4992" s="948"/>
      <c r="Z4992" s="948"/>
      <c r="CC4992" s="949"/>
    </row>
    <row r="4993" spans="6:81" s="947" customFormat="1">
      <c r="F4993" s="948"/>
      <c r="G4993" s="948"/>
      <c r="H4993" s="948"/>
      <c r="I4993" s="948"/>
      <c r="N4993" s="948"/>
      <c r="O4993" s="948"/>
      <c r="P4993" s="948"/>
      <c r="Q4993" s="948"/>
      <c r="R4993" s="948"/>
      <c r="S4993" s="948"/>
      <c r="T4993" s="948"/>
      <c r="U4993" s="948"/>
      <c r="V4993" s="948"/>
      <c r="W4993" s="948"/>
      <c r="X4993" s="948"/>
      <c r="Y4993" s="948"/>
      <c r="Z4993" s="948"/>
      <c r="CC4993" s="949"/>
    </row>
    <row r="4994" spans="6:81" s="947" customFormat="1">
      <c r="F4994" s="948"/>
      <c r="G4994" s="948"/>
      <c r="H4994" s="948"/>
      <c r="I4994" s="948"/>
      <c r="N4994" s="948"/>
      <c r="O4994" s="948"/>
      <c r="P4994" s="948"/>
      <c r="Q4994" s="948"/>
      <c r="R4994" s="948"/>
      <c r="S4994" s="948"/>
      <c r="T4994" s="948"/>
      <c r="U4994" s="948"/>
      <c r="V4994" s="948"/>
      <c r="W4994" s="948"/>
      <c r="X4994" s="948"/>
      <c r="Y4994" s="948"/>
      <c r="Z4994" s="948"/>
      <c r="CC4994" s="949"/>
    </row>
    <row r="4995" spans="6:81" s="947" customFormat="1">
      <c r="F4995" s="948"/>
      <c r="G4995" s="948"/>
      <c r="H4995" s="948"/>
      <c r="I4995" s="948"/>
      <c r="N4995" s="948"/>
      <c r="O4995" s="948"/>
      <c r="P4995" s="948"/>
      <c r="Q4995" s="948"/>
      <c r="R4995" s="948"/>
      <c r="S4995" s="948"/>
      <c r="T4995" s="948"/>
      <c r="U4995" s="948"/>
      <c r="V4995" s="948"/>
      <c r="W4995" s="948"/>
      <c r="X4995" s="948"/>
      <c r="Y4995" s="948"/>
      <c r="Z4995" s="948"/>
      <c r="CC4995" s="949"/>
    </row>
    <row r="4996" spans="6:81" s="947" customFormat="1">
      <c r="F4996" s="948"/>
      <c r="G4996" s="948"/>
      <c r="H4996" s="948"/>
      <c r="I4996" s="948"/>
      <c r="N4996" s="948"/>
      <c r="O4996" s="948"/>
      <c r="P4996" s="948"/>
      <c r="Q4996" s="948"/>
      <c r="R4996" s="948"/>
      <c r="S4996" s="948"/>
      <c r="T4996" s="948"/>
      <c r="U4996" s="948"/>
      <c r="V4996" s="948"/>
      <c r="W4996" s="948"/>
      <c r="X4996" s="948"/>
      <c r="Y4996" s="948"/>
      <c r="Z4996" s="948"/>
      <c r="CC4996" s="949"/>
    </row>
    <row r="4997" spans="6:81" s="947" customFormat="1">
      <c r="F4997" s="948"/>
      <c r="G4997" s="948"/>
      <c r="H4997" s="948"/>
      <c r="I4997" s="948"/>
      <c r="N4997" s="948"/>
      <c r="O4997" s="948"/>
      <c r="P4997" s="948"/>
      <c r="Q4997" s="948"/>
      <c r="R4997" s="948"/>
      <c r="S4997" s="948"/>
      <c r="T4997" s="948"/>
      <c r="U4997" s="948"/>
      <c r="V4997" s="948"/>
      <c r="W4997" s="948"/>
      <c r="X4997" s="948"/>
      <c r="Y4997" s="948"/>
      <c r="Z4997" s="948"/>
      <c r="CC4997" s="949"/>
    </row>
    <row r="4998" spans="6:81" s="947" customFormat="1">
      <c r="F4998" s="948"/>
      <c r="G4998" s="948"/>
      <c r="H4998" s="948"/>
      <c r="I4998" s="948"/>
      <c r="N4998" s="948"/>
      <c r="O4998" s="948"/>
      <c r="P4998" s="948"/>
      <c r="Q4998" s="948"/>
      <c r="R4998" s="948"/>
      <c r="S4998" s="948"/>
      <c r="T4998" s="948"/>
      <c r="U4998" s="948"/>
      <c r="V4998" s="948"/>
      <c r="W4998" s="948"/>
      <c r="X4998" s="948"/>
      <c r="Y4998" s="948"/>
      <c r="Z4998" s="948"/>
      <c r="CC4998" s="949"/>
    </row>
    <row r="4999" spans="6:81" s="947" customFormat="1">
      <c r="F4999" s="948"/>
      <c r="G4999" s="948"/>
      <c r="H4999" s="948"/>
      <c r="I4999" s="948"/>
      <c r="N4999" s="948"/>
      <c r="O4999" s="948"/>
      <c r="P4999" s="948"/>
      <c r="Q4999" s="948"/>
      <c r="R4999" s="948"/>
      <c r="S4999" s="948"/>
      <c r="T4999" s="948"/>
      <c r="U4999" s="948"/>
      <c r="V4999" s="948"/>
      <c r="W4999" s="948"/>
      <c r="X4999" s="948"/>
      <c r="Y4999" s="948"/>
      <c r="Z4999" s="948"/>
      <c r="CC4999" s="949"/>
    </row>
    <row r="5000" spans="6:81" s="947" customFormat="1">
      <c r="F5000" s="948"/>
      <c r="G5000" s="948"/>
      <c r="H5000" s="948"/>
      <c r="I5000" s="948"/>
      <c r="N5000" s="948"/>
      <c r="O5000" s="948"/>
      <c r="P5000" s="948"/>
      <c r="Q5000" s="948"/>
      <c r="R5000" s="948"/>
      <c r="S5000" s="948"/>
      <c r="T5000" s="948"/>
      <c r="U5000" s="948"/>
      <c r="V5000" s="948"/>
      <c r="W5000" s="948"/>
      <c r="X5000" s="948"/>
      <c r="Y5000" s="948"/>
      <c r="Z5000" s="948"/>
      <c r="CC5000" s="949"/>
    </row>
    <row r="5001" spans="6:81" s="947" customFormat="1">
      <c r="F5001" s="948"/>
      <c r="G5001" s="948"/>
      <c r="H5001" s="948"/>
      <c r="I5001" s="948"/>
      <c r="N5001" s="948"/>
      <c r="O5001" s="948"/>
      <c r="P5001" s="948"/>
      <c r="Q5001" s="948"/>
      <c r="R5001" s="948"/>
      <c r="S5001" s="948"/>
      <c r="T5001" s="948"/>
      <c r="U5001" s="948"/>
      <c r="V5001" s="948"/>
      <c r="W5001" s="948"/>
      <c r="X5001" s="948"/>
      <c r="Y5001" s="948"/>
      <c r="Z5001" s="948"/>
      <c r="CC5001" s="949"/>
    </row>
    <row r="5002" spans="6:81" s="947" customFormat="1">
      <c r="F5002" s="948"/>
      <c r="G5002" s="948"/>
      <c r="H5002" s="948"/>
      <c r="I5002" s="948"/>
      <c r="N5002" s="948"/>
      <c r="O5002" s="948"/>
      <c r="P5002" s="948"/>
      <c r="Q5002" s="948"/>
      <c r="R5002" s="948"/>
      <c r="S5002" s="948"/>
      <c r="T5002" s="948"/>
      <c r="U5002" s="948"/>
      <c r="V5002" s="948"/>
      <c r="W5002" s="948"/>
      <c r="X5002" s="948"/>
      <c r="Y5002" s="948"/>
      <c r="Z5002" s="948"/>
      <c r="CC5002" s="949"/>
    </row>
    <row r="5003" spans="6:81" s="947" customFormat="1">
      <c r="F5003" s="948"/>
      <c r="G5003" s="948"/>
      <c r="H5003" s="948"/>
      <c r="I5003" s="948"/>
      <c r="N5003" s="948"/>
      <c r="O5003" s="948"/>
      <c r="P5003" s="948"/>
      <c r="Q5003" s="948"/>
      <c r="R5003" s="948"/>
      <c r="S5003" s="948"/>
      <c r="T5003" s="948"/>
      <c r="U5003" s="948"/>
      <c r="V5003" s="948"/>
      <c r="W5003" s="948"/>
      <c r="X5003" s="948"/>
      <c r="Y5003" s="948"/>
      <c r="Z5003" s="948"/>
      <c r="CC5003" s="949"/>
    </row>
    <row r="5004" spans="6:81" s="947" customFormat="1">
      <c r="F5004" s="948"/>
      <c r="G5004" s="948"/>
      <c r="H5004" s="948"/>
      <c r="I5004" s="948"/>
      <c r="N5004" s="948"/>
      <c r="O5004" s="948"/>
      <c r="P5004" s="948"/>
      <c r="Q5004" s="948"/>
      <c r="R5004" s="948"/>
      <c r="S5004" s="948"/>
      <c r="T5004" s="948"/>
      <c r="U5004" s="948"/>
      <c r="V5004" s="948"/>
      <c r="W5004" s="948"/>
      <c r="X5004" s="948"/>
      <c r="Y5004" s="948"/>
      <c r="Z5004" s="948"/>
      <c r="CC5004" s="949"/>
    </row>
    <row r="5005" spans="6:81" s="947" customFormat="1">
      <c r="F5005" s="948"/>
      <c r="G5005" s="948"/>
      <c r="H5005" s="948"/>
      <c r="I5005" s="948"/>
      <c r="N5005" s="948"/>
      <c r="O5005" s="948"/>
      <c r="P5005" s="948"/>
      <c r="Q5005" s="948"/>
      <c r="R5005" s="948"/>
      <c r="S5005" s="948"/>
      <c r="T5005" s="948"/>
      <c r="U5005" s="948"/>
      <c r="V5005" s="948"/>
      <c r="W5005" s="948"/>
      <c r="X5005" s="948"/>
      <c r="Y5005" s="948"/>
      <c r="Z5005" s="948"/>
      <c r="CC5005" s="949"/>
    </row>
    <row r="5006" spans="6:81" s="947" customFormat="1">
      <c r="F5006" s="948"/>
      <c r="G5006" s="948"/>
      <c r="H5006" s="948"/>
      <c r="I5006" s="948"/>
      <c r="N5006" s="948"/>
      <c r="O5006" s="948"/>
      <c r="P5006" s="948"/>
      <c r="Q5006" s="948"/>
      <c r="R5006" s="948"/>
      <c r="S5006" s="948"/>
      <c r="T5006" s="948"/>
      <c r="U5006" s="948"/>
      <c r="V5006" s="948"/>
      <c r="W5006" s="948"/>
      <c r="X5006" s="948"/>
      <c r="Y5006" s="948"/>
      <c r="Z5006" s="948"/>
      <c r="CC5006" s="949"/>
    </row>
    <row r="5007" spans="6:81" s="947" customFormat="1">
      <c r="F5007" s="948"/>
      <c r="G5007" s="948"/>
      <c r="H5007" s="948"/>
      <c r="I5007" s="948"/>
      <c r="N5007" s="948"/>
      <c r="O5007" s="948"/>
      <c r="P5007" s="948"/>
      <c r="Q5007" s="948"/>
      <c r="R5007" s="948"/>
      <c r="S5007" s="948"/>
      <c r="T5007" s="948"/>
      <c r="U5007" s="948"/>
      <c r="V5007" s="948"/>
      <c r="W5007" s="948"/>
      <c r="X5007" s="948"/>
      <c r="Y5007" s="948"/>
      <c r="Z5007" s="948"/>
      <c r="CC5007" s="949"/>
    </row>
    <row r="5008" spans="6:81" s="947" customFormat="1">
      <c r="F5008" s="948"/>
      <c r="G5008" s="948"/>
      <c r="H5008" s="948"/>
      <c r="I5008" s="948"/>
      <c r="N5008" s="948"/>
      <c r="O5008" s="948"/>
      <c r="P5008" s="948"/>
      <c r="Q5008" s="948"/>
      <c r="R5008" s="948"/>
      <c r="S5008" s="948"/>
      <c r="T5008" s="948"/>
      <c r="U5008" s="948"/>
      <c r="V5008" s="948"/>
      <c r="W5008" s="948"/>
      <c r="X5008" s="948"/>
      <c r="Y5008" s="948"/>
      <c r="Z5008" s="948"/>
      <c r="CC5008" s="949"/>
    </row>
    <row r="5009" spans="6:81" s="947" customFormat="1">
      <c r="F5009" s="948"/>
      <c r="G5009" s="948"/>
      <c r="H5009" s="948"/>
      <c r="I5009" s="948"/>
      <c r="N5009" s="948"/>
      <c r="O5009" s="948"/>
      <c r="P5009" s="948"/>
      <c r="Q5009" s="948"/>
      <c r="R5009" s="948"/>
      <c r="S5009" s="948"/>
      <c r="T5009" s="948"/>
      <c r="U5009" s="948"/>
      <c r="V5009" s="948"/>
      <c r="W5009" s="948"/>
      <c r="X5009" s="948"/>
      <c r="Y5009" s="948"/>
      <c r="Z5009" s="948"/>
      <c r="CC5009" s="949"/>
    </row>
    <row r="5010" spans="6:81" s="947" customFormat="1">
      <c r="F5010" s="948"/>
      <c r="G5010" s="948"/>
      <c r="H5010" s="948"/>
      <c r="I5010" s="948"/>
      <c r="N5010" s="948"/>
      <c r="O5010" s="948"/>
      <c r="P5010" s="948"/>
      <c r="Q5010" s="948"/>
      <c r="R5010" s="948"/>
      <c r="S5010" s="948"/>
      <c r="T5010" s="948"/>
      <c r="U5010" s="948"/>
      <c r="V5010" s="948"/>
      <c r="W5010" s="948"/>
      <c r="X5010" s="948"/>
      <c r="Y5010" s="948"/>
      <c r="Z5010" s="948"/>
      <c r="CC5010" s="949"/>
    </row>
    <row r="5011" spans="6:81" s="947" customFormat="1">
      <c r="F5011" s="948"/>
      <c r="G5011" s="948"/>
      <c r="H5011" s="948"/>
      <c r="I5011" s="948"/>
      <c r="N5011" s="948"/>
      <c r="O5011" s="948"/>
      <c r="P5011" s="948"/>
      <c r="Q5011" s="948"/>
      <c r="R5011" s="948"/>
      <c r="S5011" s="948"/>
      <c r="T5011" s="948"/>
      <c r="U5011" s="948"/>
      <c r="V5011" s="948"/>
      <c r="W5011" s="948"/>
      <c r="X5011" s="948"/>
      <c r="Y5011" s="948"/>
      <c r="Z5011" s="948"/>
      <c r="CC5011" s="949"/>
    </row>
    <row r="5012" spans="6:81" s="947" customFormat="1">
      <c r="F5012" s="948"/>
      <c r="G5012" s="948"/>
      <c r="H5012" s="948"/>
      <c r="I5012" s="948"/>
      <c r="N5012" s="948"/>
      <c r="O5012" s="948"/>
      <c r="P5012" s="948"/>
      <c r="Q5012" s="948"/>
      <c r="R5012" s="948"/>
      <c r="S5012" s="948"/>
      <c r="T5012" s="948"/>
      <c r="U5012" s="948"/>
      <c r="V5012" s="948"/>
      <c r="W5012" s="948"/>
      <c r="X5012" s="948"/>
      <c r="Y5012" s="948"/>
      <c r="Z5012" s="948"/>
      <c r="CC5012" s="949"/>
    </row>
    <row r="5013" spans="6:81" s="947" customFormat="1">
      <c r="F5013" s="948"/>
      <c r="G5013" s="948"/>
      <c r="H5013" s="948"/>
      <c r="I5013" s="948"/>
      <c r="N5013" s="948"/>
      <c r="O5013" s="948"/>
      <c r="P5013" s="948"/>
      <c r="Q5013" s="948"/>
      <c r="R5013" s="948"/>
      <c r="S5013" s="948"/>
      <c r="T5013" s="948"/>
      <c r="U5013" s="948"/>
      <c r="V5013" s="948"/>
      <c r="W5013" s="948"/>
      <c r="X5013" s="948"/>
      <c r="Y5013" s="948"/>
      <c r="Z5013" s="948"/>
      <c r="CC5013" s="949"/>
    </row>
    <row r="5014" spans="6:81" s="947" customFormat="1">
      <c r="F5014" s="948"/>
      <c r="G5014" s="948"/>
      <c r="H5014" s="948"/>
      <c r="I5014" s="948"/>
      <c r="N5014" s="948"/>
      <c r="O5014" s="948"/>
      <c r="P5014" s="948"/>
      <c r="Q5014" s="948"/>
      <c r="R5014" s="948"/>
      <c r="S5014" s="948"/>
      <c r="T5014" s="948"/>
      <c r="U5014" s="948"/>
      <c r="V5014" s="948"/>
      <c r="W5014" s="948"/>
      <c r="X5014" s="948"/>
      <c r="Y5014" s="948"/>
      <c r="Z5014" s="948"/>
      <c r="CC5014" s="949"/>
    </row>
    <row r="5015" spans="6:81" s="947" customFormat="1">
      <c r="F5015" s="948"/>
      <c r="G5015" s="948"/>
      <c r="H5015" s="948"/>
      <c r="I5015" s="948"/>
      <c r="N5015" s="948"/>
      <c r="O5015" s="948"/>
      <c r="P5015" s="948"/>
      <c r="Q5015" s="948"/>
      <c r="R5015" s="948"/>
      <c r="S5015" s="948"/>
      <c r="T5015" s="948"/>
      <c r="U5015" s="948"/>
      <c r="V5015" s="948"/>
      <c r="W5015" s="948"/>
      <c r="X5015" s="948"/>
      <c r="Y5015" s="948"/>
      <c r="Z5015" s="948"/>
      <c r="CC5015" s="949"/>
    </row>
    <row r="5016" spans="6:81" s="947" customFormat="1">
      <c r="F5016" s="948"/>
      <c r="G5016" s="948"/>
      <c r="H5016" s="948"/>
      <c r="I5016" s="948"/>
      <c r="N5016" s="948"/>
      <c r="O5016" s="948"/>
      <c r="P5016" s="948"/>
      <c r="Q5016" s="948"/>
      <c r="R5016" s="948"/>
      <c r="S5016" s="948"/>
      <c r="T5016" s="948"/>
      <c r="U5016" s="948"/>
      <c r="V5016" s="948"/>
      <c r="W5016" s="948"/>
      <c r="X5016" s="948"/>
      <c r="Y5016" s="948"/>
      <c r="Z5016" s="948"/>
      <c r="CC5016" s="949"/>
    </row>
    <row r="5017" spans="6:81" s="947" customFormat="1">
      <c r="F5017" s="948"/>
      <c r="G5017" s="948"/>
      <c r="H5017" s="948"/>
      <c r="I5017" s="948"/>
      <c r="N5017" s="948"/>
      <c r="O5017" s="948"/>
      <c r="P5017" s="948"/>
      <c r="Q5017" s="948"/>
      <c r="R5017" s="948"/>
      <c r="S5017" s="948"/>
      <c r="T5017" s="948"/>
      <c r="U5017" s="948"/>
      <c r="V5017" s="948"/>
      <c r="W5017" s="948"/>
      <c r="X5017" s="948"/>
      <c r="Y5017" s="948"/>
      <c r="Z5017" s="948"/>
      <c r="CC5017" s="949"/>
    </row>
    <row r="5018" spans="6:81" s="947" customFormat="1">
      <c r="F5018" s="948"/>
      <c r="G5018" s="948"/>
      <c r="H5018" s="948"/>
      <c r="I5018" s="948"/>
      <c r="N5018" s="948"/>
      <c r="O5018" s="948"/>
      <c r="P5018" s="948"/>
      <c r="Q5018" s="948"/>
      <c r="R5018" s="948"/>
      <c r="S5018" s="948"/>
      <c r="T5018" s="948"/>
      <c r="U5018" s="948"/>
      <c r="V5018" s="948"/>
      <c r="W5018" s="948"/>
      <c r="X5018" s="948"/>
      <c r="Y5018" s="948"/>
      <c r="Z5018" s="948"/>
      <c r="CC5018" s="949"/>
    </row>
    <row r="5019" spans="6:81" s="947" customFormat="1">
      <c r="F5019" s="948"/>
      <c r="G5019" s="948"/>
      <c r="H5019" s="948"/>
      <c r="I5019" s="948"/>
      <c r="N5019" s="948"/>
      <c r="O5019" s="948"/>
      <c r="P5019" s="948"/>
      <c r="Q5019" s="948"/>
      <c r="R5019" s="948"/>
      <c r="S5019" s="948"/>
      <c r="T5019" s="948"/>
      <c r="U5019" s="948"/>
      <c r="V5019" s="948"/>
      <c r="W5019" s="948"/>
      <c r="X5019" s="948"/>
      <c r="Y5019" s="948"/>
      <c r="Z5019" s="948"/>
      <c r="CC5019" s="949"/>
    </row>
    <row r="5020" spans="6:81" s="947" customFormat="1">
      <c r="F5020" s="948"/>
      <c r="G5020" s="948"/>
      <c r="H5020" s="948"/>
      <c r="I5020" s="948"/>
      <c r="N5020" s="948"/>
      <c r="O5020" s="948"/>
      <c r="P5020" s="948"/>
      <c r="Q5020" s="948"/>
      <c r="R5020" s="948"/>
      <c r="S5020" s="948"/>
      <c r="T5020" s="948"/>
      <c r="U5020" s="948"/>
      <c r="V5020" s="948"/>
      <c r="W5020" s="948"/>
      <c r="X5020" s="948"/>
      <c r="Y5020" s="948"/>
      <c r="Z5020" s="948"/>
      <c r="CC5020" s="949"/>
    </row>
    <row r="5021" spans="6:81" s="947" customFormat="1">
      <c r="F5021" s="948"/>
      <c r="G5021" s="948"/>
      <c r="H5021" s="948"/>
      <c r="I5021" s="948"/>
      <c r="N5021" s="948"/>
      <c r="O5021" s="948"/>
      <c r="P5021" s="948"/>
      <c r="Q5021" s="948"/>
      <c r="R5021" s="948"/>
      <c r="S5021" s="948"/>
      <c r="T5021" s="948"/>
      <c r="U5021" s="948"/>
      <c r="V5021" s="948"/>
      <c r="W5021" s="948"/>
      <c r="X5021" s="948"/>
      <c r="Y5021" s="948"/>
      <c r="Z5021" s="948"/>
      <c r="CC5021" s="949"/>
    </row>
    <row r="5022" spans="6:81" s="947" customFormat="1">
      <c r="F5022" s="948"/>
      <c r="G5022" s="948"/>
      <c r="H5022" s="948"/>
      <c r="I5022" s="948"/>
      <c r="N5022" s="948"/>
      <c r="O5022" s="948"/>
      <c r="P5022" s="948"/>
      <c r="Q5022" s="948"/>
      <c r="R5022" s="948"/>
      <c r="S5022" s="948"/>
      <c r="T5022" s="948"/>
      <c r="U5022" s="948"/>
      <c r="V5022" s="948"/>
      <c r="W5022" s="948"/>
      <c r="X5022" s="948"/>
      <c r="Y5022" s="948"/>
      <c r="Z5022" s="948"/>
      <c r="CC5022" s="949"/>
    </row>
    <row r="5023" spans="6:81" s="947" customFormat="1">
      <c r="F5023" s="948"/>
      <c r="G5023" s="948"/>
      <c r="H5023" s="948"/>
      <c r="I5023" s="948"/>
      <c r="N5023" s="948"/>
      <c r="O5023" s="948"/>
      <c r="P5023" s="948"/>
      <c r="Q5023" s="948"/>
      <c r="R5023" s="948"/>
      <c r="S5023" s="948"/>
      <c r="T5023" s="948"/>
      <c r="U5023" s="948"/>
      <c r="V5023" s="948"/>
      <c r="W5023" s="948"/>
      <c r="X5023" s="948"/>
      <c r="Y5023" s="948"/>
      <c r="Z5023" s="948"/>
      <c r="CC5023" s="949"/>
    </row>
    <row r="5024" spans="6:81" s="947" customFormat="1">
      <c r="F5024" s="948"/>
      <c r="G5024" s="948"/>
      <c r="H5024" s="948"/>
      <c r="I5024" s="948"/>
      <c r="N5024" s="948"/>
      <c r="O5024" s="948"/>
      <c r="P5024" s="948"/>
      <c r="Q5024" s="948"/>
      <c r="R5024" s="948"/>
      <c r="S5024" s="948"/>
      <c r="T5024" s="948"/>
      <c r="U5024" s="948"/>
      <c r="V5024" s="948"/>
      <c r="W5024" s="948"/>
      <c r="X5024" s="948"/>
      <c r="Y5024" s="948"/>
      <c r="Z5024" s="948"/>
      <c r="CC5024" s="949"/>
    </row>
    <row r="5025" spans="6:81" s="947" customFormat="1">
      <c r="F5025" s="948"/>
      <c r="G5025" s="948"/>
      <c r="H5025" s="948"/>
      <c r="I5025" s="948"/>
      <c r="N5025" s="948"/>
      <c r="O5025" s="948"/>
      <c r="P5025" s="948"/>
      <c r="Q5025" s="948"/>
      <c r="R5025" s="948"/>
      <c r="S5025" s="948"/>
      <c r="T5025" s="948"/>
      <c r="U5025" s="948"/>
      <c r="V5025" s="948"/>
      <c r="W5025" s="948"/>
      <c r="X5025" s="948"/>
      <c r="Y5025" s="948"/>
      <c r="Z5025" s="948"/>
      <c r="CC5025" s="949"/>
    </row>
    <row r="5026" spans="6:81" s="947" customFormat="1">
      <c r="F5026" s="948"/>
      <c r="G5026" s="948"/>
      <c r="H5026" s="948"/>
      <c r="I5026" s="948"/>
      <c r="N5026" s="948"/>
      <c r="O5026" s="948"/>
      <c r="P5026" s="948"/>
      <c r="Q5026" s="948"/>
      <c r="R5026" s="948"/>
      <c r="S5026" s="948"/>
      <c r="T5026" s="948"/>
      <c r="U5026" s="948"/>
      <c r="V5026" s="948"/>
      <c r="W5026" s="948"/>
      <c r="X5026" s="948"/>
      <c r="Y5026" s="948"/>
      <c r="Z5026" s="948"/>
      <c r="CC5026" s="949"/>
    </row>
    <row r="5027" spans="6:81" s="947" customFormat="1">
      <c r="F5027" s="948"/>
      <c r="G5027" s="948"/>
      <c r="H5027" s="948"/>
      <c r="I5027" s="948"/>
      <c r="N5027" s="948"/>
      <c r="O5027" s="948"/>
      <c r="P5027" s="948"/>
      <c r="Q5027" s="948"/>
      <c r="R5027" s="948"/>
      <c r="S5027" s="948"/>
      <c r="T5027" s="948"/>
      <c r="U5027" s="948"/>
      <c r="V5027" s="948"/>
      <c r="W5027" s="948"/>
      <c r="X5027" s="948"/>
      <c r="Y5027" s="948"/>
      <c r="Z5027" s="948"/>
      <c r="CC5027" s="949"/>
    </row>
    <row r="5028" spans="6:81" s="947" customFormat="1">
      <c r="F5028" s="948"/>
      <c r="G5028" s="948"/>
      <c r="H5028" s="948"/>
      <c r="I5028" s="948"/>
      <c r="N5028" s="948"/>
      <c r="O5028" s="948"/>
      <c r="P5028" s="948"/>
      <c r="Q5028" s="948"/>
      <c r="R5028" s="948"/>
      <c r="S5028" s="948"/>
      <c r="T5028" s="948"/>
      <c r="U5028" s="948"/>
      <c r="V5028" s="948"/>
      <c r="W5028" s="948"/>
      <c r="X5028" s="948"/>
      <c r="Y5028" s="948"/>
      <c r="Z5028" s="948"/>
      <c r="CC5028" s="949"/>
    </row>
    <row r="5029" spans="6:81" s="947" customFormat="1">
      <c r="F5029" s="948"/>
      <c r="G5029" s="948"/>
      <c r="H5029" s="948"/>
      <c r="I5029" s="948"/>
      <c r="N5029" s="948"/>
      <c r="O5029" s="948"/>
      <c r="P5029" s="948"/>
      <c r="Q5029" s="948"/>
      <c r="R5029" s="948"/>
      <c r="S5029" s="948"/>
      <c r="T5029" s="948"/>
      <c r="U5029" s="948"/>
      <c r="V5029" s="948"/>
      <c r="W5029" s="948"/>
      <c r="X5029" s="948"/>
      <c r="Y5029" s="948"/>
      <c r="Z5029" s="948"/>
      <c r="CC5029" s="949"/>
    </row>
    <row r="5030" spans="6:81" s="947" customFormat="1">
      <c r="F5030" s="948"/>
      <c r="G5030" s="948"/>
      <c r="H5030" s="948"/>
      <c r="I5030" s="948"/>
      <c r="N5030" s="948"/>
      <c r="O5030" s="948"/>
      <c r="P5030" s="948"/>
      <c r="Q5030" s="948"/>
      <c r="R5030" s="948"/>
      <c r="S5030" s="948"/>
      <c r="T5030" s="948"/>
      <c r="U5030" s="948"/>
      <c r="V5030" s="948"/>
      <c r="W5030" s="948"/>
      <c r="X5030" s="948"/>
      <c r="Y5030" s="948"/>
      <c r="Z5030" s="948"/>
      <c r="CC5030" s="949"/>
    </row>
    <row r="5031" spans="6:81" s="947" customFormat="1">
      <c r="F5031" s="948"/>
      <c r="G5031" s="948"/>
      <c r="H5031" s="948"/>
      <c r="I5031" s="948"/>
      <c r="N5031" s="948"/>
      <c r="O5031" s="948"/>
      <c r="P5031" s="948"/>
      <c r="Q5031" s="948"/>
      <c r="R5031" s="948"/>
      <c r="S5031" s="948"/>
      <c r="T5031" s="948"/>
      <c r="U5031" s="948"/>
      <c r="V5031" s="948"/>
      <c r="W5031" s="948"/>
      <c r="X5031" s="948"/>
      <c r="Y5031" s="948"/>
      <c r="Z5031" s="948"/>
      <c r="CC5031" s="949"/>
    </row>
    <row r="5032" spans="6:81" s="947" customFormat="1">
      <c r="F5032" s="948"/>
      <c r="G5032" s="948"/>
      <c r="H5032" s="948"/>
      <c r="I5032" s="948"/>
      <c r="N5032" s="948"/>
      <c r="O5032" s="948"/>
      <c r="P5032" s="948"/>
      <c r="Q5032" s="948"/>
      <c r="R5032" s="948"/>
      <c r="S5032" s="948"/>
      <c r="T5032" s="948"/>
      <c r="U5032" s="948"/>
      <c r="V5032" s="948"/>
      <c r="W5032" s="948"/>
      <c r="X5032" s="948"/>
      <c r="Y5032" s="948"/>
      <c r="Z5032" s="948"/>
      <c r="CC5032" s="949"/>
    </row>
    <row r="5033" spans="6:81" s="947" customFormat="1">
      <c r="F5033" s="948"/>
      <c r="G5033" s="948"/>
      <c r="H5033" s="948"/>
      <c r="I5033" s="948"/>
      <c r="N5033" s="948"/>
      <c r="O5033" s="948"/>
      <c r="P5033" s="948"/>
      <c r="Q5033" s="948"/>
      <c r="R5033" s="948"/>
      <c r="S5033" s="948"/>
      <c r="T5033" s="948"/>
      <c r="U5033" s="948"/>
      <c r="V5033" s="948"/>
      <c r="W5033" s="948"/>
      <c r="X5033" s="948"/>
      <c r="Y5033" s="948"/>
      <c r="Z5033" s="948"/>
      <c r="CC5033" s="949"/>
    </row>
    <row r="5034" spans="6:81" s="947" customFormat="1">
      <c r="F5034" s="948"/>
      <c r="G5034" s="948"/>
      <c r="H5034" s="948"/>
      <c r="I5034" s="948"/>
      <c r="N5034" s="948"/>
      <c r="O5034" s="948"/>
      <c r="P5034" s="948"/>
      <c r="Q5034" s="948"/>
      <c r="R5034" s="948"/>
      <c r="S5034" s="948"/>
      <c r="T5034" s="948"/>
      <c r="U5034" s="948"/>
      <c r="V5034" s="948"/>
      <c r="W5034" s="948"/>
      <c r="X5034" s="948"/>
      <c r="Y5034" s="948"/>
      <c r="Z5034" s="948"/>
      <c r="CC5034" s="949"/>
    </row>
    <row r="5035" spans="6:81" s="947" customFormat="1">
      <c r="F5035" s="948"/>
      <c r="G5035" s="948"/>
      <c r="H5035" s="948"/>
      <c r="I5035" s="948"/>
      <c r="N5035" s="948"/>
      <c r="O5035" s="948"/>
      <c r="P5035" s="948"/>
      <c r="Q5035" s="948"/>
      <c r="R5035" s="948"/>
      <c r="S5035" s="948"/>
      <c r="T5035" s="948"/>
      <c r="U5035" s="948"/>
      <c r="V5035" s="948"/>
      <c r="W5035" s="948"/>
      <c r="X5035" s="948"/>
      <c r="Y5035" s="948"/>
      <c r="Z5035" s="948"/>
      <c r="CC5035" s="949"/>
    </row>
    <row r="5036" spans="6:81" s="947" customFormat="1">
      <c r="F5036" s="948"/>
      <c r="G5036" s="948"/>
      <c r="H5036" s="948"/>
      <c r="I5036" s="948"/>
      <c r="N5036" s="948"/>
      <c r="O5036" s="948"/>
      <c r="P5036" s="948"/>
      <c r="Q5036" s="948"/>
      <c r="R5036" s="948"/>
      <c r="S5036" s="948"/>
      <c r="T5036" s="948"/>
      <c r="U5036" s="948"/>
      <c r="V5036" s="948"/>
      <c r="W5036" s="948"/>
      <c r="X5036" s="948"/>
      <c r="Y5036" s="948"/>
      <c r="Z5036" s="948"/>
      <c r="CC5036" s="949"/>
    </row>
    <row r="5037" spans="6:81" s="947" customFormat="1">
      <c r="F5037" s="948"/>
      <c r="G5037" s="948"/>
      <c r="H5037" s="948"/>
      <c r="I5037" s="948"/>
      <c r="N5037" s="948"/>
      <c r="O5037" s="948"/>
      <c r="P5037" s="948"/>
      <c r="Q5037" s="948"/>
      <c r="R5037" s="948"/>
      <c r="S5037" s="948"/>
      <c r="T5037" s="948"/>
      <c r="U5037" s="948"/>
      <c r="V5037" s="948"/>
      <c r="W5037" s="948"/>
      <c r="X5037" s="948"/>
      <c r="Y5037" s="948"/>
      <c r="Z5037" s="948"/>
      <c r="CC5037" s="949"/>
    </row>
    <row r="5038" spans="6:81" s="947" customFormat="1">
      <c r="F5038" s="948"/>
      <c r="G5038" s="948"/>
      <c r="H5038" s="948"/>
      <c r="I5038" s="948"/>
      <c r="N5038" s="948"/>
      <c r="O5038" s="948"/>
      <c r="P5038" s="948"/>
      <c r="Q5038" s="948"/>
      <c r="R5038" s="948"/>
      <c r="S5038" s="948"/>
      <c r="T5038" s="948"/>
      <c r="U5038" s="948"/>
      <c r="V5038" s="948"/>
      <c r="W5038" s="948"/>
      <c r="X5038" s="948"/>
      <c r="Y5038" s="948"/>
      <c r="Z5038" s="948"/>
      <c r="CC5038" s="949"/>
    </row>
    <row r="5039" spans="6:81" s="947" customFormat="1">
      <c r="F5039" s="948"/>
      <c r="G5039" s="948"/>
      <c r="H5039" s="948"/>
      <c r="I5039" s="948"/>
      <c r="N5039" s="948"/>
      <c r="O5039" s="948"/>
      <c r="P5039" s="948"/>
      <c r="Q5039" s="948"/>
      <c r="R5039" s="948"/>
      <c r="S5039" s="948"/>
      <c r="T5039" s="948"/>
      <c r="U5039" s="948"/>
      <c r="V5039" s="948"/>
      <c r="W5039" s="948"/>
      <c r="X5039" s="948"/>
      <c r="Y5039" s="948"/>
      <c r="Z5039" s="948"/>
      <c r="CC5039" s="949"/>
    </row>
    <row r="5040" spans="6:81" s="947" customFormat="1">
      <c r="F5040" s="948"/>
      <c r="G5040" s="948"/>
      <c r="H5040" s="948"/>
      <c r="I5040" s="948"/>
      <c r="N5040" s="948"/>
      <c r="O5040" s="948"/>
      <c r="P5040" s="948"/>
      <c r="Q5040" s="948"/>
      <c r="R5040" s="948"/>
      <c r="S5040" s="948"/>
      <c r="T5040" s="948"/>
      <c r="U5040" s="948"/>
      <c r="V5040" s="948"/>
      <c r="W5040" s="948"/>
      <c r="X5040" s="948"/>
      <c r="Y5040" s="948"/>
      <c r="Z5040" s="948"/>
      <c r="CC5040" s="949"/>
    </row>
    <row r="5041" spans="6:81" s="947" customFormat="1">
      <c r="F5041" s="948"/>
      <c r="G5041" s="948"/>
      <c r="H5041" s="948"/>
      <c r="I5041" s="948"/>
      <c r="N5041" s="948"/>
      <c r="O5041" s="948"/>
      <c r="P5041" s="948"/>
      <c r="Q5041" s="948"/>
      <c r="R5041" s="948"/>
      <c r="S5041" s="948"/>
      <c r="T5041" s="948"/>
      <c r="U5041" s="948"/>
      <c r="V5041" s="948"/>
      <c r="W5041" s="948"/>
      <c r="X5041" s="948"/>
      <c r="Y5041" s="948"/>
      <c r="Z5041" s="948"/>
      <c r="CC5041" s="949"/>
    </row>
    <row r="5042" spans="6:81" s="947" customFormat="1">
      <c r="F5042" s="948"/>
      <c r="G5042" s="948"/>
      <c r="H5042" s="948"/>
      <c r="I5042" s="948"/>
      <c r="N5042" s="948"/>
      <c r="O5042" s="948"/>
      <c r="P5042" s="948"/>
      <c r="Q5042" s="948"/>
      <c r="R5042" s="948"/>
      <c r="S5042" s="948"/>
      <c r="T5042" s="948"/>
      <c r="U5042" s="948"/>
      <c r="V5042" s="948"/>
      <c r="W5042" s="948"/>
      <c r="X5042" s="948"/>
      <c r="Y5042" s="948"/>
      <c r="Z5042" s="948"/>
      <c r="CC5042" s="949"/>
    </row>
    <row r="5043" spans="6:81" s="947" customFormat="1">
      <c r="F5043" s="948"/>
      <c r="G5043" s="948"/>
      <c r="H5043" s="948"/>
      <c r="I5043" s="948"/>
      <c r="N5043" s="948"/>
      <c r="O5043" s="948"/>
      <c r="P5043" s="948"/>
      <c r="Q5043" s="948"/>
      <c r="R5043" s="948"/>
      <c r="S5043" s="948"/>
      <c r="T5043" s="948"/>
      <c r="U5043" s="948"/>
      <c r="V5043" s="948"/>
      <c r="W5043" s="948"/>
      <c r="X5043" s="948"/>
      <c r="Y5043" s="948"/>
      <c r="Z5043" s="948"/>
      <c r="CC5043" s="949"/>
    </row>
    <row r="5044" spans="6:81" s="947" customFormat="1">
      <c r="F5044" s="948"/>
      <c r="G5044" s="948"/>
      <c r="H5044" s="948"/>
      <c r="I5044" s="948"/>
      <c r="N5044" s="948"/>
      <c r="O5044" s="948"/>
      <c r="P5044" s="948"/>
      <c r="Q5044" s="948"/>
      <c r="R5044" s="948"/>
      <c r="S5044" s="948"/>
      <c r="T5044" s="948"/>
      <c r="U5044" s="948"/>
      <c r="V5044" s="948"/>
      <c r="W5044" s="948"/>
      <c r="X5044" s="948"/>
      <c r="Y5044" s="948"/>
      <c r="Z5044" s="948"/>
      <c r="CC5044" s="949"/>
    </row>
    <row r="5045" spans="6:81" s="947" customFormat="1">
      <c r="F5045" s="948"/>
      <c r="G5045" s="948"/>
      <c r="H5045" s="948"/>
      <c r="I5045" s="948"/>
      <c r="N5045" s="948"/>
      <c r="O5045" s="948"/>
      <c r="P5045" s="948"/>
      <c r="Q5045" s="948"/>
      <c r="R5045" s="948"/>
      <c r="S5045" s="948"/>
      <c r="T5045" s="948"/>
      <c r="U5045" s="948"/>
      <c r="V5045" s="948"/>
      <c r="W5045" s="948"/>
      <c r="X5045" s="948"/>
      <c r="Y5045" s="948"/>
      <c r="Z5045" s="948"/>
      <c r="CC5045" s="949"/>
    </row>
    <row r="5046" spans="6:81" s="947" customFormat="1">
      <c r="F5046" s="948"/>
      <c r="G5046" s="948"/>
      <c r="H5046" s="948"/>
      <c r="I5046" s="948"/>
      <c r="N5046" s="948"/>
      <c r="O5046" s="948"/>
      <c r="P5046" s="948"/>
      <c r="Q5046" s="948"/>
      <c r="R5046" s="948"/>
      <c r="S5046" s="948"/>
      <c r="T5046" s="948"/>
      <c r="U5046" s="948"/>
      <c r="V5046" s="948"/>
      <c r="W5046" s="948"/>
      <c r="X5046" s="948"/>
      <c r="Y5046" s="948"/>
      <c r="Z5046" s="948"/>
      <c r="CC5046" s="949"/>
    </row>
    <row r="5047" spans="6:81" s="947" customFormat="1">
      <c r="F5047" s="948"/>
      <c r="G5047" s="948"/>
      <c r="H5047" s="948"/>
      <c r="I5047" s="948"/>
      <c r="N5047" s="948"/>
      <c r="O5047" s="948"/>
      <c r="P5047" s="948"/>
      <c r="Q5047" s="948"/>
      <c r="R5047" s="948"/>
      <c r="S5047" s="948"/>
      <c r="T5047" s="948"/>
      <c r="U5047" s="948"/>
      <c r="V5047" s="948"/>
      <c r="W5047" s="948"/>
      <c r="X5047" s="948"/>
      <c r="Y5047" s="948"/>
      <c r="Z5047" s="948"/>
      <c r="CC5047" s="949"/>
    </row>
    <row r="5048" spans="6:81" s="947" customFormat="1">
      <c r="F5048" s="948"/>
      <c r="G5048" s="948"/>
      <c r="H5048" s="948"/>
      <c r="I5048" s="948"/>
      <c r="N5048" s="948"/>
      <c r="O5048" s="948"/>
      <c r="P5048" s="948"/>
      <c r="Q5048" s="948"/>
      <c r="R5048" s="948"/>
      <c r="S5048" s="948"/>
      <c r="T5048" s="948"/>
      <c r="U5048" s="948"/>
      <c r="V5048" s="948"/>
      <c r="W5048" s="948"/>
      <c r="X5048" s="948"/>
      <c r="Y5048" s="948"/>
      <c r="Z5048" s="948"/>
      <c r="CC5048" s="949"/>
    </row>
    <row r="5049" spans="6:81" s="947" customFormat="1">
      <c r="F5049" s="948"/>
      <c r="G5049" s="948"/>
      <c r="H5049" s="948"/>
      <c r="I5049" s="948"/>
      <c r="N5049" s="948"/>
      <c r="O5049" s="948"/>
      <c r="P5049" s="948"/>
      <c r="Q5049" s="948"/>
      <c r="R5049" s="948"/>
      <c r="S5049" s="948"/>
      <c r="T5049" s="948"/>
      <c r="U5049" s="948"/>
      <c r="V5049" s="948"/>
      <c r="W5049" s="948"/>
      <c r="X5049" s="948"/>
      <c r="Y5049" s="948"/>
      <c r="Z5049" s="948"/>
      <c r="CC5049" s="949"/>
    </row>
    <row r="5050" spans="6:81" s="947" customFormat="1">
      <c r="F5050" s="948"/>
      <c r="G5050" s="948"/>
      <c r="H5050" s="948"/>
      <c r="I5050" s="948"/>
      <c r="N5050" s="948"/>
      <c r="O5050" s="948"/>
      <c r="P5050" s="948"/>
      <c r="Q5050" s="948"/>
      <c r="R5050" s="948"/>
      <c r="S5050" s="948"/>
      <c r="T5050" s="948"/>
      <c r="U5050" s="948"/>
      <c r="V5050" s="948"/>
      <c r="W5050" s="948"/>
      <c r="X5050" s="948"/>
      <c r="Y5050" s="948"/>
      <c r="Z5050" s="948"/>
      <c r="CC5050" s="949"/>
    </row>
    <row r="5051" spans="6:81" s="947" customFormat="1">
      <c r="F5051" s="948"/>
      <c r="G5051" s="948"/>
      <c r="H5051" s="948"/>
      <c r="I5051" s="948"/>
      <c r="N5051" s="948"/>
      <c r="O5051" s="948"/>
      <c r="P5051" s="948"/>
      <c r="Q5051" s="948"/>
      <c r="R5051" s="948"/>
      <c r="S5051" s="948"/>
      <c r="T5051" s="948"/>
      <c r="U5051" s="948"/>
      <c r="V5051" s="948"/>
      <c r="W5051" s="948"/>
      <c r="X5051" s="948"/>
      <c r="Y5051" s="948"/>
      <c r="Z5051" s="948"/>
      <c r="CC5051" s="949"/>
    </row>
    <row r="5052" spans="6:81" s="947" customFormat="1">
      <c r="F5052" s="948"/>
      <c r="G5052" s="948"/>
      <c r="H5052" s="948"/>
      <c r="I5052" s="948"/>
      <c r="N5052" s="948"/>
      <c r="O5052" s="948"/>
      <c r="P5052" s="948"/>
      <c r="Q5052" s="948"/>
      <c r="R5052" s="948"/>
      <c r="S5052" s="948"/>
      <c r="T5052" s="948"/>
      <c r="U5052" s="948"/>
      <c r="V5052" s="948"/>
      <c r="W5052" s="948"/>
      <c r="X5052" s="948"/>
      <c r="Y5052" s="948"/>
      <c r="Z5052" s="948"/>
      <c r="CC5052" s="949"/>
    </row>
    <row r="5053" spans="6:81" s="947" customFormat="1">
      <c r="F5053" s="948"/>
      <c r="G5053" s="948"/>
      <c r="H5053" s="948"/>
      <c r="I5053" s="948"/>
      <c r="N5053" s="948"/>
      <c r="O5053" s="948"/>
      <c r="P5053" s="948"/>
      <c r="Q5053" s="948"/>
      <c r="R5053" s="948"/>
      <c r="S5053" s="948"/>
      <c r="T5053" s="948"/>
      <c r="U5053" s="948"/>
      <c r="V5053" s="948"/>
      <c r="W5053" s="948"/>
      <c r="X5053" s="948"/>
      <c r="Y5053" s="948"/>
      <c r="Z5053" s="948"/>
      <c r="CC5053" s="949"/>
    </row>
    <row r="5054" spans="6:81" s="947" customFormat="1">
      <c r="F5054" s="948"/>
      <c r="G5054" s="948"/>
      <c r="H5054" s="948"/>
      <c r="I5054" s="948"/>
      <c r="N5054" s="948"/>
      <c r="O5054" s="948"/>
      <c r="P5054" s="948"/>
      <c r="Q5054" s="948"/>
      <c r="R5054" s="948"/>
      <c r="S5054" s="948"/>
      <c r="T5054" s="948"/>
      <c r="U5054" s="948"/>
      <c r="V5054" s="948"/>
      <c r="W5054" s="948"/>
      <c r="X5054" s="948"/>
      <c r="Y5054" s="948"/>
      <c r="Z5054" s="948"/>
      <c r="CC5054" s="949"/>
    </row>
    <row r="5055" spans="6:81" s="947" customFormat="1">
      <c r="F5055" s="948"/>
      <c r="G5055" s="948"/>
      <c r="H5055" s="948"/>
      <c r="I5055" s="948"/>
      <c r="N5055" s="948"/>
      <c r="O5055" s="948"/>
      <c r="P5055" s="948"/>
      <c r="Q5055" s="948"/>
      <c r="R5055" s="948"/>
      <c r="S5055" s="948"/>
      <c r="T5055" s="948"/>
      <c r="U5055" s="948"/>
      <c r="V5055" s="948"/>
      <c r="W5055" s="948"/>
      <c r="X5055" s="948"/>
      <c r="Y5055" s="948"/>
      <c r="Z5055" s="948"/>
      <c r="CC5055" s="949"/>
    </row>
    <row r="5056" spans="6:81" s="947" customFormat="1">
      <c r="F5056" s="948"/>
      <c r="G5056" s="948"/>
      <c r="H5056" s="948"/>
      <c r="I5056" s="948"/>
      <c r="N5056" s="948"/>
      <c r="O5056" s="948"/>
      <c r="P5056" s="948"/>
      <c r="Q5056" s="948"/>
      <c r="R5056" s="948"/>
      <c r="S5056" s="948"/>
      <c r="T5056" s="948"/>
      <c r="U5056" s="948"/>
      <c r="V5056" s="948"/>
      <c r="W5056" s="948"/>
      <c r="X5056" s="948"/>
      <c r="Y5056" s="948"/>
      <c r="Z5056" s="948"/>
      <c r="CC5056" s="949"/>
    </row>
    <row r="5057" spans="6:81" s="947" customFormat="1">
      <c r="F5057" s="948"/>
      <c r="G5057" s="948"/>
      <c r="H5057" s="948"/>
      <c r="I5057" s="948"/>
      <c r="N5057" s="948"/>
      <c r="O5057" s="948"/>
      <c r="P5057" s="948"/>
      <c r="Q5057" s="948"/>
      <c r="R5057" s="948"/>
      <c r="S5057" s="948"/>
      <c r="T5057" s="948"/>
      <c r="U5057" s="948"/>
      <c r="V5057" s="948"/>
      <c r="W5057" s="948"/>
      <c r="X5057" s="948"/>
      <c r="Y5057" s="948"/>
      <c r="Z5057" s="948"/>
      <c r="CC5057" s="949"/>
    </row>
    <row r="5058" spans="6:81" s="947" customFormat="1">
      <c r="F5058" s="948"/>
      <c r="G5058" s="948"/>
      <c r="H5058" s="948"/>
      <c r="I5058" s="948"/>
      <c r="N5058" s="948"/>
      <c r="O5058" s="948"/>
      <c r="P5058" s="948"/>
      <c r="Q5058" s="948"/>
      <c r="R5058" s="948"/>
      <c r="S5058" s="948"/>
      <c r="T5058" s="948"/>
      <c r="U5058" s="948"/>
      <c r="V5058" s="948"/>
      <c r="W5058" s="948"/>
      <c r="X5058" s="948"/>
      <c r="Y5058" s="948"/>
      <c r="Z5058" s="948"/>
      <c r="CC5058" s="949"/>
    </row>
    <row r="5059" spans="6:81" s="947" customFormat="1">
      <c r="F5059" s="948"/>
      <c r="G5059" s="948"/>
      <c r="H5059" s="948"/>
      <c r="I5059" s="948"/>
      <c r="N5059" s="948"/>
      <c r="O5059" s="948"/>
      <c r="P5059" s="948"/>
      <c r="Q5059" s="948"/>
      <c r="R5059" s="948"/>
      <c r="S5059" s="948"/>
      <c r="T5059" s="948"/>
      <c r="U5059" s="948"/>
      <c r="V5059" s="948"/>
      <c r="W5059" s="948"/>
      <c r="X5059" s="948"/>
      <c r="Y5059" s="948"/>
      <c r="Z5059" s="948"/>
      <c r="CC5059" s="949"/>
    </row>
    <row r="5060" spans="6:81" s="947" customFormat="1">
      <c r="F5060" s="948"/>
      <c r="G5060" s="948"/>
      <c r="H5060" s="948"/>
      <c r="I5060" s="948"/>
      <c r="N5060" s="948"/>
      <c r="O5060" s="948"/>
      <c r="P5060" s="948"/>
      <c r="Q5060" s="948"/>
      <c r="R5060" s="948"/>
      <c r="S5060" s="948"/>
      <c r="T5060" s="948"/>
      <c r="U5060" s="948"/>
      <c r="V5060" s="948"/>
      <c r="W5060" s="948"/>
      <c r="X5060" s="948"/>
      <c r="Y5060" s="948"/>
      <c r="Z5060" s="948"/>
      <c r="CC5060" s="949"/>
    </row>
    <row r="5061" spans="6:81" s="947" customFormat="1">
      <c r="F5061" s="948"/>
      <c r="G5061" s="948"/>
      <c r="H5061" s="948"/>
      <c r="I5061" s="948"/>
      <c r="N5061" s="948"/>
      <c r="O5061" s="948"/>
      <c r="P5061" s="948"/>
      <c r="Q5061" s="948"/>
      <c r="R5061" s="948"/>
      <c r="S5061" s="948"/>
      <c r="T5061" s="948"/>
      <c r="U5061" s="948"/>
      <c r="V5061" s="948"/>
      <c r="W5061" s="948"/>
      <c r="X5061" s="948"/>
      <c r="Y5061" s="948"/>
      <c r="Z5061" s="948"/>
      <c r="CC5061" s="949"/>
    </row>
    <row r="5062" spans="6:81" s="947" customFormat="1">
      <c r="F5062" s="948"/>
      <c r="G5062" s="948"/>
      <c r="H5062" s="948"/>
      <c r="I5062" s="948"/>
      <c r="N5062" s="948"/>
      <c r="O5062" s="948"/>
      <c r="P5062" s="948"/>
      <c r="Q5062" s="948"/>
      <c r="R5062" s="948"/>
      <c r="S5062" s="948"/>
      <c r="T5062" s="948"/>
      <c r="U5062" s="948"/>
      <c r="V5062" s="948"/>
      <c r="W5062" s="948"/>
      <c r="X5062" s="948"/>
      <c r="Y5062" s="948"/>
      <c r="Z5062" s="948"/>
      <c r="CC5062" s="949"/>
    </row>
    <row r="5063" spans="6:81" s="947" customFormat="1">
      <c r="F5063" s="948"/>
      <c r="G5063" s="948"/>
      <c r="H5063" s="948"/>
      <c r="I5063" s="948"/>
      <c r="N5063" s="948"/>
      <c r="O5063" s="948"/>
      <c r="P5063" s="948"/>
      <c r="Q5063" s="948"/>
      <c r="R5063" s="948"/>
      <c r="S5063" s="948"/>
      <c r="T5063" s="948"/>
      <c r="U5063" s="948"/>
      <c r="V5063" s="948"/>
      <c r="W5063" s="948"/>
      <c r="X5063" s="948"/>
      <c r="Y5063" s="948"/>
      <c r="Z5063" s="948"/>
      <c r="CC5063" s="949"/>
    </row>
    <row r="5064" spans="6:81" s="947" customFormat="1">
      <c r="F5064" s="948"/>
      <c r="G5064" s="948"/>
      <c r="H5064" s="948"/>
      <c r="I5064" s="948"/>
      <c r="N5064" s="948"/>
      <c r="O5064" s="948"/>
      <c r="P5064" s="948"/>
      <c r="Q5064" s="948"/>
      <c r="R5064" s="948"/>
      <c r="S5064" s="948"/>
      <c r="T5064" s="948"/>
      <c r="U5064" s="948"/>
      <c r="V5064" s="948"/>
      <c r="W5064" s="948"/>
      <c r="X5064" s="948"/>
      <c r="Y5064" s="948"/>
      <c r="Z5064" s="948"/>
      <c r="CC5064" s="949"/>
    </row>
    <row r="5065" spans="6:81" s="947" customFormat="1">
      <c r="F5065" s="948"/>
      <c r="G5065" s="948"/>
      <c r="H5065" s="948"/>
      <c r="I5065" s="948"/>
      <c r="N5065" s="948"/>
      <c r="O5065" s="948"/>
      <c r="P5065" s="948"/>
      <c r="Q5065" s="948"/>
      <c r="R5065" s="948"/>
      <c r="S5065" s="948"/>
      <c r="T5065" s="948"/>
      <c r="U5065" s="948"/>
      <c r="V5065" s="948"/>
      <c r="W5065" s="948"/>
      <c r="X5065" s="948"/>
      <c r="Y5065" s="948"/>
      <c r="Z5065" s="948"/>
      <c r="CC5065" s="949"/>
    </row>
    <row r="5066" spans="6:81" s="947" customFormat="1">
      <c r="F5066" s="948"/>
      <c r="G5066" s="948"/>
      <c r="H5066" s="948"/>
      <c r="I5066" s="948"/>
      <c r="N5066" s="948"/>
      <c r="O5066" s="948"/>
      <c r="P5066" s="948"/>
      <c r="Q5066" s="948"/>
      <c r="R5066" s="948"/>
      <c r="S5066" s="948"/>
      <c r="T5066" s="948"/>
      <c r="U5066" s="948"/>
      <c r="V5066" s="948"/>
      <c r="W5066" s="948"/>
      <c r="X5066" s="948"/>
      <c r="Y5066" s="948"/>
      <c r="Z5066" s="948"/>
      <c r="CC5066" s="949"/>
    </row>
    <row r="5067" spans="6:81" s="947" customFormat="1">
      <c r="F5067" s="948"/>
      <c r="G5067" s="948"/>
      <c r="H5067" s="948"/>
      <c r="I5067" s="948"/>
      <c r="N5067" s="948"/>
      <c r="O5067" s="948"/>
      <c r="P5067" s="948"/>
      <c r="Q5067" s="948"/>
      <c r="R5067" s="948"/>
      <c r="S5067" s="948"/>
      <c r="T5067" s="948"/>
      <c r="U5067" s="948"/>
      <c r="V5067" s="948"/>
      <c r="W5067" s="948"/>
      <c r="X5067" s="948"/>
      <c r="Y5067" s="948"/>
      <c r="Z5067" s="948"/>
      <c r="CC5067" s="949"/>
    </row>
    <row r="5068" spans="6:81" s="947" customFormat="1">
      <c r="F5068" s="948"/>
      <c r="G5068" s="948"/>
      <c r="H5068" s="948"/>
      <c r="I5068" s="948"/>
      <c r="N5068" s="948"/>
      <c r="O5068" s="948"/>
      <c r="P5068" s="948"/>
      <c r="Q5068" s="948"/>
      <c r="R5068" s="948"/>
      <c r="S5068" s="948"/>
      <c r="T5068" s="948"/>
      <c r="U5068" s="948"/>
      <c r="V5068" s="948"/>
      <c r="W5068" s="948"/>
      <c r="X5068" s="948"/>
      <c r="Y5068" s="948"/>
      <c r="Z5068" s="948"/>
      <c r="CC5068" s="949"/>
    </row>
    <row r="5069" spans="6:81" s="947" customFormat="1">
      <c r="F5069" s="948"/>
      <c r="G5069" s="948"/>
      <c r="H5069" s="948"/>
      <c r="I5069" s="948"/>
      <c r="N5069" s="948"/>
      <c r="O5069" s="948"/>
      <c r="P5069" s="948"/>
      <c r="Q5069" s="948"/>
      <c r="R5069" s="948"/>
      <c r="S5069" s="948"/>
      <c r="T5069" s="948"/>
      <c r="U5069" s="948"/>
      <c r="V5069" s="948"/>
      <c r="W5069" s="948"/>
      <c r="X5069" s="948"/>
      <c r="Y5069" s="948"/>
      <c r="Z5069" s="948"/>
      <c r="CC5069" s="949"/>
    </row>
    <row r="5070" spans="6:81" s="947" customFormat="1">
      <c r="F5070" s="948"/>
      <c r="G5070" s="948"/>
      <c r="H5070" s="948"/>
      <c r="I5070" s="948"/>
      <c r="N5070" s="948"/>
      <c r="O5070" s="948"/>
      <c r="P5070" s="948"/>
      <c r="Q5070" s="948"/>
      <c r="R5070" s="948"/>
      <c r="S5070" s="948"/>
      <c r="T5070" s="948"/>
      <c r="U5070" s="948"/>
      <c r="V5070" s="948"/>
      <c r="W5070" s="948"/>
      <c r="X5070" s="948"/>
      <c r="Y5070" s="948"/>
      <c r="Z5070" s="948"/>
      <c r="CC5070" s="949"/>
    </row>
    <row r="5071" spans="6:81" s="947" customFormat="1">
      <c r="F5071" s="948"/>
      <c r="G5071" s="948"/>
      <c r="H5071" s="948"/>
      <c r="I5071" s="948"/>
      <c r="N5071" s="948"/>
      <c r="O5071" s="948"/>
      <c r="P5071" s="948"/>
      <c r="Q5071" s="948"/>
      <c r="R5071" s="948"/>
      <c r="S5071" s="948"/>
      <c r="T5071" s="948"/>
      <c r="U5071" s="948"/>
      <c r="V5071" s="948"/>
      <c r="W5071" s="948"/>
      <c r="X5071" s="948"/>
      <c r="Y5071" s="948"/>
      <c r="Z5071" s="948"/>
      <c r="CC5071" s="949"/>
    </row>
    <row r="5072" spans="6:81" s="947" customFormat="1">
      <c r="F5072" s="948"/>
      <c r="G5072" s="948"/>
      <c r="H5072" s="948"/>
      <c r="I5072" s="948"/>
      <c r="N5072" s="948"/>
      <c r="O5072" s="948"/>
      <c r="P5072" s="948"/>
      <c r="Q5072" s="948"/>
      <c r="R5072" s="948"/>
      <c r="S5072" s="948"/>
      <c r="T5072" s="948"/>
      <c r="U5072" s="948"/>
      <c r="V5072" s="948"/>
      <c r="W5072" s="948"/>
      <c r="X5072" s="948"/>
      <c r="Y5072" s="948"/>
      <c r="Z5072" s="948"/>
      <c r="CC5072" s="949"/>
    </row>
    <row r="5073" spans="6:81" s="947" customFormat="1">
      <c r="F5073" s="948"/>
      <c r="G5073" s="948"/>
      <c r="H5073" s="948"/>
      <c r="I5073" s="948"/>
      <c r="N5073" s="948"/>
      <c r="O5073" s="948"/>
      <c r="P5073" s="948"/>
      <c r="Q5073" s="948"/>
      <c r="R5073" s="948"/>
      <c r="S5073" s="948"/>
      <c r="T5073" s="948"/>
      <c r="U5073" s="948"/>
      <c r="V5073" s="948"/>
      <c r="W5073" s="948"/>
      <c r="X5073" s="948"/>
      <c r="Y5073" s="948"/>
      <c r="Z5073" s="948"/>
      <c r="CC5073" s="949"/>
    </row>
    <row r="5074" spans="6:81" s="947" customFormat="1">
      <c r="F5074" s="948"/>
      <c r="G5074" s="948"/>
      <c r="H5074" s="948"/>
      <c r="I5074" s="948"/>
      <c r="N5074" s="948"/>
      <c r="O5074" s="948"/>
      <c r="P5074" s="948"/>
      <c r="Q5074" s="948"/>
      <c r="R5074" s="948"/>
      <c r="S5074" s="948"/>
      <c r="T5074" s="948"/>
      <c r="U5074" s="948"/>
      <c r="V5074" s="948"/>
      <c r="W5074" s="948"/>
      <c r="X5074" s="948"/>
      <c r="Y5074" s="948"/>
      <c r="Z5074" s="948"/>
      <c r="CC5074" s="949"/>
    </row>
    <row r="5075" spans="6:81" s="947" customFormat="1">
      <c r="F5075" s="948"/>
      <c r="G5075" s="948"/>
      <c r="H5075" s="948"/>
      <c r="I5075" s="948"/>
      <c r="N5075" s="948"/>
      <c r="O5075" s="948"/>
      <c r="P5075" s="948"/>
      <c r="Q5075" s="948"/>
      <c r="R5075" s="948"/>
      <c r="S5075" s="948"/>
      <c r="T5075" s="948"/>
      <c r="U5075" s="948"/>
      <c r="V5075" s="948"/>
      <c r="W5075" s="948"/>
      <c r="X5075" s="948"/>
      <c r="Y5075" s="948"/>
      <c r="Z5075" s="948"/>
      <c r="CC5075" s="949"/>
    </row>
    <row r="5076" spans="6:81" s="947" customFormat="1">
      <c r="F5076" s="948"/>
      <c r="G5076" s="948"/>
      <c r="H5076" s="948"/>
      <c r="I5076" s="948"/>
      <c r="N5076" s="948"/>
      <c r="O5076" s="948"/>
      <c r="P5076" s="948"/>
      <c r="Q5076" s="948"/>
      <c r="R5076" s="948"/>
      <c r="S5076" s="948"/>
      <c r="T5076" s="948"/>
      <c r="U5076" s="948"/>
      <c r="V5076" s="948"/>
      <c r="W5076" s="948"/>
      <c r="X5076" s="948"/>
      <c r="Y5076" s="948"/>
      <c r="Z5076" s="948"/>
      <c r="CC5076" s="949"/>
    </row>
    <row r="5077" spans="6:81" s="947" customFormat="1">
      <c r="F5077" s="948"/>
      <c r="G5077" s="948"/>
      <c r="H5077" s="948"/>
      <c r="I5077" s="948"/>
      <c r="N5077" s="948"/>
      <c r="O5077" s="948"/>
      <c r="P5077" s="948"/>
      <c r="Q5077" s="948"/>
      <c r="R5077" s="948"/>
      <c r="S5077" s="948"/>
      <c r="T5077" s="948"/>
      <c r="U5077" s="948"/>
      <c r="V5077" s="948"/>
      <c r="W5077" s="948"/>
      <c r="X5077" s="948"/>
      <c r="Y5077" s="948"/>
      <c r="Z5077" s="948"/>
      <c r="CC5077" s="949"/>
    </row>
    <row r="5078" spans="6:81" s="947" customFormat="1">
      <c r="F5078" s="948"/>
      <c r="G5078" s="948"/>
      <c r="H5078" s="948"/>
      <c r="I5078" s="948"/>
      <c r="N5078" s="948"/>
      <c r="O5078" s="948"/>
      <c r="P5078" s="948"/>
      <c r="Q5078" s="948"/>
      <c r="R5078" s="948"/>
      <c r="S5078" s="948"/>
      <c r="T5078" s="948"/>
      <c r="U5078" s="948"/>
      <c r="V5078" s="948"/>
      <c r="W5078" s="948"/>
      <c r="X5078" s="948"/>
      <c r="Y5078" s="948"/>
      <c r="Z5078" s="948"/>
      <c r="CC5078" s="949"/>
    </row>
    <row r="5079" spans="6:81" s="947" customFormat="1">
      <c r="F5079" s="948"/>
      <c r="G5079" s="948"/>
      <c r="H5079" s="948"/>
      <c r="I5079" s="948"/>
      <c r="N5079" s="948"/>
      <c r="O5079" s="948"/>
      <c r="P5079" s="948"/>
      <c r="Q5079" s="948"/>
      <c r="R5079" s="948"/>
      <c r="S5079" s="948"/>
      <c r="T5079" s="948"/>
      <c r="U5079" s="948"/>
      <c r="V5079" s="948"/>
      <c r="W5079" s="948"/>
      <c r="X5079" s="948"/>
      <c r="Y5079" s="948"/>
      <c r="Z5079" s="948"/>
      <c r="CC5079" s="949"/>
    </row>
    <row r="5080" spans="6:81" s="947" customFormat="1">
      <c r="F5080" s="948"/>
      <c r="G5080" s="948"/>
      <c r="H5080" s="948"/>
      <c r="I5080" s="948"/>
      <c r="N5080" s="948"/>
      <c r="O5080" s="948"/>
      <c r="P5080" s="948"/>
      <c r="Q5080" s="948"/>
      <c r="R5080" s="948"/>
      <c r="S5080" s="948"/>
      <c r="T5080" s="948"/>
      <c r="U5080" s="948"/>
      <c r="V5080" s="948"/>
      <c r="W5080" s="948"/>
      <c r="X5080" s="948"/>
      <c r="Y5080" s="948"/>
      <c r="Z5080" s="948"/>
      <c r="CC5080" s="949"/>
    </row>
    <row r="5081" spans="6:81" s="947" customFormat="1">
      <c r="F5081" s="948"/>
      <c r="G5081" s="948"/>
      <c r="H5081" s="948"/>
      <c r="I5081" s="948"/>
      <c r="N5081" s="948"/>
      <c r="O5081" s="948"/>
      <c r="P5081" s="948"/>
      <c r="Q5081" s="948"/>
      <c r="R5081" s="948"/>
      <c r="S5081" s="948"/>
      <c r="T5081" s="948"/>
      <c r="U5081" s="948"/>
      <c r="V5081" s="948"/>
      <c r="W5081" s="948"/>
      <c r="X5081" s="948"/>
      <c r="Y5081" s="948"/>
      <c r="Z5081" s="948"/>
      <c r="CC5081" s="949"/>
    </row>
    <row r="5082" spans="6:81" s="947" customFormat="1">
      <c r="F5082" s="948"/>
      <c r="G5082" s="948"/>
      <c r="H5082" s="948"/>
      <c r="I5082" s="948"/>
      <c r="N5082" s="948"/>
      <c r="O5082" s="948"/>
      <c r="P5082" s="948"/>
      <c r="Q5082" s="948"/>
      <c r="R5082" s="948"/>
      <c r="S5082" s="948"/>
      <c r="T5082" s="948"/>
      <c r="U5082" s="948"/>
      <c r="V5082" s="948"/>
      <c r="W5082" s="948"/>
      <c r="X5082" s="948"/>
      <c r="Y5082" s="948"/>
      <c r="Z5082" s="948"/>
      <c r="CC5082" s="949"/>
    </row>
    <row r="5083" spans="6:81" s="947" customFormat="1">
      <c r="F5083" s="948"/>
      <c r="G5083" s="948"/>
      <c r="H5083" s="948"/>
      <c r="I5083" s="948"/>
      <c r="N5083" s="948"/>
      <c r="O5083" s="948"/>
      <c r="P5083" s="948"/>
      <c r="Q5083" s="948"/>
      <c r="R5083" s="948"/>
      <c r="S5083" s="948"/>
      <c r="T5083" s="948"/>
      <c r="U5083" s="948"/>
      <c r="V5083" s="948"/>
      <c r="W5083" s="948"/>
      <c r="X5083" s="948"/>
      <c r="Y5083" s="948"/>
      <c r="Z5083" s="948"/>
      <c r="CC5083" s="949"/>
    </row>
    <row r="5084" spans="6:81" s="947" customFormat="1">
      <c r="F5084" s="948"/>
      <c r="G5084" s="948"/>
      <c r="H5084" s="948"/>
      <c r="I5084" s="948"/>
      <c r="N5084" s="948"/>
      <c r="O5084" s="948"/>
      <c r="P5084" s="948"/>
      <c r="Q5084" s="948"/>
      <c r="R5084" s="948"/>
      <c r="S5084" s="948"/>
      <c r="T5084" s="948"/>
      <c r="U5084" s="948"/>
      <c r="V5084" s="948"/>
      <c r="W5084" s="948"/>
      <c r="X5084" s="948"/>
      <c r="Y5084" s="948"/>
      <c r="Z5084" s="948"/>
      <c r="CC5084" s="949"/>
    </row>
    <row r="5085" spans="6:81" s="947" customFormat="1">
      <c r="F5085" s="948"/>
      <c r="G5085" s="948"/>
      <c r="H5085" s="948"/>
      <c r="I5085" s="948"/>
      <c r="N5085" s="948"/>
      <c r="O5085" s="948"/>
      <c r="P5085" s="948"/>
      <c r="Q5085" s="948"/>
      <c r="R5085" s="948"/>
      <c r="S5085" s="948"/>
      <c r="T5085" s="948"/>
      <c r="U5085" s="948"/>
      <c r="V5085" s="948"/>
      <c r="W5085" s="948"/>
      <c r="X5085" s="948"/>
      <c r="Y5085" s="948"/>
      <c r="Z5085" s="948"/>
      <c r="CC5085" s="949"/>
    </row>
    <row r="5086" spans="6:81" s="947" customFormat="1">
      <c r="F5086" s="948"/>
      <c r="G5086" s="948"/>
      <c r="H5086" s="948"/>
      <c r="I5086" s="948"/>
      <c r="N5086" s="948"/>
      <c r="O5086" s="948"/>
      <c r="P5086" s="948"/>
      <c r="Q5086" s="948"/>
      <c r="R5086" s="948"/>
      <c r="S5086" s="948"/>
      <c r="T5086" s="948"/>
      <c r="U5086" s="948"/>
      <c r="V5086" s="948"/>
      <c r="W5086" s="948"/>
      <c r="X5086" s="948"/>
      <c r="Y5086" s="948"/>
      <c r="Z5086" s="948"/>
      <c r="CC5086" s="949"/>
    </row>
    <row r="5087" spans="6:81" s="947" customFormat="1">
      <c r="F5087" s="948"/>
      <c r="G5087" s="948"/>
      <c r="H5087" s="948"/>
      <c r="I5087" s="948"/>
      <c r="N5087" s="948"/>
      <c r="O5087" s="948"/>
      <c r="P5087" s="948"/>
      <c r="Q5087" s="948"/>
      <c r="R5087" s="948"/>
      <c r="S5087" s="948"/>
      <c r="T5087" s="948"/>
      <c r="U5087" s="948"/>
      <c r="V5087" s="948"/>
      <c r="W5087" s="948"/>
      <c r="X5087" s="948"/>
      <c r="Y5087" s="948"/>
      <c r="Z5087" s="948"/>
      <c r="CC5087" s="949"/>
    </row>
    <row r="5088" spans="6:81" s="947" customFormat="1">
      <c r="F5088" s="948"/>
      <c r="G5088" s="948"/>
      <c r="H5088" s="948"/>
      <c r="I5088" s="948"/>
      <c r="N5088" s="948"/>
      <c r="O5088" s="948"/>
      <c r="P5088" s="948"/>
      <c r="Q5088" s="948"/>
      <c r="R5088" s="948"/>
      <c r="S5088" s="948"/>
      <c r="T5088" s="948"/>
      <c r="U5088" s="948"/>
      <c r="V5088" s="948"/>
      <c r="W5088" s="948"/>
      <c r="X5088" s="948"/>
      <c r="Y5088" s="948"/>
      <c r="Z5088" s="948"/>
      <c r="CC5088" s="949"/>
    </row>
    <row r="5089" spans="6:81" s="947" customFormat="1">
      <c r="F5089" s="948"/>
      <c r="G5089" s="948"/>
      <c r="H5089" s="948"/>
      <c r="I5089" s="948"/>
      <c r="N5089" s="948"/>
      <c r="O5089" s="948"/>
      <c r="P5089" s="948"/>
      <c r="Q5089" s="948"/>
      <c r="R5089" s="948"/>
      <c r="S5089" s="948"/>
      <c r="T5089" s="948"/>
      <c r="U5089" s="948"/>
      <c r="V5089" s="948"/>
      <c r="W5089" s="948"/>
      <c r="X5089" s="948"/>
      <c r="Y5089" s="948"/>
      <c r="Z5089" s="948"/>
      <c r="CC5089" s="949"/>
    </row>
    <row r="5090" spans="6:81" s="947" customFormat="1">
      <c r="F5090" s="948"/>
      <c r="G5090" s="948"/>
      <c r="H5090" s="948"/>
      <c r="I5090" s="948"/>
      <c r="N5090" s="948"/>
      <c r="O5090" s="948"/>
      <c r="P5090" s="948"/>
      <c r="Q5090" s="948"/>
      <c r="R5090" s="948"/>
      <c r="S5090" s="948"/>
      <c r="T5090" s="948"/>
      <c r="U5090" s="948"/>
      <c r="V5090" s="948"/>
      <c r="W5090" s="948"/>
      <c r="X5090" s="948"/>
      <c r="Y5090" s="948"/>
      <c r="Z5090" s="948"/>
      <c r="CC5090" s="949"/>
    </row>
    <row r="5091" spans="6:81" s="947" customFormat="1">
      <c r="F5091" s="948"/>
      <c r="G5091" s="948"/>
      <c r="H5091" s="948"/>
      <c r="I5091" s="948"/>
      <c r="N5091" s="948"/>
      <c r="O5091" s="948"/>
      <c r="P5091" s="948"/>
      <c r="Q5091" s="948"/>
      <c r="R5091" s="948"/>
      <c r="S5091" s="948"/>
      <c r="T5091" s="948"/>
      <c r="U5091" s="948"/>
      <c r="V5091" s="948"/>
      <c r="W5091" s="948"/>
      <c r="X5091" s="948"/>
      <c r="Y5091" s="948"/>
      <c r="Z5091" s="948"/>
      <c r="CC5091" s="949"/>
    </row>
    <row r="5092" spans="6:81" s="947" customFormat="1">
      <c r="F5092" s="948"/>
      <c r="G5092" s="948"/>
      <c r="H5092" s="948"/>
      <c r="I5092" s="948"/>
      <c r="N5092" s="948"/>
      <c r="O5092" s="948"/>
      <c r="P5092" s="948"/>
      <c r="Q5092" s="948"/>
      <c r="R5092" s="948"/>
      <c r="S5092" s="948"/>
      <c r="T5092" s="948"/>
      <c r="U5092" s="948"/>
      <c r="V5092" s="948"/>
      <c r="W5092" s="948"/>
      <c r="X5092" s="948"/>
      <c r="Y5092" s="948"/>
      <c r="Z5092" s="948"/>
      <c r="CC5092" s="949"/>
    </row>
    <row r="5093" spans="6:81" s="947" customFormat="1">
      <c r="F5093" s="948"/>
      <c r="G5093" s="948"/>
      <c r="H5093" s="948"/>
      <c r="I5093" s="948"/>
      <c r="N5093" s="948"/>
      <c r="O5093" s="948"/>
      <c r="P5093" s="948"/>
      <c r="Q5093" s="948"/>
      <c r="R5093" s="948"/>
      <c r="S5093" s="948"/>
      <c r="T5093" s="948"/>
      <c r="U5093" s="948"/>
      <c r="V5093" s="948"/>
      <c r="W5093" s="948"/>
      <c r="X5093" s="948"/>
      <c r="Y5093" s="948"/>
      <c r="Z5093" s="948"/>
      <c r="CC5093" s="949"/>
    </row>
    <row r="5094" spans="6:81" s="947" customFormat="1">
      <c r="F5094" s="948"/>
      <c r="G5094" s="948"/>
      <c r="H5094" s="948"/>
      <c r="I5094" s="948"/>
      <c r="N5094" s="948"/>
      <c r="O5094" s="948"/>
      <c r="P5094" s="948"/>
      <c r="Q5094" s="948"/>
      <c r="R5094" s="948"/>
      <c r="S5094" s="948"/>
      <c r="T5094" s="948"/>
      <c r="U5094" s="948"/>
      <c r="V5094" s="948"/>
      <c r="W5094" s="948"/>
      <c r="X5094" s="948"/>
      <c r="Y5094" s="948"/>
      <c r="Z5094" s="948"/>
      <c r="CC5094" s="949"/>
    </row>
    <row r="5095" spans="6:81" s="947" customFormat="1">
      <c r="F5095" s="948"/>
      <c r="G5095" s="948"/>
      <c r="H5095" s="948"/>
      <c r="I5095" s="948"/>
      <c r="N5095" s="948"/>
      <c r="O5095" s="948"/>
      <c r="P5095" s="948"/>
      <c r="Q5095" s="948"/>
      <c r="R5095" s="948"/>
      <c r="S5095" s="948"/>
      <c r="T5095" s="948"/>
      <c r="U5095" s="948"/>
      <c r="V5095" s="948"/>
      <c r="W5095" s="948"/>
      <c r="X5095" s="948"/>
      <c r="Y5095" s="948"/>
      <c r="Z5095" s="948"/>
      <c r="CC5095" s="949"/>
    </row>
    <row r="5096" spans="6:81" s="947" customFormat="1">
      <c r="F5096" s="948"/>
      <c r="G5096" s="948"/>
      <c r="H5096" s="948"/>
      <c r="I5096" s="948"/>
      <c r="N5096" s="948"/>
      <c r="O5096" s="948"/>
      <c r="P5096" s="948"/>
      <c r="Q5096" s="948"/>
      <c r="R5096" s="948"/>
      <c r="S5096" s="948"/>
      <c r="T5096" s="948"/>
      <c r="U5096" s="948"/>
      <c r="V5096" s="948"/>
      <c r="W5096" s="948"/>
      <c r="X5096" s="948"/>
      <c r="Y5096" s="948"/>
      <c r="Z5096" s="948"/>
      <c r="CC5096" s="949"/>
    </row>
    <row r="5097" spans="6:81" s="947" customFormat="1">
      <c r="F5097" s="948"/>
      <c r="G5097" s="948"/>
      <c r="H5097" s="948"/>
      <c r="I5097" s="948"/>
      <c r="N5097" s="948"/>
      <c r="O5097" s="948"/>
      <c r="P5097" s="948"/>
      <c r="Q5097" s="948"/>
      <c r="R5097" s="948"/>
      <c r="S5097" s="948"/>
      <c r="T5097" s="948"/>
      <c r="U5097" s="948"/>
      <c r="V5097" s="948"/>
      <c r="W5097" s="948"/>
      <c r="X5097" s="948"/>
      <c r="Y5097" s="948"/>
      <c r="Z5097" s="948"/>
      <c r="CC5097" s="949"/>
    </row>
    <row r="5098" spans="6:81" s="947" customFormat="1">
      <c r="F5098" s="948"/>
      <c r="G5098" s="948"/>
      <c r="H5098" s="948"/>
      <c r="I5098" s="948"/>
      <c r="N5098" s="948"/>
      <c r="O5098" s="948"/>
      <c r="P5098" s="948"/>
      <c r="Q5098" s="948"/>
      <c r="R5098" s="948"/>
      <c r="S5098" s="948"/>
      <c r="T5098" s="948"/>
      <c r="U5098" s="948"/>
      <c r="V5098" s="948"/>
      <c r="W5098" s="948"/>
      <c r="X5098" s="948"/>
      <c r="Y5098" s="948"/>
      <c r="Z5098" s="948"/>
      <c r="CC5098" s="949"/>
    </row>
    <row r="5099" spans="6:81" s="947" customFormat="1">
      <c r="F5099" s="948"/>
      <c r="G5099" s="948"/>
      <c r="H5099" s="948"/>
      <c r="I5099" s="948"/>
      <c r="N5099" s="948"/>
      <c r="O5099" s="948"/>
      <c r="P5099" s="948"/>
      <c r="Q5099" s="948"/>
      <c r="R5099" s="948"/>
      <c r="S5099" s="948"/>
      <c r="T5099" s="948"/>
      <c r="U5099" s="948"/>
      <c r="V5099" s="948"/>
      <c r="W5099" s="948"/>
      <c r="X5099" s="948"/>
      <c r="Y5099" s="948"/>
      <c r="Z5099" s="948"/>
      <c r="CC5099" s="949"/>
    </row>
    <row r="5100" spans="6:81" s="947" customFormat="1">
      <c r="F5100" s="948"/>
      <c r="G5100" s="948"/>
      <c r="H5100" s="948"/>
      <c r="I5100" s="948"/>
      <c r="N5100" s="948"/>
      <c r="O5100" s="948"/>
      <c r="P5100" s="948"/>
      <c r="Q5100" s="948"/>
      <c r="R5100" s="948"/>
      <c r="S5100" s="948"/>
      <c r="T5100" s="948"/>
      <c r="U5100" s="948"/>
      <c r="V5100" s="948"/>
      <c r="W5100" s="948"/>
      <c r="X5100" s="948"/>
      <c r="Y5100" s="948"/>
      <c r="Z5100" s="948"/>
      <c r="CC5100" s="949"/>
    </row>
    <row r="5101" spans="6:81" s="947" customFormat="1">
      <c r="F5101" s="948"/>
      <c r="G5101" s="948"/>
      <c r="H5101" s="948"/>
      <c r="I5101" s="948"/>
      <c r="N5101" s="948"/>
      <c r="O5101" s="948"/>
      <c r="P5101" s="948"/>
      <c r="Q5101" s="948"/>
      <c r="R5101" s="948"/>
      <c r="S5101" s="948"/>
      <c r="T5101" s="948"/>
      <c r="U5101" s="948"/>
      <c r="V5101" s="948"/>
      <c r="W5101" s="948"/>
      <c r="X5101" s="948"/>
      <c r="Y5101" s="948"/>
      <c r="Z5101" s="948"/>
      <c r="CC5101" s="949"/>
    </row>
    <row r="5102" spans="6:81" s="947" customFormat="1">
      <c r="F5102" s="948"/>
      <c r="G5102" s="948"/>
      <c r="H5102" s="948"/>
      <c r="I5102" s="948"/>
      <c r="N5102" s="948"/>
      <c r="O5102" s="948"/>
      <c r="P5102" s="948"/>
      <c r="Q5102" s="948"/>
      <c r="R5102" s="948"/>
      <c r="S5102" s="948"/>
      <c r="T5102" s="948"/>
      <c r="U5102" s="948"/>
      <c r="V5102" s="948"/>
      <c r="W5102" s="948"/>
      <c r="X5102" s="948"/>
      <c r="Y5102" s="948"/>
      <c r="Z5102" s="948"/>
      <c r="CC5102" s="949"/>
    </row>
    <row r="5103" spans="6:81" s="947" customFormat="1">
      <c r="F5103" s="948"/>
      <c r="G5103" s="948"/>
      <c r="H5103" s="948"/>
      <c r="I5103" s="948"/>
      <c r="N5103" s="948"/>
      <c r="O5103" s="948"/>
      <c r="P5103" s="948"/>
      <c r="Q5103" s="948"/>
      <c r="R5103" s="948"/>
      <c r="S5103" s="948"/>
      <c r="T5103" s="948"/>
      <c r="U5103" s="948"/>
      <c r="V5103" s="948"/>
      <c r="W5103" s="948"/>
      <c r="X5103" s="948"/>
      <c r="Y5103" s="948"/>
      <c r="Z5103" s="948"/>
      <c r="CC5103" s="949"/>
    </row>
    <row r="5104" spans="6:81" s="947" customFormat="1">
      <c r="F5104" s="948"/>
      <c r="G5104" s="948"/>
      <c r="H5104" s="948"/>
      <c r="I5104" s="948"/>
      <c r="N5104" s="948"/>
      <c r="O5104" s="948"/>
      <c r="P5104" s="948"/>
      <c r="Q5104" s="948"/>
      <c r="R5104" s="948"/>
      <c r="S5104" s="948"/>
      <c r="T5104" s="948"/>
      <c r="U5104" s="948"/>
      <c r="V5104" s="948"/>
      <c r="W5104" s="948"/>
      <c r="X5104" s="948"/>
      <c r="Y5104" s="948"/>
      <c r="Z5104" s="948"/>
      <c r="CC5104" s="949"/>
    </row>
    <row r="5105" spans="6:81" s="947" customFormat="1">
      <c r="F5105" s="948"/>
      <c r="G5105" s="948"/>
      <c r="H5105" s="948"/>
      <c r="I5105" s="948"/>
      <c r="N5105" s="948"/>
      <c r="O5105" s="948"/>
      <c r="P5105" s="948"/>
      <c r="Q5105" s="948"/>
      <c r="R5105" s="948"/>
      <c r="S5105" s="948"/>
      <c r="T5105" s="948"/>
      <c r="U5105" s="948"/>
      <c r="V5105" s="948"/>
      <c r="W5105" s="948"/>
      <c r="X5105" s="948"/>
      <c r="Y5105" s="948"/>
      <c r="Z5105" s="948"/>
      <c r="CC5105" s="949"/>
    </row>
    <row r="5106" spans="6:81" s="947" customFormat="1">
      <c r="F5106" s="948"/>
      <c r="G5106" s="948"/>
      <c r="H5106" s="948"/>
      <c r="I5106" s="948"/>
      <c r="N5106" s="948"/>
      <c r="O5106" s="948"/>
      <c r="P5106" s="948"/>
      <c r="Q5106" s="948"/>
      <c r="R5106" s="948"/>
      <c r="S5106" s="948"/>
      <c r="T5106" s="948"/>
      <c r="U5106" s="948"/>
      <c r="V5106" s="948"/>
      <c r="W5106" s="948"/>
      <c r="X5106" s="948"/>
      <c r="Y5106" s="948"/>
      <c r="Z5106" s="948"/>
      <c r="CC5106" s="949"/>
    </row>
    <row r="5107" spans="6:81" s="947" customFormat="1">
      <c r="F5107" s="948"/>
      <c r="G5107" s="948"/>
      <c r="H5107" s="948"/>
      <c r="I5107" s="948"/>
      <c r="N5107" s="948"/>
      <c r="O5107" s="948"/>
      <c r="P5107" s="948"/>
      <c r="Q5107" s="948"/>
      <c r="R5107" s="948"/>
      <c r="S5107" s="948"/>
      <c r="T5107" s="948"/>
      <c r="U5107" s="948"/>
      <c r="V5107" s="948"/>
      <c r="W5107" s="948"/>
      <c r="X5107" s="948"/>
      <c r="Y5107" s="948"/>
      <c r="Z5107" s="948"/>
      <c r="CC5107" s="949"/>
    </row>
    <row r="5108" spans="6:81" s="947" customFormat="1">
      <c r="F5108" s="948"/>
      <c r="G5108" s="948"/>
      <c r="H5108" s="948"/>
      <c r="I5108" s="948"/>
      <c r="N5108" s="948"/>
      <c r="O5108" s="948"/>
      <c r="P5108" s="948"/>
      <c r="Q5108" s="948"/>
      <c r="R5108" s="948"/>
      <c r="S5108" s="948"/>
      <c r="T5108" s="948"/>
      <c r="U5108" s="948"/>
      <c r="V5108" s="948"/>
      <c r="W5108" s="948"/>
      <c r="X5108" s="948"/>
      <c r="Y5108" s="948"/>
      <c r="Z5108" s="948"/>
      <c r="CC5108" s="949"/>
    </row>
    <row r="5109" spans="6:81" s="947" customFormat="1">
      <c r="F5109" s="948"/>
      <c r="G5109" s="948"/>
      <c r="H5109" s="948"/>
      <c r="I5109" s="948"/>
      <c r="N5109" s="948"/>
      <c r="O5109" s="948"/>
      <c r="P5109" s="948"/>
      <c r="Q5109" s="948"/>
      <c r="R5109" s="948"/>
      <c r="S5109" s="948"/>
      <c r="T5109" s="948"/>
      <c r="U5109" s="948"/>
      <c r="V5109" s="948"/>
      <c r="W5109" s="948"/>
      <c r="X5109" s="948"/>
      <c r="Y5109" s="948"/>
      <c r="Z5109" s="948"/>
      <c r="CC5109" s="949"/>
    </row>
    <row r="5110" spans="6:81" s="947" customFormat="1">
      <c r="F5110" s="948"/>
      <c r="G5110" s="948"/>
      <c r="H5110" s="948"/>
      <c r="I5110" s="948"/>
      <c r="N5110" s="948"/>
      <c r="O5110" s="948"/>
      <c r="P5110" s="948"/>
      <c r="Q5110" s="948"/>
      <c r="R5110" s="948"/>
      <c r="S5110" s="948"/>
      <c r="T5110" s="948"/>
      <c r="U5110" s="948"/>
      <c r="V5110" s="948"/>
      <c r="W5110" s="948"/>
      <c r="X5110" s="948"/>
      <c r="Y5110" s="948"/>
      <c r="Z5110" s="948"/>
      <c r="CC5110" s="949"/>
    </row>
    <row r="5111" spans="6:81" s="947" customFormat="1">
      <c r="F5111" s="948"/>
      <c r="G5111" s="948"/>
      <c r="H5111" s="948"/>
      <c r="I5111" s="948"/>
      <c r="N5111" s="948"/>
      <c r="O5111" s="948"/>
      <c r="P5111" s="948"/>
      <c r="Q5111" s="948"/>
      <c r="R5111" s="948"/>
      <c r="S5111" s="948"/>
      <c r="T5111" s="948"/>
      <c r="U5111" s="948"/>
      <c r="V5111" s="948"/>
      <c r="W5111" s="948"/>
      <c r="X5111" s="948"/>
      <c r="Y5111" s="948"/>
      <c r="Z5111" s="948"/>
      <c r="CC5111" s="949"/>
    </row>
    <row r="5112" spans="6:81" s="947" customFormat="1">
      <c r="F5112" s="948"/>
      <c r="G5112" s="948"/>
      <c r="H5112" s="948"/>
      <c r="I5112" s="948"/>
      <c r="N5112" s="948"/>
      <c r="O5112" s="948"/>
      <c r="P5112" s="948"/>
      <c r="Q5112" s="948"/>
      <c r="R5112" s="948"/>
      <c r="S5112" s="948"/>
      <c r="T5112" s="948"/>
      <c r="U5112" s="948"/>
      <c r="V5112" s="948"/>
      <c r="W5112" s="948"/>
      <c r="X5112" s="948"/>
      <c r="Y5112" s="948"/>
      <c r="Z5112" s="948"/>
      <c r="CC5112" s="949"/>
    </row>
    <row r="5113" spans="6:81" s="947" customFormat="1">
      <c r="F5113" s="948"/>
      <c r="G5113" s="948"/>
      <c r="H5113" s="948"/>
      <c r="I5113" s="948"/>
      <c r="N5113" s="948"/>
      <c r="O5113" s="948"/>
      <c r="P5113" s="948"/>
      <c r="Q5113" s="948"/>
      <c r="R5113" s="948"/>
      <c r="S5113" s="948"/>
      <c r="T5113" s="948"/>
      <c r="U5113" s="948"/>
      <c r="V5113" s="948"/>
      <c r="W5113" s="948"/>
      <c r="X5113" s="948"/>
      <c r="Y5113" s="948"/>
      <c r="Z5113" s="948"/>
      <c r="CC5113" s="949"/>
    </row>
    <row r="5114" spans="6:81" s="947" customFormat="1">
      <c r="F5114" s="948"/>
      <c r="G5114" s="948"/>
      <c r="H5114" s="948"/>
      <c r="I5114" s="948"/>
      <c r="N5114" s="948"/>
      <c r="O5114" s="948"/>
      <c r="P5114" s="948"/>
      <c r="Q5114" s="948"/>
      <c r="R5114" s="948"/>
      <c r="S5114" s="948"/>
      <c r="T5114" s="948"/>
      <c r="U5114" s="948"/>
      <c r="V5114" s="948"/>
      <c r="W5114" s="948"/>
      <c r="X5114" s="948"/>
      <c r="Y5114" s="948"/>
      <c r="Z5114" s="948"/>
      <c r="CC5114" s="949"/>
    </row>
    <row r="5115" spans="6:81" s="947" customFormat="1">
      <c r="F5115" s="948"/>
      <c r="G5115" s="948"/>
      <c r="H5115" s="948"/>
      <c r="I5115" s="948"/>
      <c r="N5115" s="948"/>
      <c r="O5115" s="948"/>
      <c r="P5115" s="948"/>
      <c r="Q5115" s="948"/>
      <c r="R5115" s="948"/>
      <c r="S5115" s="948"/>
      <c r="T5115" s="948"/>
      <c r="U5115" s="948"/>
      <c r="V5115" s="948"/>
      <c r="W5115" s="948"/>
      <c r="X5115" s="948"/>
      <c r="Y5115" s="948"/>
      <c r="Z5115" s="948"/>
      <c r="CC5115" s="949"/>
    </row>
    <row r="5116" spans="6:81" s="947" customFormat="1">
      <c r="F5116" s="948"/>
      <c r="G5116" s="948"/>
      <c r="H5116" s="948"/>
      <c r="I5116" s="948"/>
      <c r="N5116" s="948"/>
      <c r="O5116" s="948"/>
      <c r="P5116" s="948"/>
      <c r="Q5116" s="948"/>
      <c r="R5116" s="948"/>
      <c r="S5116" s="948"/>
      <c r="T5116" s="948"/>
      <c r="U5116" s="948"/>
      <c r="V5116" s="948"/>
      <c r="W5116" s="948"/>
      <c r="X5116" s="948"/>
      <c r="Y5116" s="948"/>
      <c r="Z5116" s="948"/>
      <c r="CC5116" s="949"/>
    </row>
    <row r="5117" spans="6:81" s="947" customFormat="1">
      <c r="F5117" s="948"/>
      <c r="G5117" s="948"/>
      <c r="H5117" s="948"/>
      <c r="I5117" s="948"/>
      <c r="N5117" s="948"/>
      <c r="O5117" s="948"/>
      <c r="P5117" s="948"/>
      <c r="Q5117" s="948"/>
      <c r="R5117" s="948"/>
      <c r="S5117" s="948"/>
      <c r="T5117" s="948"/>
      <c r="U5117" s="948"/>
      <c r="V5117" s="948"/>
      <c r="W5117" s="948"/>
      <c r="X5117" s="948"/>
      <c r="Y5117" s="948"/>
      <c r="Z5117" s="948"/>
      <c r="CC5117" s="949"/>
    </row>
    <row r="5118" spans="6:81" s="947" customFormat="1">
      <c r="F5118" s="948"/>
      <c r="G5118" s="948"/>
      <c r="H5118" s="948"/>
      <c r="I5118" s="948"/>
      <c r="N5118" s="948"/>
      <c r="O5118" s="948"/>
      <c r="P5118" s="948"/>
      <c r="Q5118" s="948"/>
      <c r="R5118" s="948"/>
      <c r="S5118" s="948"/>
      <c r="T5118" s="948"/>
      <c r="U5118" s="948"/>
      <c r="V5118" s="948"/>
      <c r="W5118" s="948"/>
      <c r="X5118" s="948"/>
      <c r="Y5118" s="948"/>
      <c r="Z5118" s="948"/>
      <c r="CC5118" s="949"/>
    </row>
    <row r="5119" spans="6:81" s="947" customFormat="1">
      <c r="F5119" s="948"/>
      <c r="G5119" s="948"/>
      <c r="H5119" s="948"/>
      <c r="I5119" s="948"/>
      <c r="N5119" s="948"/>
      <c r="O5119" s="948"/>
      <c r="P5119" s="948"/>
      <c r="Q5119" s="948"/>
      <c r="R5119" s="948"/>
      <c r="S5119" s="948"/>
      <c r="T5119" s="948"/>
      <c r="U5119" s="948"/>
      <c r="V5119" s="948"/>
      <c r="W5119" s="948"/>
      <c r="X5119" s="948"/>
      <c r="Y5119" s="948"/>
      <c r="Z5119" s="948"/>
      <c r="CC5119" s="949"/>
    </row>
    <row r="5120" spans="6:81" s="947" customFormat="1">
      <c r="F5120" s="948"/>
      <c r="G5120" s="948"/>
      <c r="H5120" s="948"/>
      <c r="I5120" s="948"/>
      <c r="N5120" s="948"/>
      <c r="O5120" s="948"/>
      <c r="P5120" s="948"/>
      <c r="Q5120" s="948"/>
      <c r="R5120" s="948"/>
      <c r="S5120" s="948"/>
      <c r="T5120" s="948"/>
      <c r="U5120" s="948"/>
      <c r="V5120" s="948"/>
      <c r="W5120" s="948"/>
      <c r="X5120" s="948"/>
      <c r="Y5120" s="948"/>
      <c r="Z5120" s="948"/>
      <c r="CC5120" s="949"/>
    </row>
    <row r="5121" spans="6:81" s="947" customFormat="1">
      <c r="F5121" s="948"/>
      <c r="G5121" s="948"/>
      <c r="H5121" s="948"/>
      <c r="I5121" s="948"/>
      <c r="N5121" s="948"/>
      <c r="O5121" s="948"/>
      <c r="P5121" s="948"/>
      <c r="Q5121" s="948"/>
      <c r="R5121" s="948"/>
      <c r="S5121" s="948"/>
      <c r="T5121" s="948"/>
      <c r="U5121" s="948"/>
      <c r="V5121" s="948"/>
      <c r="W5121" s="948"/>
      <c r="X5121" s="948"/>
      <c r="Y5121" s="948"/>
      <c r="Z5121" s="948"/>
      <c r="CC5121" s="949"/>
    </row>
    <row r="5122" spans="6:81" s="947" customFormat="1">
      <c r="F5122" s="948"/>
      <c r="G5122" s="948"/>
      <c r="H5122" s="948"/>
      <c r="I5122" s="948"/>
      <c r="N5122" s="948"/>
      <c r="O5122" s="948"/>
      <c r="P5122" s="948"/>
      <c r="Q5122" s="948"/>
      <c r="R5122" s="948"/>
      <c r="S5122" s="948"/>
      <c r="T5122" s="948"/>
      <c r="U5122" s="948"/>
      <c r="V5122" s="948"/>
      <c r="W5122" s="948"/>
      <c r="X5122" s="948"/>
      <c r="Y5122" s="948"/>
      <c r="Z5122" s="948"/>
      <c r="CC5122" s="949"/>
    </row>
    <row r="5123" spans="6:81" s="947" customFormat="1">
      <c r="F5123" s="948"/>
      <c r="G5123" s="948"/>
      <c r="H5123" s="948"/>
      <c r="I5123" s="948"/>
      <c r="N5123" s="948"/>
      <c r="O5123" s="948"/>
      <c r="P5123" s="948"/>
      <c r="Q5123" s="948"/>
      <c r="R5123" s="948"/>
      <c r="S5123" s="948"/>
      <c r="T5123" s="948"/>
      <c r="U5123" s="948"/>
      <c r="V5123" s="948"/>
      <c r="W5123" s="948"/>
      <c r="X5123" s="948"/>
      <c r="Y5123" s="948"/>
      <c r="Z5123" s="948"/>
      <c r="CC5123" s="949"/>
    </row>
    <row r="5124" spans="6:81" s="947" customFormat="1">
      <c r="F5124" s="948"/>
      <c r="G5124" s="948"/>
      <c r="H5124" s="948"/>
      <c r="I5124" s="948"/>
      <c r="N5124" s="948"/>
      <c r="O5124" s="948"/>
      <c r="P5124" s="948"/>
      <c r="Q5124" s="948"/>
      <c r="R5124" s="948"/>
      <c r="S5124" s="948"/>
      <c r="T5124" s="948"/>
      <c r="U5124" s="948"/>
      <c r="V5124" s="948"/>
      <c r="W5124" s="948"/>
      <c r="X5124" s="948"/>
      <c r="Y5124" s="948"/>
      <c r="Z5124" s="948"/>
      <c r="CC5124" s="949"/>
    </row>
    <row r="5125" spans="6:81" s="947" customFormat="1">
      <c r="F5125" s="948"/>
      <c r="G5125" s="948"/>
      <c r="H5125" s="948"/>
      <c r="I5125" s="948"/>
      <c r="N5125" s="948"/>
      <c r="O5125" s="948"/>
      <c r="P5125" s="948"/>
      <c r="Q5125" s="948"/>
      <c r="R5125" s="948"/>
      <c r="S5125" s="948"/>
      <c r="T5125" s="948"/>
      <c r="U5125" s="948"/>
      <c r="V5125" s="948"/>
      <c r="W5125" s="948"/>
      <c r="X5125" s="948"/>
      <c r="Y5125" s="948"/>
      <c r="Z5125" s="948"/>
      <c r="CC5125" s="949"/>
    </row>
    <row r="5126" spans="6:81" s="947" customFormat="1">
      <c r="F5126" s="948"/>
      <c r="G5126" s="948"/>
      <c r="H5126" s="948"/>
      <c r="I5126" s="948"/>
      <c r="N5126" s="948"/>
      <c r="O5126" s="948"/>
      <c r="P5126" s="948"/>
      <c r="Q5126" s="948"/>
      <c r="R5126" s="948"/>
      <c r="S5126" s="948"/>
      <c r="T5126" s="948"/>
      <c r="U5126" s="948"/>
      <c r="V5126" s="948"/>
      <c r="W5126" s="948"/>
      <c r="X5126" s="948"/>
      <c r="Y5126" s="948"/>
      <c r="Z5126" s="948"/>
      <c r="CC5126" s="949"/>
    </row>
    <row r="5127" spans="6:81" s="947" customFormat="1">
      <c r="F5127" s="948"/>
      <c r="G5127" s="948"/>
      <c r="H5127" s="948"/>
      <c r="I5127" s="948"/>
      <c r="N5127" s="948"/>
      <c r="O5127" s="948"/>
      <c r="P5127" s="948"/>
      <c r="Q5127" s="948"/>
      <c r="R5127" s="948"/>
      <c r="S5127" s="948"/>
      <c r="T5127" s="948"/>
      <c r="U5127" s="948"/>
      <c r="V5127" s="948"/>
      <c r="W5127" s="948"/>
      <c r="X5127" s="948"/>
      <c r="Y5127" s="948"/>
      <c r="Z5127" s="948"/>
      <c r="CC5127" s="949"/>
    </row>
    <row r="5128" spans="6:81" s="947" customFormat="1">
      <c r="F5128" s="948"/>
      <c r="G5128" s="948"/>
      <c r="H5128" s="948"/>
      <c r="I5128" s="948"/>
      <c r="N5128" s="948"/>
      <c r="O5128" s="948"/>
      <c r="P5128" s="948"/>
      <c r="Q5128" s="948"/>
      <c r="R5128" s="948"/>
      <c r="S5128" s="948"/>
      <c r="T5128" s="948"/>
      <c r="U5128" s="948"/>
      <c r="V5128" s="948"/>
      <c r="W5128" s="948"/>
      <c r="X5128" s="948"/>
      <c r="Y5128" s="948"/>
      <c r="Z5128" s="948"/>
      <c r="CC5128" s="949"/>
    </row>
    <row r="5129" spans="6:81" s="947" customFormat="1">
      <c r="F5129" s="948"/>
      <c r="G5129" s="948"/>
      <c r="H5129" s="948"/>
      <c r="I5129" s="948"/>
      <c r="N5129" s="948"/>
      <c r="O5129" s="948"/>
      <c r="P5129" s="948"/>
      <c r="Q5129" s="948"/>
      <c r="R5129" s="948"/>
      <c r="S5129" s="948"/>
      <c r="T5129" s="948"/>
      <c r="U5129" s="948"/>
      <c r="V5129" s="948"/>
      <c r="W5129" s="948"/>
      <c r="X5129" s="948"/>
      <c r="Y5129" s="948"/>
      <c r="Z5129" s="948"/>
      <c r="CC5129" s="949"/>
    </row>
    <row r="5130" spans="6:81" s="947" customFormat="1">
      <c r="F5130" s="948"/>
      <c r="G5130" s="948"/>
      <c r="H5130" s="948"/>
      <c r="I5130" s="948"/>
      <c r="N5130" s="948"/>
      <c r="O5130" s="948"/>
      <c r="P5130" s="948"/>
      <c r="Q5130" s="948"/>
      <c r="R5130" s="948"/>
      <c r="S5130" s="948"/>
      <c r="T5130" s="948"/>
      <c r="U5130" s="948"/>
      <c r="V5130" s="948"/>
      <c r="W5130" s="948"/>
      <c r="X5130" s="948"/>
      <c r="Y5130" s="948"/>
      <c r="Z5130" s="948"/>
      <c r="CC5130" s="949"/>
    </row>
    <row r="5131" spans="6:81" s="947" customFormat="1">
      <c r="F5131" s="948"/>
      <c r="G5131" s="948"/>
      <c r="H5131" s="948"/>
      <c r="I5131" s="948"/>
      <c r="N5131" s="948"/>
      <c r="O5131" s="948"/>
      <c r="P5131" s="948"/>
      <c r="Q5131" s="948"/>
      <c r="R5131" s="948"/>
      <c r="S5131" s="948"/>
      <c r="T5131" s="948"/>
      <c r="U5131" s="948"/>
      <c r="V5131" s="948"/>
      <c r="W5131" s="948"/>
      <c r="X5131" s="948"/>
      <c r="Y5131" s="948"/>
      <c r="Z5131" s="948"/>
      <c r="CC5131" s="949"/>
    </row>
    <row r="5132" spans="6:81" s="947" customFormat="1">
      <c r="F5132" s="948"/>
      <c r="G5132" s="948"/>
      <c r="H5132" s="948"/>
      <c r="I5132" s="948"/>
      <c r="N5132" s="948"/>
      <c r="O5132" s="948"/>
      <c r="P5132" s="948"/>
      <c r="Q5132" s="948"/>
      <c r="R5132" s="948"/>
      <c r="S5132" s="948"/>
      <c r="T5132" s="948"/>
      <c r="U5132" s="948"/>
      <c r="V5132" s="948"/>
      <c r="W5132" s="948"/>
      <c r="X5132" s="948"/>
      <c r="Y5132" s="948"/>
      <c r="Z5132" s="948"/>
      <c r="CC5132" s="949"/>
    </row>
    <row r="5133" spans="6:81" s="947" customFormat="1">
      <c r="F5133" s="948"/>
      <c r="G5133" s="948"/>
      <c r="H5133" s="948"/>
      <c r="I5133" s="948"/>
      <c r="N5133" s="948"/>
      <c r="O5133" s="948"/>
      <c r="P5133" s="948"/>
      <c r="Q5133" s="948"/>
      <c r="R5133" s="948"/>
      <c r="S5133" s="948"/>
      <c r="T5133" s="948"/>
      <c r="U5133" s="948"/>
      <c r="V5133" s="948"/>
      <c r="W5133" s="948"/>
      <c r="X5133" s="948"/>
      <c r="Y5133" s="948"/>
      <c r="Z5133" s="948"/>
      <c r="CC5133" s="949"/>
    </row>
    <row r="5134" spans="6:81" s="947" customFormat="1">
      <c r="F5134" s="948"/>
      <c r="G5134" s="948"/>
      <c r="H5134" s="948"/>
      <c r="I5134" s="948"/>
      <c r="N5134" s="948"/>
      <c r="O5134" s="948"/>
      <c r="P5134" s="948"/>
      <c r="Q5134" s="948"/>
      <c r="R5134" s="948"/>
      <c r="S5134" s="948"/>
      <c r="T5134" s="948"/>
      <c r="U5134" s="948"/>
      <c r="V5134" s="948"/>
      <c r="W5134" s="948"/>
      <c r="X5134" s="948"/>
      <c r="Y5134" s="948"/>
      <c r="Z5134" s="948"/>
      <c r="CC5134" s="949"/>
    </row>
    <row r="5135" spans="6:81" s="947" customFormat="1">
      <c r="F5135" s="948"/>
      <c r="G5135" s="948"/>
      <c r="H5135" s="948"/>
      <c r="I5135" s="948"/>
      <c r="N5135" s="948"/>
      <c r="O5135" s="948"/>
      <c r="P5135" s="948"/>
      <c r="Q5135" s="948"/>
      <c r="R5135" s="948"/>
      <c r="S5135" s="948"/>
      <c r="T5135" s="948"/>
      <c r="U5135" s="948"/>
      <c r="V5135" s="948"/>
      <c r="W5135" s="948"/>
      <c r="X5135" s="948"/>
      <c r="Y5135" s="948"/>
      <c r="Z5135" s="948"/>
      <c r="CC5135" s="949"/>
    </row>
    <row r="5136" spans="6:81" s="947" customFormat="1">
      <c r="F5136" s="948"/>
      <c r="G5136" s="948"/>
      <c r="H5136" s="948"/>
      <c r="I5136" s="948"/>
      <c r="N5136" s="948"/>
      <c r="O5136" s="948"/>
      <c r="P5136" s="948"/>
      <c r="Q5136" s="948"/>
      <c r="R5136" s="948"/>
      <c r="S5136" s="948"/>
      <c r="T5136" s="948"/>
      <c r="U5136" s="948"/>
      <c r="V5136" s="948"/>
      <c r="W5136" s="948"/>
      <c r="X5136" s="948"/>
      <c r="Y5136" s="948"/>
      <c r="Z5136" s="948"/>
      <c r="CC5136" s="949"/>
    </row>
    <row r="5137" spans="6:81" s="947" customFormat="1">
      <c r="F5137" s="948"/>
      <c r="G5137" s="948"/>
      <c r="H5137" s="948"/>
      <c r="I5137" s="948"/>
      <c r="N5137" s="948"/>
      <c r="O5137" s="948"/>
      <c r="P5137" s="948"/>
      <c r="Q5137" s="948"/>
      <c r="R5137" s="948"/>
      <c r="S5137" s="948"/>
      <c r="T5137" s="948"/>
      <c r="U5137" s="948"/>
      <c r="V5137" s="948"/>
      <c r="W5137" s="948"/>
      <c r="X5137" s="948"/>
      <c r="Y5137" s="948"/>
      <c r="Z5137" s="948"/>
      <c r="CC5137" s="949"/>
    </row>
    <row r="5138" spans="6:81" s="947" customFormat="1">
      <c r="F5138" s="948"/>
      <c r="G5138" s="948"/>
      <c r="H5138" s="948"/>
      <c r="I5138" s="948"/>
      <c r="N5138" s="948"/>
      <c r="O5138" s="948"/>
      <c r="P5138" s="948"/>
      <c r="Q5138" s="948"/>
      <c r="R5138" s="948"/>
      <c r="S5138" s="948"/>
      <c r="T5138" s="948"/>
      <c r="U5138" s="948"/>
      <c r="V5138" s="948"/>
      <c r="W5138" s="948"/>
      <c r="X5138" s="948"/>
      <c r="Y5138" s="948"/>
      <c r="Z5138" s="948"/>
      <c r="CC5138" s="949"/>
    </row>
    <row r="5139" spans="6:81" s="947" customFormat="1">
      <c r="F5139" s="948"/>
      <c r="G5139" s="948"/>
      <c r="H5139" s="948"/>
      <c r="I5139" s="948"/>
      <c r="N5139" s="948"/>
      <c r="O5139" s="948"/>
      <c r="P5139" s="948"/>
      <c r="Q5139" s="948"/>
      <c r="R5139" s="948"/>
      <c r="S5139" s="948"/>
      <c r="T5139" s="948"/>
      <c r="U5139" s="948"/>
      <c r="V5139" s="948"/>
      <c r="W5139" s="948"/>
      <c r="X5139" s="948"/>
      <c r="Y5139" s="948"/>
      <c r="Z5139" s="948"/>
      <c r="CC5139" s="949"/>
    </row>
    <row r="5140" spans="6:81" s="947" customFormat="1">
      <c r="F5140" s="948"/>
      <c r="G5140" s="948"/>
      <c r="H5140" s="948"/>
      <c r="I5140" s="948"/>
      <c r="N5140" s="948"/>
      <c r="O5140" s="948"/>
      <c r="P5140" s="948"/>
      <c r="Q5140" s="948"/>
      <c r="R5140" s="948"/>
      <c r="S5140" s="948"/>
      <c r="T5140" s="948"/>
      <c r="U5140" s="948"/>
      <c r="V5140" s="948"/>
      <c r="W5140" s="948"/>
      <c r="X5140" s="948"/>
      <c r="Y5140" s="948"/>
      <c r="Z5140" s="948"/>
      <c r="CC5140" s="949"/>
    </row>
    <row r="5141" spans="6:81" s="947" customFormat="1">
      <c r="F5141" s="948"/>
      <c r="G5141" s="948"/>
      <c r="H5141" s="948"/>
      <c r="I5141" s="948"/>
      <c r="N5141" s="948"/>
      <c r="O5141" s="948"/>
      <c r="P5141" s="948"/>
      <c r="Q5141" s="948"/>
      <c r="R5141" s="948"/>
      <c r="S5141" s="948"/>
      <c r="T5141" s="948"/>
      <c r="U5141" s="948"/>
      <c r="V5141" s="948"/>
      <c r="W5141" s="948"/>
      <c r="X5141" s="948"/>
      <c r="Y5141" s="948"/>
      <c r="Z5141" s="948"/>
      <c r="CC5141" s="949"/>
    </row>
    <row r="5142" spans="6:81" s="947" customFormat="1">
      <c r="F5142" s="948"/>
      <c r="G5142" s="948"/>
      <c r="H5142" s="948"/>
      <c r="I5142" s="948"/>
      <c r="N5142" s="948"/>
      <c r="O5142" s="948"/>
      <c r="P5142" s="948"/>
      <c r="Q5142" s="948"/>
      <c r="R5142" s="948"/>
      <c r="S5142" s="948"/>
      <c r="T5142" s="948"/>
      <c r="U5142" s="948"/>
      <c r="V5142" s="948"/>
      <c r="W5142" s="948"/>
      <c r="X5142" s="948"/>
      <c r="Y5142" s="948"/>
      <c r="Z5142" s="948"/>
      <c r="CC5142" s="949"/>
    </row>
    <row r="5143" spans="6:81" s="947" customFormat="1">
      <c r="F5143" s="948"/>
      <c r="G5143" s="948"/>
      <c r="H5143" s="948"/>
      <c r="I5143" s="948"/>
      <c r="N5143" s="948"/>
      <c r="O5143" s="948"/>
      <c r="P5143" s="948"/>
      <c r="Q5143" s="948"/>
      <c r="R5143" s="948"/>
      <c r="S5143" s="948"/>
      <c r="T5143" s="948"/>
      <c r="U5143" s="948"/>
      <c r="V5143" s="948"/>
      <c r="W5143" s="948"/>
      <c r="X5143" s="948"/>
      <c r="Y5143" s="948"/>
      <c r="Z5143" s="948"/>
      <c r="CC5143" s="949"/>
    </row>
    <row r="5144" spans="6:81" s="947" customFormat="1">
      <c r="F5144" s="948"/>
      <c r="G5144" s="948"/>
      <c r="H5144" s="948"/>
      <c r="I5144" s="948"/>
      <c r="N5144" s="948"/>
      <c r="O5144" s="948"/>
      <c r="P5144" s="948"/>
      <c r="Q5144" s="948"/>
      <c r="R5144" s="948"/>
      <c r="S5144" s="948"/>
      <c r="T5144" s="948"/>
      <c r="U5144" s="948"/>
      <c r="V5144" s="948"/>
      <c r="W5144" s="948"/>
      <c r="X5144" s="948"/>
      <c r="Y5144" s="948"/>
      <c r="Z5144" s="948"/>
      <c r="CC5144" s="949"/>
    </row>
    <row r="5145" spans="6:81" s="947" customFormat="1">
      <c r="F5145" s="948"/>
      <c r="G5145" s="948"/>
      <c r="H5145" s="948"/>
      <c r="I5145" s="948"/>
      <c r="N5145" s="948"/>
      <c r="O5145" s="948"/>
      <c r="P5145" s="948"/>
      <c r="Q5145" s="948"/>
      <c r="R5145" s="948"/>
      <c r="S5145" s="948"/>
      <c r="T5145" s="948"/>
      <c r="U5145" s="948"/>
      <c r="V5145" s="948"/>
      <c r="W5145" s="948"/>
      <c r="X5145" s="948"/>
      <c r="Y5145" s="948"/>
      <c r="Z5145" s="948"/>
      <c r="CC5145" s="949"/>
    </row>
    <row r="5146" spans="6:81" s="947" customFormat="1">
      <c r="F5146" s="948"/>
      <c r="G5146" s="948"/>
      <c r="H5146" s="948"/>
      <c r="I5146" s="948"/>
      <c r="N5146" s="948"/>
      <c r="O5146" s="948"/>
      <c r="P5146" s="948"/>
      <c r="Q5146" s="948"/>
      <c r="R5146" s="948"/>
      <c r="S5146" s="948"/>
      <c r="T5146" s="948"/>
      <c r="U5146" s="948"/>
      <c r="V5146" s="948"/>
      <c r="W5146" s="948"/>
      <c r="X5146" s="948"/>
      <c r="Y5146" s="948"/>
      <c r="Z5146" s="948"/>
      <c r="CC5146" s="949"/>
    </row>
    <row r="5147" spans="6:81" s="947" customFormat="1">
      <c r="F5147" s="948"/>
      <c r="G5147" s="948"/>
      <c r="H5147" s="948"/>
      <c r="I5147" s="948"/>
      <c r="N5147" s="948"/>
      <c r="O5147" s="948"/>
      <c r="P5147" s="948"/>
      <c r="Q5147" s="948"/>
      <c r="R5147" s="948"/>
      <c r="S5147" s="948"/>
      <c r="T5147" s="948"/>
      <c r="U5147" s="948"/>
      <c r="V5147" s="948"/>
      <c r="W5147" s="948"/>
      <c r="X5147" s="948"/>
      <c r="Y5147" s="948"/>
      <c r="Z5147" s="948"/>
      <c r="CC5147" s="949"/>
    </row>
    <row r="5148" spans="6:81" s="947" customFormat="1">
      <c r="F5148" s="948"/>
      <c r="G5148" s="948"/>
      <c r="H5148" s="948"/>
      <c r="I5148" s="948"/>
      <c r="N5148" s="948"/>
      <c r="O5148" s="948"/>
      <c r="P5148" s="948"/>
      <c r="Q5148" s="948"/>
      <c r="R5148" s="948"/>
      <c r="S5148" s="948"/>
      <c r="T5148" s="948"/>
      <c r="U5148" s="948"/>
      <c r="V5148" s="948"/>
      <c r="W5148" s="948"/>
      <c r="X5148" s="948"/>
      <c r="Y5148" s="948"/>
      <c r="Z5148" s="948"/>
      <c r="CC5148" s="949"/>
    </row>
    <row r="5149" spans="6:81" s="947" customFormat="1">
      <c r="F5149" s="948"/>
      <c r="G5149" s="948"/>
      <c r="H5149" s="948"/>
      <c r="I5149" s="948"/>
      <c r="N5149" s="948"/>
      <c r="O5149" s="948"/>
      <c r="P5149" s="948"/>
      <c r="Q5149" s="948"/>
      <c r="R5149" s="948"/>
      <c r="S5149" s="948"/>
      <c r="T5149" s="948"/>
      <c r="U5149" s="948"/>
      <c r="V5149" s="948"/>
      <c r="W5149" s="948"/>
      <c r="X5149" s="948"/>
      <c r="Y5149" s="948"/>
      <c r="Z5149" s="948"/>
      <c r="CC5149" s="949"/>
    </row>
    <row r="5150" spans="6:81" s="947" customFormat="1">
      <c r="F5150" s="948"/>
      <c r="G5150" s="948"/>
      <c r="H5150" s="948"/>
      <c r="I5150" s="948"/>
      <c r="N5150" s="948"/>
      <c r="O5150" s="948"/>
      <c r="P5150" s="948"/>
      <c r="Q5150" s="948"/>
      <c r="R5150" s="948"/>
      <c r="S5150" s="948"/>
      <c r="T5150" s="948"/>
      <c r="U5150" s="948"/>
      <c r="V5150" s="948"/>
      <c r="W5150" s="948"/>
      <c r="X5150" s="948"/>
      <c r="Y5150" s="948"/>
      <c r="Z5150" s="948"/>
      <c r="CC5150" s="949"/>
    </row>
    <row r="5151" spans="6:81" s="947" customFormat="1">
      <c r="F5151" s="948"/>
      <c r="G5151" s="948"/>
      <c r="H5151" s="948"/>
      <c r="I5151" s="948"/>
      <c r="N5151" s="948"/>
      <c r="O5151" s="948"/>
      <c r="P5151" s="948"/>
      <c r="Q5151" s="948"/>
      <c r="R5151" s="948"/>
      <c r="S5151" s="948"/>
      <c r="T5151" s="948"/>
      <c r="U5151" s="948"/>
      <c r="V5151" s="948"/>
      <c r="W5151" s="948"/>
      <c r="X5151" s="948"/>
      <c r="Y5151" s="948"/>
      <c r="Z5151" s="948"/>
      <c r="CC5151" s="949"/>
    </row>
    <row r="5152" spans="6:81" s="947" customFormat="1">
      <c r="F5152" s="948"/>
      <c r="G5152" s="948"/>
      <c r="H5152" s="948"/>
      <c r="I5152" s="948"/>
      <c r="N5152" s="948"/>
      <c r="O5152" s="948"/>
      <c r="P5152" s="948"/>
      <c r="Q5152" s="948"/>
      <c r="R5152" s="948"/>
      <c r="S5152" s="948"/>
      <c r="T5152" s="948"/>
      <c r="U5152" s="948"/>
      <c r="V5152" s="948"/>
      <c r="W5152" s="948"/>
      <c r="X5152" s="948"/>
      <c r="Y5152" s="948"/>
      <c r="Z5152" s="948"/>
      <c r="CC5152" s="949"/>
    </row>
    <row r="5153" spans="6:81" s="947" customFormat="1">
      <c r="F5153" s="948"/>
      <c r="G5153" s="948"/>
      <c r="H5153" s="948"/>
      <c r="I5153" s="948"/>
      <c r="N5153" s="948"/>
      <c r="O5153" s="948"/>
      <c r="P5153" s="948"/>
      <c r="Q5153" s="948"/>
      <c r="R5153" s="948"/>
      <c r="S5153" s="948"/>
      <c r="T5153" s="948"/>
      <c r="U5153" s="948"/>
      <c r="V5153" s="948"/>
      <c r="W5153" s="948"/>
      <c r="X5153" s="948"/>
      <c r="Y5153" s="948"/>
      <c r="Z5153" s="948"/>
      <c r="CC5153" s="949"/>
    </row>
    <row r="5154" spans="6:81" s="947" customFormat="1">
      <c r="F5154" s="948"/>
      <c r="G5154" s="948"/>
      <c r="H5154" s="948"/>
      <c r="I5154" s="948"/>
      <c r="N5154" s="948"/>
      <c r="O5154" s="948"/>
      <c r="P5154" s="948"/>
      <c r="Q5154" s="948"/>
      <c r="R5154" s="948"/>
      <c r="S5154" s="948"/>
      <c r="T5154" s="948"/>
      <c r="U5154" s="948"/>
      <c r="V5154" s="948"/>
      <c r="W5154" s="948"/>
      <c r="X5154" s="948"/>
      <c r="Y5154" s="948"/>
      <c r="Z5154" s="948"/>
      <c r="CC5154" s="949"/>
    </row>
    <row r="5155" spans="6:81" s="947" customFormat="1">
      <c r="F5155" s="948"/>
      <c r="G5155" s="948"/>
      <c r="H5155" s="948"/>
      <c r="I5155" s="948"/>
      <c r="N5155" s="948"/>
      <c r="O5155" s="948"/>
      <c r="P5155" s="948"/>
      <c r="Q5155" s="948"/>
      <c r="R5155" s="948"/>
      <c r="S5155" s="948"/>
      <c r="T5155" s="948"/>
      <c r="U5155" s="948"/>
      <c r="V5155" s="948"/>
      <c r="W5155" s="948"/>
      <c r="X5155" s="948"/>
      <c r="Y5155" s="948"/>
      <c r="Z5155" s="948"/>
      <c r="CC5155" s="949"/>
    </row>
    <row r="5156" spans="6:81" s="947" customFormat="1">
      <c r="F5156" s="948"/>
      <c r="G5156" s="948"/>
      <c r="H5156" s="948"/>
      <c r="I5156" s="948"/>
      <c r="N5156" s="948"/>
      <c r="O5156" s="948"/>
      <c r="P5156" s="948"/>
      <c r="Q5156" s="948"/>
      <c r="R5156" s="948"/>
      <c r="S5156" s="948"/>
      <c r="T5156" s="948"/>
      <c r="U5156" s="948"/>
      <c r="V5156" s="948"/>
      <c r="W5156" s="948"/>
      <c r="X5156" s="948"/>
      <c r="Y5156" s="948"/>
      <c r="Z5156" s="948"/>
      <c r="CC5156" s="949"/>
    </row>
    <row r="5157" spans="6:81" s="947" customFormat="1">
      <c r="F5157" s="948"/>
      <c r="G5157" s="948"/>
      <c r="H5157" s="948"/>
      <c r="I5157" s="948"/>
      <c r="N5157" s="948"/>
      <c r="O5157" s="948"/>
      <c r="P5157" s="948"/>
      <c r="Q5157" s="948"/>
      <c r="R5157" s="948"/>
      <c r="S5157" s="948"/>
      <c r="T5157" s="948"/>
      <c r="U5157" s="948"/>
      <c r="V5157" s="948"/>
      <c r="W5157" s="948"/>
      <c r="X5157" s="948"/>
      <c r="Y5157" s="948"/>
      <c r="Z5157" s="948"/>
      <c r="CC5157" s="949"/>
    </row>
    <row r="5158" spans="6:81" s="947" customFormat="1">
      <c r="F5158" s="948"/>
      <c r="G5158" s="948"/>
      <c r="H5158" s="948"/>
      <c r="I5158" s="948"/>
      <c r="N5158" s="948"/>
      <c r="O5158" s="948"/>
      <c r="P5158" s="948"/>
      <c r="Q5158" s="948"/>
      <c r="R5158" s="948"/>
      <c r="S5158" s="948"/>
      <c r="T5158" s="948"/>
      <c r="U5158" s="948"/>
      <c r="V5158" s="948"/>
      <c r="W5158" s="948"/>
      <c r="X5158" s="948"/>
      <c r="Y5158" s="948"/>
      <c r="Z5158" s="948"/>
      <c r="CC5158" s="949"/>
    </row>
    <row r="5159" spans="6:81" s="947" customFormat="1">
      <c r="F5159" s="948"/>
      <c r="G5159" s="948"/>
      <c r="H5159" s="948"/>
      <c r="I5159" s="948"/>
      <c r="N5159" s="948"/>
      <c r="O5159" s="948"/>
      <c r="P5159" s="948"/>
      <c r="Q5159" s="948"/>
      <c r="R5159" s="948"/>
      <c r="S5159" s="948"/>
      <c r="T5159" s="948"/>
      <c r="U5159" s="948"/>
      <c r="V5159" s="948"/>
      <c r="W5159" s="948"/>
      <c r="X5159" s="948"/>
      <c r="Y5159" s="948"/>
      <c r="Z5159" s="948"/>
      <c r="CC5159" s="949"/>
    </row>
    <row r="5160" spans="6:81" s="947" customFormat="1">
      <c r="F5160" s="948"/>
      <c r="G5160" s="948"/>
      <c r="H5160" s="948"/>
      <c r="I5160" s="948"/>
      <c r="N5160" s="948"/>
      <c r="O5160" s="948"/>
      <c r="P5160" s="948"/>
      <c r="Q5160" s="948"/>
      <c r="R5160" s="948"/>
      <c r="S5160" s="948"/>
      <c r="T5160" s="948"/>
      <c r="U5160" s="948"/>
      <c r="V5160" s="948"/>
      <c r="W5160" s="948"/>
      <c r="X5160" s="948"/>
      <c r="Y5160" s="948"/>
      <c r="Z5160" s="948"/>
      <c r="CC5160" s="949"/>
    </row>
    <row r="5161" spans="6:81" s="947" customFormat="1">
      <c r="F5161" s="948"/>
      <c r="G5161" s="948"/>
      <c r="H5161" s="948"/>
      <c r="I5161" s="948"/>
      <c r="N5161" s="948"/>
      <c r="O5161" s="948"/>
      <c r="P5161" s="948"/>
      <c r="Q5161" s="948"/>
      <c r="R5161" s="948"/>
      <c r="S5161" s="948"/>
      <c r="T5161" s="948"/>
      <c r="U5161" s="948"/>
      <c r="V5161" s="948"/>
      <c r="W5161" s="948"/>
      <c r="X5161" s="948"/>
      <c r="Y5161" s="948"/>
      <c r="Z5161" s="948"/>
      <c r="CC5161" s="949"/>
    </row>
    <row r="5162" spans="6:81" s="947" customFormat="1">
      <c r="F5162" s="948"/>
      <c r="G5162" s="948"/>
      <c r="H5162" s="948"/>
      <c r="I5162" s="948"/>
      <c r="N5162" s="948"/>
      <c r="O5162" s="948"/>
      <c r="P5162" s="948"/>
      <c r="Q5162" s="948"/>
      <c r="R5162" s="948"/>
      <c r="S5162" s="948"/>
      <c r="T5162" s="948"/>
      <c r="U5162" s="948"/>
      <c r="V5162" s="948"/>
      <c r="W5162" s="948"/>
      <c r="X5162" s="948"/>
      <c r="Y5162" s="948"/>
      <c r="Z5162" s="948"/>
      <c r="CC5162" s="949"/>
    </row>
    <row r="5163" spans="6:81" s="947" customFormat="1">
      <c r="F5163" s="948"/>
      <c r="G5163" s="948"/>
      <c r="H5163" s="948"/>
      <c r="I5163" s="948"/>
      <c r="N5163" s="948"/>
      <c r="O5163" s="948"/>
      <c r="P5163" s="948"/>
      <c r="Q5163" s="948"/>
      <c r="R5163" s="948"/>
      <c r="S5163" s="948"/>
      <c r="T5163" s="948"/>
      <c r="U5163" s="948"/>
      <c r="V5163" s="948"/>
      <c r="W5163" s="948"/>
      <c r="X5163" s="948"/>
      <c r="Y5163" s="948"/>
      <c r="Z5163" s="948"/>
      <c r="CC5163" s="949"/>
    </row>
    <row r="5164" spans="6:81" s="947" customFormat="1">
      <c r="F5164" s="948"/>
      <c r="G5164" s="948"/>
      <c r="H5164" s="948"/>
      <c r="I5164" s="948"/>
      <c r="N5164" s="948"/>
      <c r="O5164" s="948"/>
      <c r="P5164" s="948"/>
      <c r="Q5164" s="948"/>
      <c r="R5164" s="948"/>
      <c r="S5164" s="948"/>
      <c r="T5164" s="948"/>
      <c r="U5164" s="948"/>
      <c r="V5164" s="948"/>
      <c r="W5164" s="948"/>
      <c r="X5164" s="948"/>
      <c r="Y5164" s="948"/>
      <c r="Z5164" s="948"/>
      <c r="CC5164" s="949"/>
    </row>
    <row r="5165" spans="6:81" s="947" customFormat="1">
      <c r="F5165" s="948"/>
      <c r="G5165" s="948"/>
      <c r="H5165" s="948"/>
      <c r="I5165" s="948"/>
      <c r="N5165" s="948"/>
      <c r="O5165" s="948"/>
      <c r="P5165" s="948"/>
      <c r="Q5165" s="948"/>
      <c r="R5165" s="948"/>
      <c r="S5165" s="948"/>
      <c r="T5165" s="948"/>
      <c r="U5165" s="948"/>
      <c r="V5165" s="948"/>
      <c r="W5165" s="948"/>
      <c r="X5165" s="948"/>
      <c r="Y5165" s="948"/>
      <c r="Z5165" s="948"/>
      <c r="CC5165" s="949"/>
    </row>
    <row r="5166" spans="6:81" s="947" customFormat="1">
      <c r="F5166" s="948"/>
      <c r="G5166" s="948"/>
      <c r="H5166" s="948"/>
      <c r="I5166" s="948"/>
      <c r="N5166" s="948"/>
      <c r="O5166" s="948"/>
      <c r="P5166" s="948"/>
      <c r="Q5166" s="948"/>
      <c r="R5166" s="948"/>
      <c r="S5166" s="948"/>
      <c r="T5166" s="948"/>
      <c r="U5166" s="948"/>
      <c r="V5166" s="948"/>
      <c r="W5166" s="948"/>
      <c r="X5166" s="948"/>
      <c r="Y5166" s="948"/>
      <c r="Z5166" s="948"/>
      <c r="CC5166" s="949"/>
    </row>
    <row r="5167" spans="6:81" s="947" customFormat="1">
      <c r="F5167" s="948"/>
      <c r="G5167" s="948"/>
      <c r="H5167" s="948"/>
      <c r="I5167" s="948"/>
      <c r="N5167" s="948"/>
      <c r="O5167" s="948"/>
      <c r="P5167" s="948"/>
      <c r="Q5167" s="948"/>
      <c r="R5167" s="948"/>
      <c r="S5167" s="948"/>
      <c r="T5167" s="948"/>
      <c r="U5167" s="948"/>
      <c r="V5167" s="948"/>
      <c r="W5167" s="948"/>
      <c r="X5167" s="948"/>
      <c r="Y5167" s="948"/>
      <c r="Z5167" s="948"/>
      <c r="CC5167" s="949"/>
    </row>
    <row r="5168" spans="6:81" s="947" customFormat="1">
      <c r="F5168" s="948"/>
      <c r="G5168" s="948"/>
      <c r="H5168" s="948"/>
      <c r="I5168" s="948"/>
      <c r="N5168" s="948"/>
      <c r="O5168" s="948"/>
      <c r="P5168" s="948"/>
      <c r="Q5168" s="948"/>
      <c r="R5168" s="948"/>
      <c r="S5168" s="948"/>
      <c r="T5168" s="948"/>
      <c r="U5168" s="948"/>
      <c r="V5168" s="948"/>
      <c r="W5168" s="948"/>
      <c r="X5168" s="948"/>
      <c r="Y5168" s="948"/>
      <c r="Z5168" s="948"/>
      <c r="CC5168" s="949"/>
    </row>
    <row r="5169" spans="6:81" s="947" customFormat="1">
      <c r="F5169" s="948"/>
      <c r="G5169" s="948"/>
      <c r="H5169" s="948"/>
      <c r="I5169" s="948"/>
      <c r="N5169" s="948"/>
      <c r="O5169" s="948"/>
      <c r="P5169" s="948"/>
      <c r="Q5169" s="948"/>
      <c r="R5169" s="948"/>
      <c r="S5169" s="948"/>
      <c r="T5169" s="948"/>
      <c r="U5169" s="948"/>
      <c r="V5169" s="948"/>
      <c r="W5169" s="948"/>
      <c r="X5169" s="948"/>
      <c r="Y5169" s="948"/>
      <c r="Z5169" s="948"/>
      <c r="CC5169" s="949"/>
    </row>
    <row r="5170" spans="6:81" s="947" customFormat="1">
      <c r="F5170" s="948"/>
      <c r="G5170" s="948"/>
      <c r="H5170" s="948"/>
      <c r="I5170" s="948"/>
      <c r="N5170" s="948"/>
      <c r="O5170" s="948"/>
      <c r="P5170" s="948"/>
      <c r="Q5170" s="948"/>
      <c r="R5170" s="948"/>
      <c r="S5170" s="948"/>
      <c r="T5170" s="948"/>
      <c r="U5170" s="948"/>
      <c r="V5170" s="948"/>
      <c r="W5170" s="948"/>
      <c r="X5170" s="948"/>
      <c r="Y5170" s="948"/>
      <c r="Z5170" s="948"/>
      <c r="CC5170" s="949"/>
    </row>
    <row r="5171" spans="6:81" s="947" customFormat="1">
      <c r="F5171" s="948"/>
      <c r="G5171" s="948"/>
      <c r="H5171" s="948"/>
      <c r="I5171" s="948"/>
      <c r="N5171" s="948"/>
      <c r="O5171" s="948"/>
      <c r="P5171" s="948"/>
      <c r="Q5171" s="948"/>
      <c r="R5171" s="948"/>
      <c r="S5171" s="948"/>
      <c r="T5171" s="948"/>
      <c r="U5171" s="948"/>
      <c r="V5171" s="948"/>
      <c r="W5171" s="948"/>
      <c r="X5171" s="948"/>
      <c r="Y5171" s="948"/>
      <c r="Z5171" s="948"/>
      <c r="CC5171" s="949"/>
    </row>
    <row r="5172" spans="6:81" s="947" customFormat="1">
      <c r="F5172" s="948"/>
      <c r="G5172" s="948"/>
      <c r="H5172" s="948"/>
      <c r="I5172" s="948"/>
      <c r="N5172" s="948"/>
      <c r="O5172" s="948"/>
      <c r="P5172" s="948"/>
      <c r="Q5172" s="948"/>
      <c r="R5172" s="948"/>
      <c r="S5172" s="948"/>
      <c r="T5172" s="948"/>
      <c r="U5172" s="948"/>
      <c r="V5172" s="948"/>
      <c r="W5172" s="948"/>
      <c r="X5172" s="948"/>
      <c r="Y5172" s="948"/>
      <c r="Z5172" s="948"/>
      <c r="CC5172" s="949"/>
    </row>
    <row r="5173" spans="6:81" s="947" customFormat="1">
      <c r="F5173" s="948"/>
      <c r="G5173" s="948"/>
      <c r="H5173" s="948"/>
      <c r="I5173" s="948"/>
      <c r="N5173" s="948"/>
      <c r="O5173" s="948"/>
      <c r="P5173" s="948"/>
      <c r="Q5173" s="948"/>
      <c r="R5173" s="948"/>
      <c r="S5173" s="948"/>
      <c r="T5173" s="948"/>
      <c r="U5173" s="948"/>
      <c r="V5173" s="948"/>
      <c r="W5173" s="948"/>
      <c r="X5173" s="948"/>
      <c r="Y5173" s="948"/>
      <c r="Z5173" s="948"/>
      <c r="CC5173" s="949"/>
    </row>
    <row r="5174" spans="6:81" s="947" customFormat="1">
      <c r="F5174" s="948"/>
      <c r="G5174" s="948"/>
      <c r="H5174" s="948"/>
      <c r="I5174" s="948"/>
      <c r="N5174" s="948"/>
      <c r="O5174" s="948"/>
      <c r="P5174" s="948"/>
      <c r="Q5174" s="948"/>
      <c r="R5174" s="948"/>
      <c r="S5174" s="948"/>
      <c r="T5174" s="948"/>
      <c r="U5174" s="948"/>
      <c r="V5174" s="948"/>
      <c r="W5174" s="948"/>
      <c r="X5174" s="948"/>
      <c r="Y5174" s="948"/>
      <c r="Z5174" s="948"/>
      <c r="CC5174" s="949"/>
    </row>
    <row r="5175" spans="6:81" s="947" customFormat="1">
      <c r="F5175" s="948"/>
      <c r="G5175" s="948"/>
      <c r="H5175" s="948"/>
      <c r="I5175" s="948"/>
      <c r="N5175" s="948"/>
      <c r="O5175" s="948"/>
      <c r="P5175" s="948"/>
      <c r="Q5175" s="948"/>
      <c r="R5175" s="948"/>
      <c r="S5175" s="948"/>
      <c r="T5175" s="948"/>
      <c r="U5175" s="948"/>
      <c r="V5175" s="948"/>
      <c r="W5175" s="948"/>
      <c r="X5175" s="948"/>
      <c r="Y5175" s="948"/>
      <c r="Z5175" s="948"/>
      <c r="CC5175" s="949"/>
    </row>
    <row r="5176" spans="6:81" s="947" customFormat="1">
      <c r="F5176" s="948"/>
      <c r="G5176" s="948"/>
      <c r="H5176" s="948"/>
      <c r="I5176" s="948"/>
      <c r="N5176" s="948"/>
      <c r="O5176" s="948"/>
      <c r="P5176" s="948"/>
      <c r="Q5176" s="948"/>
      <c r="R5176" s="948"/>
      <c r="S5176" s="948"/>
      <c r="T5176" s="948"/>
      <c r="U5176" s="948"/>
      <c r="V5176" s="948"/>
      <c r="W5176" s="948"/>
      <c r="X5176" s="948"/>
      <c r="Y5176" s="948"/>
      <c r="Z5176" s="948"/>
      <c r="CC5176" s="949"/>
    </row>
    <row r="5177" spans="6:81" s="947" customFormat="1">
      <c r="F5177" s="948"/>
      <c r="G5177" s="948"/>
      <c r="H5177" s="948"/>
      <c r="I5177" s="948"/>
      <c r="N5177" s="948"/>
      <c r="O5177" s="948"/>
      <c r="P5177" s="948"/>
      <c r="Q5177" s="948"/>
      <c r="R5177" s="948"/>
      <c r="S5177" s="948"/>
      <c r="T5177" s="948"/>
      <c r="U5177" s="948"/>
      <c r="V5177" s="948"/>
      <c r="W5177" s="948"/>
      <c r="X5177" s="948"/>
      <c r="Y5177" s="948"/>
      <c r="Z5177" s="948"/>
      <c r="CC5177" s="949"/>
    </row>
    <row r="5178" spans="6:81" s="947" customFormat="1">
      <c r="F5178" s="948"/>
      <c r="G5178" s="948"/>
      <c r="H5178" s="948"/>
      <c r="I5178" s="948"/>
      <c r="N5178" s="948"/>
      <c r="O5178" s="948"/>
      <c r="P5178" s="948"/>
      <c r="Q5178" s="948"/>
      <c r="R5178" s="948"/>
      <c r="S5178" s="948"/>
      <c r="T5178" s="948"/>
      <c r="U5178" s="948"/>
      <c r="V5178" s="948"/>
      <c r="W5178" s="948"/>
      <c r="X5178" s="948"/>
      <c r="Y5178" s="948"/>
      <c r="Z5178" s="948"/>
      <c r="CC5178" s="949"/>
    </row>
    <row r="5179" spans="6:81" s="947" customFormat="1">
      <c r="F5179" s="948"/>
      <c r="G5179" s="948"/>
      <c r="H5179" s="948"/>
      <c r="I5179" s="948"/>
      <c r="N5179" s="948"/>
      <c r="O5179" s="948"/>
      <c r="P5179" s="948"/>
      <c r="Q5179" s="948"/>
      <c r="R5179" s="948"/>
      <c r="S5179" s="948"/>
      <c r="T5179" s="948"/>
      <c r="U5179" s="948"/>
      <c r="V5179" s="948"/>
      <c r="W5179" s="948"/>
      <c r="X5179" s="948"/>
      <c r="Y5179" s="948"/>
      <c r="Z5179" s="948"/>
      <c r="CC5179" s="949"/>
    </row>
    <row r="5180" spans="6:81" s="947" customFormat="1">
      <c r="F5180" s="948"/>
      <c r="G5180" s="948"/>
      <c r="H5180" s="948"/>
      <c r="I5180" s="948"/>
      <c r="N5180" s="948"/>
      <c r="O5180" s="948"/>
      <c r="P5180" s="948"/>
      <c r="Q5180" s="948"/>
      <c r="R5180" s="948"/>
      <c r="S5180" s="948"/>
      <c r="T5180" s="948"/>
      <c r="U5180" s="948"/>
      <c r="V5180" s="948"/>
      <c r="W5180" s="948"/>
      <c r="X5180" s="948"/>
      <c r="Y5180" s="948"/>
      <c r="Z5180" s="948"/>
      <c r="CC5180" s="949"/>
    </row>
    <row r="5181" spans="6:81" s="947" customFormat="1">
      <c r="F5181" s="948"/>
      <c r="G5181" s="948"/>
      <c r="H5181" s="948"/>
      <c r="I5181" s="948"/>
      <c r="N5181" s="948"/>
      <c r="O5181" s="948"/>
      <c r="P5181" s="948"/>
      <c r="Q5181" s="948"/>
      <c r="R5181" s="948"/>
      <c r="S5181" s="948"/>
      <c r="T5181" s="948"/>
      <c r="U5181" s="948"/>
      <c r="V5181" s="948"/>
      <c r="W5181" s="948"/>
      <c r="X5181" s="948"/>
      <c r="Y5181" s="948"/>
      <c r="Z5181" s="948"/>
      <c r="CC5181" s="949"/>
    </row>
    <row r="5182" spans="6:81" s="947" customFormat="1">
      <c r="F5182" s="948"/>
      <c r="G5182" s="948"/>
      <c r="H5182" s="948"/>
      <c r="I5182" s="948"/>
      <c r="N5182" s="948"/>
      <c r="O5182" s="948"/>
      <c r="P5182" s="948"/>
      <c r="Q5182" s="948"/>
      <c r="R5182" s="948"/>
      <c r="S5182" s="948"/>
      <c r="T5182" s="948"/>
      <c r="U5182" s="948"/>
      <c r="V5182" s="948"/>
      <c r="W5182" s="948"/>
      <c r="X5182" s="948"/>
      <c r="Y5182" s="948"/>
      <c r="Z5182" s="948"/>
      <c r="CC5182" s="949"/>
    </row>
    <row r="5183" spans="6:81" s="947" customFormat="1">
      <c r="F5183" s="948"/>
      <c r="G5183" s="948"/>
      <c r="H5183" s="948"/>
      <c r="I5183" s="948"/>
      <c r="N5183" s="948"/>
      <c r="O5183" s="948"/>
      <c r="P5183" s="948"/>
      <c r="Q5183" s="948"/>
      <c r="R5183" s="948"/>
      <c r="S5183" s="948"/>
      <c r="T5183" s="948"/>
      <c r="U5183" s="948"/>
      <c r="V5183" s="948"/>
      <c r="W5183" s="948"/>
      <c r="X5183" s="948"/>
      <c r="Y5183" s="948"/>
      <c r="Z5183" s="948"/>
      <c r="CC5183" s="949"/>
    </row>
    <row r="5184" spans="6:81" s="947" customFormat="1">
      <c r="F5184" s="948"/>
      <c r="G5184" s="948"/>
      <c r="H5184" s="948"/>
      <c r="I5184" s="948"/>
      <c r="N5184" s="948"/>
      <c r="O5184" s="948"/>
      <c r="P5184" s="948"/>
      <c r="Q5184" s="948"/>
      <c r="R5184" s="948"/>
      <c r="S5184" s="948"/>
      <c r="T5184" s="948"/>
      <c r="U5184" s="948"/>
      <c r="V5184" s="948"/>
      <c r="W5184" s="948"/>
      <c r="X5184" s="948"/>
      <c r="Y5184" s="948"/>
      <c r="Z5184" s="948"/>
      <c r="CC5184" s="949"/>
    </row>
    <row r="5185" spans="6:81" s="947" customFormat="1">
      <c r="F5185" s="948"/>
      <c r="G5185" s="948"/>
      <c r="H5185" s="948"/>
      <c r="I5185" s="948"/>
      <c r="N5185" s="948"/>
      <c r="O5185" s="948"/>
      <c r="P5185" s="948"/>
      <c r="Q5185" s="948"/>
      <c r="R5185" s="948"/>
      <c r="S5185" s="948"/>
      <c r="T5185" s="948"/>
      <c r="U5185" s="948"/>
      <c r="V5185" s="948"/>
      <c r="W5185" s="948"/>
      <c r="X5185" s="948"/>
      <c r="Y5185" s="948"/>
      <c r="Z5185" s="948"/>
      <c r="CC5185" s="949"/>
    </row>
    <row r="5186" spans="6:81" s="947" customFormat="1">
      <c r="F5186" s="948"/>
      <c r="G5186" s="948"/>
      <c r="H5186" s="948"/>
      <c r="I5186" s="948"/>
      <c r="N5186" s="948"/>
      <c r="O5186" s="948"/>
      <c r="P5186" s="948"/>
      <c r="Q5186" s="948"/>
      <c r="R5186" s="948"/>
      <c r="S5186" s="948"/>
      <c r="T5186" s="948"/>
      <c r="U5186" s="948"/>
      <c r="V5186" s="948"/>
      <c r="W5186" s="948"/>
      <c r="X5186" s="948"/>
      <c r="Y5186" s="948"/>
      <c r="Z5186" s="948"/>
      <c r="CC5186" s="949"/>
    </row>
    <row r="5187" spans="6:81" s="947" customFormat="1">
      <c r="F5187" s="948"/>
      <c r="G5187" s="948"/>
      <c r="H5187" s="948"/>
      <c r="I5187" s="948"/>
      <c r="N5187" s="948"/>
      <c r="O5187" s="948"/>
      <c r="P5187" s="948"/>
      <c r="Q5187" s="948"/>
      <c r="R5187" s="948"/>
      <c r="S5187" s="948"/>
      <c r="T5187" s="948"/>
      <c r="U5187" s="948"/>
      <c r="V5187" s="948"/>
      <c r="W5187" s="948"/>
      <c r="X5187" s="948"/>
      <c r="Y5187" s="948"/>
      <c r="Z5187" s="948"/>
      <c r="CC5187" s="949"/>
    </row>
    <row r="5188" spans="6:81" s="947" customFormat="1">
      <c r="F5188" s="948"/>
      <c r="G5188" s="948"/>
      <c r="H5188" s="948"/>
      <c r="I5188" s="948"/>
      <c r="N5188" s="948"/>
      <c r="O5188" s="948"/>
      <c r="P5188" s="948"/>
      <c r="Q5188" s="948"/>
      <c r="R5188" s="948"/>
      <c r="S5188" s="948"/>
      <c r="T5188" s="948"/>
      <c r="U5188" s="948"/>
      <c r="V5188" s="948"/>
      <c r="W5188" s="948"/>
      <c r="X5188" s="948"/>
      <c r="Y5188" s="948"/>
      <c r="Z5188" s="948"/>
      <c r="CC5188" s="949"/>
    </row>
    <row r="5189" spans="6:81" s="947" customFormat="1">
      <c r="F5189" s="948"/>
      <c r="G5189" s="948"/>
      <c r="H5189" s="948"/>
      <c r="I5189" s="948"/>
      <c r="N5189" s="948"/>
      <c r="O5189" s="948"/>
      <c r="P5189" s="948"/>
      <c r="Q5189" s="948"/>
      <c r="R5189" s="948"/>
      <c r="S5189" s="948"/>
      <c r="T5189" s="948"/>
      <c r="U5189" s="948"/>
      <c r="V5189" s="948"/>
      <c r="W5189" s="948"/>
      <c r="X5189" s="948"/>
      <c r="Y5189" s="948"/>
      <c r="Z5189" s="948"/>
      <c r="CC5189" s="949"/>
    </row>
    <row r="5190" spans="6:81" s="947" customFormat="1">
      <c r="F5190" s="948"/>
      <c r="G5190" s="948"/>
      <c r="H5190" s="948"/>
      <c r="I5190" s="948"/>
      <c r="N5190" s="948"/>
      <c r="O5190" s="948"/>
      <c r="P5190" s="948"/>
      <c r="Q5190" s="948"/>
      <c r="R5190" s="948"/>
      <c r="S5190" s="948"/>
      <c r="T5190" s="948"/>
      <c r="U5190" s="948"/>
      <c r="V5190" s="948"/>
      <c r="W5190" s="948"/>
      <c r="X5190" s="948"/>
      <c r="Y5190" s="948"/>
      <c r="Z5190" s="948"/>
      <c r="CC5190" s="949"/>
    </row>
    <row r="5191" spans="6:81" s="947" customFormat="1">
      <c r="F5191" s="948"/>
      <c r="G5191" s="948"/>
      <c r="H5191" s="948"/>
      <c r="I5191" s="948"/>
      <c r="N5191" s="948"/>
      <c r="O5191" s="948"/>
      <c r="P5191" s="948"/>
      <c r="Q5191" s="948"/>
      <c r="R5191" s="948"/>
      <c r="S5191" s="948"/>
      <c r="T5191" s="948"/>
      <c r="U5191" s="948"/>
      <c r="V5191" s="948"/>
      <c r="W5191" s="948"/>
      <c r="X5191" s="948"/>
      <c r="Y5191" s="948"/>
      <c r="Z5191" s="948"/>
      <c r="CC5191" s="949"/>
    </row>
    <row r="5192" spans="6:81" s="947" customFormat="1">
      <c r="F5192" s="948"/>
      <c r="G5192" s="948"/>
      <c r="H5192" s="948"/>
      <c r="I5192" s="948"/>
      <c r="N5192" s="948"/>
      <c r="O5192" s="948"/>
      <c r="P5192" s="948"/>
      <c r="Q5192" s="948"/>
      <c r="R5192" s="948"/>
      <c r="S5192" s="948"/>
      <c r="T5192" s="948"/>
      <c r="U5192" s="948"/>
      <c r="V5192" s="948"/>
      <c r="W5192" s="948"/>
      <c r="X5192" s="948"/>
      <c r="Y5192" s="948"/>
      <c r="Z5192" s="948"/>
      <c r="CC5192" s="949"/>
    </row>
    <row r="5193" spans="6:81" s="947" customFormat="1">
      <c r="F5193" s="948"/>
      <c r="G5193" s="948"/>
      <c r="H5193" s="948"/>
      <c r="I5193" s="948"/>
      <c r="N5193" s="948"/>
      <c r="O5193" s="948"/>
      <c r="P5193" s="948"/>
      <c r="Q5193" s="948"/>
      <c r="R5193" s="948"/>
      <c r="S5193" s="948"/>
      <c r="T5193" s="948"/>
      <c r="U5193" s="948"/>
      <c r="V5193" s="948"/>
      <c r="W5193" s="948"/>
      <c r="X5193" s="948"/>
      <c r="Y5193" s="948"/>
      <c r="Z5193" s="948"/>
      <c r="CC5193" s="949"/>
    </row>
    <row r="5194" spans="6:81" s="947" customFormat="1">
      <c r="F5194" s="948"/>
      <c r="G5194" s="948"/>
      <c r="H5194" s="948"/>
      <c r="I5194" s="948"/>
      <c r="N5194" s="948"/>
      <c r="O5194" s="948"/>
      <c r="P5194" s="948"/>
      <c r="Q5194" s="948"/>
      <c r="R5194" s="948"/>
      <c r="S5194" s="948"/>
      <c r="T5194" s="948"/>
      <c r="U5194" s="948"/>
      <c r="V5194" s="948"/>
      <c r="W5194" s="948"/>
      <c r="X5194" s="948"/>
      <c r="Y5194" s="948"/>
      <c r="Z5194" s="948"/>
      <c r="CC5194" s="949"/>
    </row>
    <row r="5195" spans="6:81" s="947" customFormat="1">
      <c r="F5195" s="948"/>
      <c r="G5195" s="948"/>
      <c r="H5195" s="948"/>
      <c r="I5195" s="948"/>
      <c r="N5195" s="948"/>
      <c r="O5195" s="948"/>
      <c r="P5195" s="948"/>
      <c r="Q5195" s="948"/>
      <c r="R5195" s="948"/>
      <c r="S5195" s="948"/>
      <c r="T5195" s="948"/>
      <c r="U5195" s="948"/>
      <c r="V5195" s="948"/>
      <c r="W5195" s="948"/>
      <c r="X5195" s="948"/>
      <c r="Y5195" s="948"/>
      <c r="Z5195" s="948"/>
      <c r="CC5195" s="949"/>
    </row>
    <row r="5196" spans="6:81" s="947" customFormat="1">
      <c r="F5196" s="948"/>
      <c r="G5196" s="948"/>
      <c r="H5196" s="948"/>
      <c r="I5196" s="948"/>
      <c r="N5196" s="948"/>
      <c r="O5196" s="948"/>
      <c r="P5196" s="948"/>
      <c r="Q5196" s="948"/>
      <c r="R5196" s="948"/>
      <c r="S5196" s="948"/>
      <c r="T5196" s="948"/>
      <c r="U5196" s="948"/>
      <c r="V5196" s="948"/>
      <c r="W5196" s="948"/>
      <c r="X5196" s="948"/>
      <c r="Y5196" s="948"/>
      <c r="Z5196" s="948"/>
      <c r="CC5196" s="949"/>
    </row>
    <row r="5197" spans="6:81" s="947" customFormat="1">
      <c r="F5197" s="948"/>
      <c r="G5197" s="948"/>
      <c r="H5197" s="948"/>
      <c r="I5197" s="948"/>
      <c r="N5197" s="948"/>
      <c r="O5197" s="948"/>
      <c r="P5197" s="948"/>
      <c r="Q5197" s="948"/>
      <c r="R5197" s="948"/>
      <c r="S5197" s="948"/>
      <c r="T5197" s="948"/>
      <c r="U5197" s="948"/>
      <c r="V5197" s="948"/>
      <c r="W5197" s="948"/>
      <c r="X5197" s="948"/>
      <c r="Y5197" s="948"/>
      <c r="Z5197" s="948"/>
      <c r="CC5197" s="949"/>
    </row>
    <row r="5198" spans="6:81" s="947" customFormat="1">
      <c r="F5198" s="948"/>
      <c r="G5198" s="948"/>
      <c r="H5198" s="948"/>
      <c r="I5198" s="948"/>
      <c r="N5198" s="948"/>
      <c r="O5198" s="948"/>
      <c r="P5198" s="948"/>
      <c r="Q5198" s="948"/>
      <c r="R5198" s="948"/>
      <c r="S5198" s="948"/>
      <c r="T5198" s="948"/>
      <c r="U5198" s="948"/>
      <c r="V5198" s="948"/>
      <c r="W5198" s="948"/>
      <c r="X5198" s="948"/>
      <c r="Y5198" s="948"/>
      <c r="Z5198" s="948"/>
      <c r="CC5198" s="949"/>
    </row>
    <row r="5199" spans="6:81" s="947" customFormat="1">
      <c r="F5199" s="948"/>
      <c r="G5199" s="948"/>
      <c r="H5199" s="948"/>
      <c r="I5199" s="948"/>
      <c r="N5199" s="948"/>
      <c r="O5199" s="948"/>
      <c r="P5199" s="948"/>
      <c r="Q5199" s="948"/>
      <c r="R5199" s="948"/>
      <c r="S5199" s="948"/>
      <c r="T5199" s="948"/>
      <c r="U5199" s="948"/>
      <c r="V5199" s="948"/>
      <c r="W5199" s="948"/>
      <c r="X5199" s="948"/>
      <c r="Y5199" s="948"/>
      <c r="Z5199" s="948"/>
      <c r="CC5199" s="949"/>
    </row>
    <row r="5200" spans="6:81" s="947" customFormat="1">
      <c r="F5200" s="948"/>
      <c r="G5200" s="948"/>
      <c r="H5200" s="948"/>
      <c r="I5200" s="948"/>
      <c r="N5200" s="948"/>
      <c r="O5200" s="948"/>
      <c r="P5200" s="948"/>
      <c r="Q5200" s="948"/>
      <c r="R5200" s="948"/>
      <c r="S5200" s="948"/>
      <c r="T5200" s="948"/>
      <c r="U5200" s="948"/>
      <c r="V5200" s="948"/>
      <c r="W5200" s="948"/>
      <c r="X5200" s="948"/>
      <c r="Y5200" s="948"/>
      <c r="Z5200" s="948"/>
      <c r="CC5200" s="949"/>
    </row>
    <row r="5201" spans="6:81" s="947" customFormat="1">
      <c r="F5201" s="948"/>
      <c r="G5201" s="948"/>
      <c r="H5201" s="948"/>
      <c r="I5201" s="948"/>
      <c r="N5201" s="948"/>
      <c r="O5201" s="948"/>
      <c r="P5201" s="948"/>
      <c r="Q5201" s="948"/>
      <c r="R5201" s="948"/>
      <c r="S5201" s="948"/>
      <c r="T5201" s="948"/>
      <c r="U5201" s="948"/>
      <c r="V5201" s="948"/>
      <c r="W5201" s="948"/>
      <c r="X5201" s="948"/>
      <c r="Y5201" s="948"/>
      <c r="Z5201" s="948"/>
      <c r="CC5201" s="949"/>
    </row>
    <row r="5202" spans="6:81" s="947" customFormat="1">
      <c r="F5202" s="948"/>
      <c r="G5202" s="948"/>
      <c r="H5202" s="948"/>
      <c r="I5202" s="948"/>
      <c r="N5202" s="948"/>
      <c r="O5202" s="948"/>
      <c r="P5202" s="948"/>
      <c r="Q5202" s="948"/>
      <c r="R5202" s="948"/>
      <c r="S5202" s="948"/>
      <c r="T5202" s="948"/>
      <c r="U5202" s="948"/>
      <c r="V5202" s="948"/>
      <c r="W5202" s="948"/>
      <c r="X5202" s="948"/>
      <c r="Y5202" s="948"/>
      <c r="Z5202" s="948"/>
      <c r="CC5202" s="949"/>
    </row>
    <row r="5203" spans="6:81" s="947" customFormat="1">
      <c r="F5203" s="948"/>
      <c r="G5203" s="948"/>
      <c r="H5203" s="948"/>
      <c r="I5203" s="948"/>
      <c r="N5203" s="948"/>
      <c r="O5203" s="948"/>
      <c r="P5203" s="948"/>
      <c r="Q5203" s="948"/>
      <c r="R5203" s="948"/>
      <c r="S5203" s="948"/>
      <c r="T5203" s="948"/>
      <c r="U5203" s="948"/>
      <c r="V5203" s="948"/>
      <c r="W5203" s="948"/>
      <c r="X5203" s="948"/>
      <c r="Y5203" s="948"/>
      <c r="Z5203" s="948"/>
      <c r="CC5203" s="949"/>
    </row>
    <row r="5204" spans="6:81" s="947" customFormat="1">
      <c r="F5204" s="948"/>
      <c r="G5204" s="948"/>
      <c r="H5204" s="948"/>
      <c r="I5204" s="948"/>
      <c r="N5204" s="948"/>
      <c r="O5204" s="948"/>
      <c r="P5204" s="948"/>
      <c r="Q5204" s="948"/>
      <c r="R5204" s="948"/>
      <c r="S5204" s="948"/>
      <c r="T5204" s="948"/>
      <c r="U5204" s="948"/>
      <c r="V5204" s="948"/>
      <c r="W5204" s="948"/>
      <c r="X5204" s="948"/>
      <c r="Y5204" s="948"/>
      <c r="Z5204" s="948"/>
      <c r="CC5204" s="949"/>
    </row>
    <row r="5205" spans="6:81" s="947" customFormat="1">
      <c r="F5205" s="948"/>
      <c r="G5205" s="948"/>
      <c r="H5205" s="948"/>
      <c r="I5205" s="948"/>
      <c r="N5205" s="948"/>
      <c r="O5205" s="948"/>
      <c r="P5205" s="948"/>
      <c r="Q5205" s="948"/>
      <c r="R5205" s="948"/>
      <c r="S5205" s="948"/>
      <c r="T5205" s="948"/>
      <c r="U5205" s="948"/>
      <c r="V5205" s="948"/>
      <c r="W5205" s="948"/>
      <c r="X5205" s="948"/>
      <c r="Y5205" s="948"/>
      <c r="Z5205" s="948"/>
      <c r="CC5205" s="949"/>
    </row>
    <row r="5206" spans="6:81" s="947" customFormat="1">
      <c r="F5206" s="948"/>
      <c r="G5206" s="948"/>
      <c r="H5206" s="948"/>
      <c r="I5206" s="948"/>
      <c r="N5206" s="948"/>
      <c r="O5206" s="948"/>
      <c r="P5206" s="948"/>
      <c r="Q5206" s="948"/>
      <c r="R5206" s="948"/>
      <c r="S5206" s="948"/>
      <c r="T5206" s="948"/>
      <c r="U5206" s="948"/>
      <c r="V5206" s="948"/>
      <c r="W5206" s="948"/>
      <c r="X5206" s="948"/>
      <c r="Y5206" s="948"/>
      <c r="Z5206" s="948"/>
      <c r="CC5206" s="949"/>
    </row>
    <row r="5207" spans="6:81" s="947" customFormat="1">
      <c r="F5207" s="948"/>
      <c r="G5207" s="948"/>
      <c r="H5207" s="948"/>
      <c r="I5207" s="948"/>
      <c r="N5207" s="948"/>
      <c r="O5207" s="948"/>
      <c r="P5207" s="948"/>
      <c r="Q5207" s="948"/>
      <c r="R5207" s="948"/>
      <c r="S5207" s="948"/>
      <c r="T5207" s="948"/>
      <c r="U5207" s="948"/>
      <c r="V5207" s="948"/>
      <c r="W5207" s="948"/>
      <c r="X5207" s="948"/>
      <c r="Y5207" s="948"/>
      <c r="Z5207" s="948"/>
      <c r="CC5207" s="949"/>
    </row>
    <row r="5208" spans="6:81" s="947" customFormat="1">
      <c r="F5208" s="948"/>
      <c r="G5208" s="948"/>
      <c r="H5208" s="948"/>
      <c r="I5208" s="948"/>
      <c r="N5208" s="948"/>
      <c r="O5208" s="948"/>
      <c r="P5208" s="948"/>
      <c r="Q5208" s="948"/>
      <c r="R5208" s="948"/>
      <c r="S5208" s="948"/>
      <c r="T5208" s="948"/>
      <c r="U5208" s="948"/>
      <c r="V5208" s="948"/>
      <c r="W5208" s="948"/>
      <c r="X5208" s="948"/>
      <c r="Y5208" s="948"/>
      <c r="Z5208" s="948"/>
      <c r="CC5208" s="949"/>
    </row>
    <row r="5209" spans="6:81" s="947" customFormat="1">
      <c r="F5209" s="948"/>
      <c r="G5209" s="948"/>
      <c r="H5209" s="948"/>
      <c r="I5209" s="948"/>
      <c r="N5209" s="948"/>
      <c r="O5209" s="948"/>
      <c r="P5209" s="948"/>
      <c r="Q5209" s="948"/>
      <c r="R5209" s="948"/>
      <c r="S5209" s="948"/>
      <c r="T5209" s="948"/>
      <c r="U5209" s="948"/>
      <c r="V5209" s="948"/>
      <c r="W5209" s="948"/>
      <c r="X5209" s="948"/>
      <c r="Y5209" s="948"/>
      <c r="Z5209" s="948"/>
      <c r="CC5209" s="949"/>
    </row>
    <row r="5210" spans="6:81" s="947" customFormat="1">
      <c r="F5210" s="948"/>
      <c r="G5210" s="948"/>
      <c r="H5210" s="948"/>
      <c r="I5210" s="948"/>
      <c r="N5210" s="948"/>
      <c r="O5210" s="948"/>
      <c r="P5210" s="948"/>
      <c r="Q5210" s="948"/>
      <c r="R5210" s="948"/>
      <c r="S5210" s="948"/>
      <c r="T5210" s="948"/>
      <c r="U5210" s="948"/>
      <c r="V5210" s="948"/>
      <c r="W5210" s="948"/>
      <c r="X5210" s="948"/>
      <c r="Y5210" s="948"/>
      <c r="Z5210" s="948"/>
      <c r="CC5210" s="949"/>
    </row>
    <row r="5211" spans="6:81" s="947" customFormat="1">
      <c r="F5211" s="948"/>
      <c r="G5211" s="948"/>
      <c r="H5211" s="948"/>
      <c r="I5211" s="948"/>
      <c r="N5211" s="948"/>
      <c r="O5211" s="948"/>
      <c r="P5211" s="948"/>
      <c r="Q5211" s="948"/>
      <c r="R5211" s="948"/>
      <c r="S5211" s="948"/>
      <c r="T5211" s="948"/>
      <c r="U5211" s="948"/>
      <c r="V5211" s="948"/>
      <c r="W5211" s="948"/>
      <c r="X5211" s="948"/>
      <c r="Y5211" s="948"/>
      <c r="Z5211" s="948"/>
      <c r="CC5211" s="949"/>
    </row>
    <row r="5212" spans="6:81" s="947" customFormat="1">
      <c r="F5212" s="948"/>
      <c r="G5212" s="948"/>
      <c r="H5212" s="948"/>
      <c r="I5212" s="948"/>
      <c r="N5212" s="948"/>
      <c r="O5212" s="948"/>
      <c r="P5212" s="948"/>
      <c r="Q5212" s="948"/>
      <c r="R5212" s="948"/>
      <c r="S5212" s="948"/>
      <c r="T5212" s="948"/>
      <c r="U5212" s="948"/>
      <c r="V5212" s="948"/>
      <c r="W5212" s="948"/>
      <c r="X5212" s="948"/>
      <c r="Y5212" s="948"/>
      <c r="Z5212" s="948"/>
      <c r="CC5212" s="949"/>
    </row>
    <row r="5213" spans="6:81" s="947" customFormat="1">
      <c r="F5213" s="948"/>
      <c r="G5213" s="948"/>
      <c r="H5213" s="948"/>
      <c r="I5213" s="948"/>
      <c r="N5213" s="948"/>
      <c r="O5213" s="948"/>
      <c r="P5213" s="948"/>
      <c r="Q5213" s="948"/>
      <c r="R5213" s="948"/>
      <c r="S5213" s="948"/>
      <c r="T5213" s="948"/>
      <c r="U5213" s="948"/>
      <c r="V5213" s="948"/>
      <c r="W5213" s="948"/>
      <c r="X5213" s="948"/>
      <c r="Y5213" s="948"/>
      <c r="Z5213" s="948"/>
      <c r="CC5213" s="949"/>
    </row>
    <row r="5214" spans="6:81" s="947" customFormat="1">
      <c r="F5214" s="948"/>
      <c r="G5214" s="948"/>
      <c r="H5214" s="948"/>
      <c r="I5214" s="948"/>
      <c r="N5214" s="948"/>
      <c r="O5214" s="948"/>
      <c r="P5214" s="948"/>
      <c r="Q5214" s="948"/>
      <c r="R5214" s="948"/>
      <c r="S5214" s="948"/>
      <c r="T5214" s="948"/>
      <c r="U5214" s="948"/>
      <c r="V5214" s="948"/>
      <c r="W5214" s="948"/>
      <c r="X5214" s="948"/>
      <c r="Y5214" s="948"/>
      <c r="Z5214" s="948"/>
      <c r="CC5214" s="949"/>
    </row>
    <row r="5215" spans="6:81" s="947" customFormat="1">
      <c r="F5215" s="948"/>
      <c r="G5215" s="948"/>
      <c r="H5215" s="948"/>
      <c r="I5215" s="948"/>
      <c r="N5215" s="948"/>
      <c r="O5215" s="948"/>
      <c r="P5215" s="948"/>
      <c r="Q5215" s="948"/>
      <c r="R5215" s="948"/>
      <c r="S5215" s="948"/>
      <c r="T5215" s="948"/>
      <c r="U5215" s="948"/>
      <c r="V5215" s="948"/>
      <c r="W5215" s="948"/>
      <c r="X5215" s="948"/>
      <c r="Y5215" s="948"/>
      <c r="Z5215" s="948"/>
      <c r="CC5215" s="949"/>
    </row>
    <row r="5216" spans="6:81" s="947" customFormat="1">
      <c r="F5216" s="948"/>
      <c r="G5216" s="948"/>
      <c r="H5216" s="948"/>
      <c r="I5216" s="948"/>
      <c r="N5216" s="948"/>
      <c r="O5216" s="948"/>
      <c r="P5216" s="948"/>
      <c r="Q5216" s="948"/>
      <c r="R5216" s="948"/>
      <c r="S5216" s="948"/>
      <c r="T5216" s="948"/>
      <c r="U5216" s="948"/>
      <c r="V5216" s="948"/>
      <c r="W5216" s="948"/>
      <c r="X5216" s="948"/>
      <c r="Y5216" s="948"/>
      <c r="Z5216" s="948"/>
      <c r="CC5216" s="949"/>
    </row>
    <row r="5217" spans="6:81" s="947" customFormat="1">
      <c r="F5217" s="948"/>
      <c r="G5217" s="948"/>
      <c r="H5217" s="948"/>
      <c r="I5217" s="948"/>
      <c r="N5217" s="948"/>
      <c r="O5217" s="948"/>
      <c r="P5217" s="948"/>
      <c r="Q5217" s="948"/>
      <c r="R5217" s="948"/>
      <c r="S5217" s="948"/>
      <c r="T5217" s="948"/>
      <c r="U5217" s="948"/>
      <c r="V5217" s="948"/>
      <c r="W5217" s="948"/>
      <c r="X5217" s="948"/>
      <c r="Y5217" s="948"/>
      <c r="Z5217" s="948"/>
      <c r="CC5217" s="949"/>
    </row>
    <row r="5218" spans="6:81" s="947" customFormat="1">
      <c r="F5218" s="948"/>
      <c r="G5218" s="948"/>
      <c r="H5218" s="948"/>
      <c r="I5218" s="948"/>
      <c r="N5218" s="948"/>
      <c r="O5218" s="948"/>
      <c r="P5218" s="948"/>
      <c r="Q5218" s="948"/>
      <c r="R5218" s="948"/>
      <c r="S5218" s="948"/>
      <c r="T5218" s="948"/>
      <c r="U5218" s="948"/>
      <c r="V5218" s="948"/>
      <c r="W5218" s="948"/>
      <c r="X5218" s="948"/>
      <c r="Y5218" s="948"/>
      <c r="Z5218" s="948"/>
      <c r="CC5218" s="949"/>
    </row>
    <row r="5219" spans="6:81" s="947" customFormat="1">
      <c r="F5219" s="948"/>
      <c r="G5219" s="948"/>
      <c r="H5219" s="948"/>
      <c r="I5219" s="948"/>
      <c r="N5219" s="948"/>
      <c r="O5219" s="948"/>
      <c r="P5219" s="948"/>
      <c r="Q5219" s="948"/>
      <c r="R5219" s="948"/>
      <c r="S5219" s="948"/>
      <c r="T5219" s="948"/>
      <c r="U5219" s="948"/>
      <c r="V5219" s="948"/>
      <c r="W5219" s="948"/>
      <c r="X5219" s="948"/>
      <c r="Y5219" s="948"/>
      <c r="Z5219" s="948"/>
      <c r="CC5219" s="949"/>
    </row>
    <row r="5220" spans="6:81" s="947" customFormat="1">
      <c r="F5220" s="948"/>
      <c r="G5220" s="948"/>
      <c r="H5220" s="948"/>
      <c r="I5220" s="948"/>
      <c r="N5220" s="948"/>
      <c r="O5220" s="948"/>
      <c r="P5220" s="948"/>
      <c r="Q5220" s="948"/>
      <c r="R5220" s="948"/>
      <c r="S5220" s="948"/>
      <c r="T5220" s="948"/>
      <c r="U5220" s="948"/>
      <c r="V5220" s="948"/>
      <c r="W5220" s="948"/>
      <c r="X5220" s="948"/>
      <c r="Y5220" s="948"/>
      <c r="Z5220" s="948"/>
      <c r="CC5220" s="949"/>
    </row>
    <row r="5221" spans="6:81" s="947" customFormat="1">
      <c r="F5221" s="948"/>
      <c r="G5221" s="948"/>
      <c r="H5221" s="948"/>
      <c r="I5221" s="948"/>
      <c r="N5221" s="948"/>
      <c r="O5221" s="948"/>
      <c r="P5221" s="948"/>
      <c r="Q5221" s="948"/>
      <c r="R5221" s="948"/>
      <c r="S5221" s="948"/>
      <c r="T5221" s="948"/>
      <c r="U5221" s="948"/>
      <c r="V5221" s="948"/>
      <c r="W5221" s="948"/>
      <c r="X5221" s="948"/>
      <c r="Y5221" s="948"/>
      <c r="Z5221" s="948"/>
      <c r="CC5221" s="949"/>
    </row>
    <row r="5222" spans="6:81" s="947" customFormat="1">
      <c r="F5222" s="948"/>
      <c r="G5222" s="948"/>
      <c r="H5222" s="948"/>
      <c r="I5222" s="948"/>
      <c r="N5222" s="948"/>
      <c r="O5222" s="948"/>
      <c r="P5222" s="948"/>
      <c r="Q5222" s="948"/>
      <c r="R5222" s="948"/>
      <c r="S5222" s="948"/>
      <c r="T5222" s="948"/>
      <c r="U5222" s="948"/>
      <c r="V5222" s="948"/>
      <c r="W5222" s="948"/>
      <c r="X5222" s="948"/>
      <c r="Y5222" s="948"/>
      <c r="Z5222" s="948"/>
      <c r="CC5222" s="949"/>
    </row>
    <row r="5223" spans="6:81" s="947" customFormat="1">
      <c r="F5223" s="948"/>
      <c r="G5223" s="948"/>
      <c r="H5223" s="948"/>
      <c r="I5223" s="948"/>
      <c r="N5223" s="948"/>
      <c r="O5223" s="948"/>
      <c r="P5223" s="948"/>
      <c r="Q5223" s="948"/>
      <c r="R5223" s="948"/>
      <c r="S5223" s="948"/>
      <c r="T5223" s="948"/>
      <c r="U5223" s="948"/>
      <c r="V5223" s="948"/>
      <c r="W5223" s="948"/>
      <c r="X5223" s="948"/>
      <c r="Y5223" s="948"/>
      <c r="Z5223" s="948"/>
      <c r="CC5223" s="949"/>
    </row>
    <row r="5224" spans="6:81" s="947" customFormat="1">
      <c r="F5224" s="948"/>
      <c r="G5224" s="948"/>
      <c r="H5224" s="948"/>
      <c r="I5224" s="948"/>
      <c r="N5224" s="948"/>
      <c r="O5224" s="948"/>
      <c r="P5224" s="948"/>
      <c r="Q5224" s="948"/>
      <c r="R5224" s="948"/>
      <c r="S5224" s="948"/>
      <c r="T5224" s="948"/>
      <c r="U5224" s="948"/>
      <c r="V5224" s="948"/>
      <c r="W5224" s="948"/>
      <c r="X5224" s="948"/>
      <c r="Y5224" s="948"/>
      <c r="Z5224" s="948"/>
      <c r="CC5224" s="949"/>
    </row>
    <row r="5225" spans="6:81" s="947" customFormat="1">
      <c r="F5225" s="948"/>
      <c r="G5225" s="948"/>
      <c r="H5225" s="948"/>
      <c r="I5225" s="948"/>
      <c r="N5225" s="948"/>
      <c r="O5225" s="948"/>
      <c r="P5225" s="948"/>
      <c r="Q5225" s="948"/>
      <c r="R5225" s="948"/>
      <c r="S5225" s="948"/>
      <c r="T5225" s="948"/>
      <c r="U5225" s="948"/>
      <c r="V5225" s="948"/>
      <c r="W5225" s="948"/>
      <c r="X5225" s="948"/>
      <c r="Y5225" s="948"/>
      <c r="Z5225" s="948"/>
      <c r="CC5225" s="949"/>
    </row>
    <row r="5226" spans="6:81" s="947" customFormat="1">
      <c r="F5226" s="948"/>
      <c r="G5226" s="948"/>
      <c r="H5226" s="948"/>
      <c r="I5226" s="948"/>
      <c r="N5226" s="948"/>
      <c r="O5226" s="948"/>
      <c r="P5226" s="948"/>
      <c r="Q5226" s="948"/>
      <c r="R5226" s="948"/>
      <c r="S5226" s="948"/>
      <c r="T5226" s="948"/>
      <c r="U5226" s="948"/>
      <c r="V5226" s="948"/>
      <c r="W5226" s="948"/>
      <c r="X5226" s="948"/>
      <c r="Y5226" s="948"/>
      <c r="Z5226" s="948"/>
      <c r="CC5226" s="949"/>
    </row>
    <row r="5227" spans="6:81" s="947" customFormat="1">
      <c r="F5227" s="948"/>
      <c r="G5227" s="948"/>
      <c r="H5227" s="948"/>
      <c r="I5227" s="948"/>
      <c r="N5227" s="948"/>
      <c r="O5227" s="948"/>
      <c r="P5227" s="948"/>
      <c r="Q5227" s="948"/>
      <c r="R5227" s="948"/>
      <c r="S5227" s="948"/>
      <c r="T5227" s="948"/>
      <c r="U5227" s="948"/>
      <c r="V5227" s="948"/>
      <c r="W5227" s="948"/>
      <c r="X5227" s="948"/>
      <c r="Y5227" s="948"/>
      <c r="Z5227" s="948"/>
      <c r="CC5227" s="949"/>
    </row>
    <row r="5228" spans="6:81" s="947" customFormat="1">
      <c r="F5228" s="948"/>
      <c r="G5228" s="948"/>
      <c r="H5228" s="948"/>
      <c r="I5228" s="948"/>
      <c r="N5228" s="948"/>
      <c r="O5228" s="948"/>
      <c r="P5228" s="948"/>
      <c r="Q5228" s="948"/>
      <c r="R5228" s="948"/>
      <c r="S5228" s="948"/>
      <c r="T5228" s="948"/>
      <c r="U5228" s="948"/>
      <c r="V5228" s="948"/>
      <c r="W5228" s="948"/>
      <c r="X5228" s="948"/>
      <c r="Y5228" s="948"/>
      <c r="Z5228" s="948"/>
      <c r="CC5228" s="949"/>
    </row>
    <row r="5229" spans="6:81" s="947" customFormat="1">
      <c r="F5229" s="948"/>
      <c r="G5229" s="948"/>
      <c r="H5229" s="948"/>
      <c r="I5229" s="948"/>
      <c r="N5229" s="948"/>
      <c r="O5229" s="948"/>
      <c r="P5229" s="948"/>
      <c r="Q5229" s="948"/>
      <c r="R5229" s="948"/>
      <c r="S5229" s="948"/>
      <c r="T5229" s="948"/>
      <c r="U5229" s="948"/>
      <c r="V5229" s="948"/>
      <c r="W5229" s="948"/>
      <c r="X5229" s="948"/>
      <c r="Y5229" s="948"/>
      <c r="Z5229" s="948"/>
      <c r="CC5229" s="949"/>
    </row>
    <row r="5230" spans="6:81" s="947" customFormat="1">
      <c r="F5230" s="948"/>
      <c r="G5230" s="948"/>
      <c r="H5230" s="948"/>
      <c r="I5230" s="948"/>
      <c r="N5230" s="948"/>
      <c r="O5230" s="948"/>
      <c r="P5230" s="948"/>
      <c r="Q5230" s="948"/>
      <c r="R5230" s="948"/>
      <c r="S5230" s="948"/>
      <c r="T5230" s="948"/>
      <c r="U5230" s="948"/>
      <c r="V5230" s="948"/>
      <c r="W5230" s="948"/>
      <c r="X5230" s="948"/>
      <c r="Y5230" s="948"/>
      <c r="Z5230" s="948"/>
      <c r="CC5230" s="949"/>
    </row>
    <row r="5231" spans="6:81" s="947" customFormat="1">
      <c r="F5231" s="948"/>
      <c r="G5231" s="948"/>
      <c r="H5231" s="948"/>
      <c r="I5231" s="948"/>
      <c r="N5231" s="948"/>
      <c r="O5231" s="948"/>
      <c r="P5231" s="948"/>
      <c r="Q5231" s="948"/>
      <c r="R5231" s="948"/>
      <c r="S5231" s="948"/>
      <c r="T5231" s="948"/>
      <c r="U5231" s="948"/>
      <c r="V5231" s="948"/>
      <c r="W5231" s="948"/>
      <c r="X5231" s="948"/>
      <c r="Y5231" s="948"/>
      <c r="Z5231" s="948"/>
      <c r="CC5231" s="949"/>
    </row>
    <row r="5232" spans="6:81" s="947" customFormat="1">
      <c r="F5232" s="948"/>
      <c r="G5232" s="948"/>
      <c r="H5232" s="948"/>
      <c r="I5232" s="948"/>
      <c r="N5232" s="948"/>
      <c r="O5232" s="948"/>
      <c r="P5232" s="948"/>
      <c r="Q5232" s="948"/>
      <c r="R5232" s="948"/>
      <c r="S5232" s="948"/>
      <c r="T5232" s="948"/>
      <c r="U5232" s="948"/>
      <c r="V5232" s="948"/>
      <c r="W5232" s="948"/>
      <c r="X5232" s="948"/>
      <c r="Y5232" s="948"/>
      <c r="Z5232" s="948"/>
      <c r="CC5232" s="949"/>
    </row>
    <row r="5233" spans="6:81" s="947" customFormat="1">
      <c r="F5233" s="948"/>
      <c r="G5233" s="948"/>
      <c r="H5233" s="948"/>
      <c r="I5233" s="948"/>
      <c r="N5233" s="948"/>
      <c r="O5233" s="948"/>
      <c r="P5233" s="948"/>
      <c r="Q5233" s="948"/>
      <c r="R5233" s="948"/>
      <c r="S5233" s="948"/>
      <c r="T5233" s="948"/>
      <c r="U5233" s="948"/>
      <c r="V5233" s="948"/>
      <c r="W5233" s="948"/>
      <c r="X5233" s="948"/>
      <c r="Y5233" s="948"/>
      <c r="Z5233" s="948"/>
      <c r="CC5233" s="949"/>
    </row>
    <row r="5234" spans="6:81" s="947" customFormat="1">
      <c r="F5234" s="948"/>
      <c r="G5234" s="948"/>
      <c r="H5234" s="948"/>
      <c r="I5234" s="948"/>
      <c r="N5234" s="948"/>
      <c r="O5234" s="948"/>
      <c r="P5234" s="948"/>
      <c r="Q5234" s="948"/>
      <c r="R5234" s="948"/>
      <c r="S5234" s="948"/>
      <c r="T5234" s="948"/>
      <c r="U5234" s="948"/>
      <c r="V5234" s="948"/>
      <c r="W5234" s="948"/>
      <c r="X5234" s="948"/>
      <c r="Y5234" s="948"/>
      <c r="Z5234" s="948"/>
      <c r="CC5234" s="949"/>
    </row>
    <row r="5235" spans="6:81" s="947" customFormat="1">
      <c r="F5235" s="948"/>
      <c r="G5235" s="948"/>
      <c r="H5235" s="948"/>
      <c r="I5235" s="948"/>
      <c r="N5235" s="948"/>
      <c r="O5235" s="948"/>
      <c r="P5235" s="948"/>
      <c r="Q5235" s="948"/>
      <c r="R5235" s="948"/>
      <c r="S5235" s="948"/>
      <c r="T5235" s="948"/>
      <c r="U5235" s="948"/>
      <c r="V5235" s="948"/>
      <c r="W5235" s="948"/>
      <c r="X5235" s="948"/>
      <c r="Y5235" s="948"/>
      <c r="Z5235" s="948"/>
      <c r="CC5235" s="949"/>
    </row>
    <row r="5236" spans="6:81" s="947" customFormat="1">
      <c r="F5236" s="948"/>
      <c r="G5236" s="948"/>
      <c r="H5236" s="948"/>
      <c r="I5236" s="948"/>
      <c r="N5236" s="948"/>
      <c r="O5236" s="948"/>
      <c r="P5236" s="948"/>
      <c r="Q5236" s="948"/>
      <c r="R5236" s="948"/>
      <c r="S5236" s="948"/>
      <c r="T5236" s="948"/>
      <c r="U5236" s="948"/>
      <c r="V5236" s="948"/>
      <c r="W5236" s="948"/>
      <c r="X5236" s="948"/>
      <c r="Y5236" s="948"/>
      <c r="Z5236" s="948"/>
      <c r="CC5236" s="949"/>
    </row>
    <row r="5237" spans="6:81" s="947" customFormat="1">
      <c r="F5237" s="948"/>
      <c r="G5237" s="948"/>
      <c r="H5237" s="948"/>
      <c r="I5237" s="948"/>
      <c r="N5237" s="948"/>
      <c r="O5237" s="948"/>
      <c r="P5237" s="948"/>
      <c r="Q5237" s="948"/>
      <c r="R5237" s="948"/>
      <c r="S5237" s="948"/>
      <c r="T5237" s="948"/>
      <c r="U5237" s="948"/>
      <c r="V5237" s="948"/>
      <c r="W5237" s="948"/>
      <c r="X5237" s="948"/>
      <c r="Y5237" s="948"/>
      <c r="Z5237" s="948"/>
      <c r="CC5237" s="949"/>
    </row>
    <row r="5238" spans="6:81" s="947" customFormat="1">
      <c r="F5238" s="948"/>
      <c r="G5238" s="948"/>
      <c r="H5238" s="948"/>
      <c r="I5238" s="948"/>
      <c r="N5238" s="948"/>
      <c r="O5238" s="948"/>
      <c r="P5238" s="948"/>
      <c r="Q5238" s="948"/>
      <c r="R5238" s="948"/>
      <c r="S5238" s="948"/>
      <c r="T5238" s="948"/>
      <c r="U5238" s="948"/>
      <c r="V5238" s="948"/>
      <c r="W5238" s="948"/>
      <c r="X5238" s="948"/>
      <c r="Y5238" s="948"/>
      <c r="Z5238" s="948"/>
      <c r="CC5238" s="949"/>
    </row>
    <row r="5239" spans="6:81" s="947" customFormat="1">
      <c r="F5239" s="948"/>
      <c r="G5239" s="948"/>
      <c r="H5239" s="948"/>
      <c r="I5239" s="948"/>
      <c r="N5239" s="948"/>
      <c r="O5239" s="948"/>
      <c r="P5239" s="948"/>
      <c r="Q5239" s="948"/>
      <c r="R5239" s="948"/>
      <c r="S5239" s="948"/>
      <c r="T5239" s="948"/>
      <c r="U5239" s="948"/>
      <c r="V5239" s="948"/>
      <c r="W5239" s="948"/>
      <c r="X5239" s="948"/>
      <c r="Y5239" s="948"/>
      <c r="Z5239" s="948"/>
      <c r="CC5239" s="949"/>
    </row>
    <row r="5240" spans="6:81" s="947" customFormat="1">
      <c r="F5240" s="948"/>
      <c r="G5240" s="948"/>
      <c r="H5240" s="948"/>
      <c r="I5240" s="948"/>
      <c r="N5240" s="948"/>
      <c r="O5240" s="948"/>
      <c r="P5240" s="948"/>
      <c r="Q5240" s="948"/>
      <c r="R5240" s="948"/>
      <c r="S5240" s="948"/>
      <c r="T5240" s="948"/>
      <c r="U5240" s="948"/>
      <c r="V5240" s="948"/>
      <c r="W5240" s="948"/>
      <c r="X5240" s="948"/>
      <c r="Y5240" s="948"/>
      <c r="Z5240" s="948"/>
      <c r="CC5240" s="949"/>
    </row>
    <row r="5241" spans="6:81" s="947" customFormat="1">
      <c r="F5241" s="948"/>
      <c r="G5241" s="948"/>
      <c r="H5241" s="948"/>
      <c r="I5241" s="948"/>
      <c r="N5241" s="948"/>
      <c r="O5241" s="948"/>
      <c r="P5241" s="948"/>
      <c r="Q5241" s="948"/>
      <c r="R5241" s="948"/>
      <c r="S5241" s="948"/>
      <c r="T5241" s="948"/>
      <c r="U5241" s="948"/>
      <c r="V5241" s="948"/>
      <c r="W5241" s="948"/>
      <c r="X5241" s="948"/>
      <c r="Y5241" s="948"/>
      <c r="Z5241" s="948"/>
      <c r="CC5241" s="949"/>
    </row>
    <row r="5242" spans="6:81" s="947" customFormat="1">
      <c r="F5242" s="948"/>
      <c r="G5242" s="948"/>
      <c r="H5242" s="948"/>
      <c r="I5242" s="948"/>
      <c r="N5242" s="948"/>
      <c r="O5242" s="948"/>
      <c r="P5242" s="948"/>
      <c r="Q5242" s="948"/>
      <c r="R5242" s="948"/>
      <c r="S5242" s="948"/>
      <c r="T5242" s="948"/>
      <c r="U5242" s="948"/>
      <c r="V5242" s="948"/>
      <c r="W5242" s="948"/>
      <c r="X5242" s="948"/>
      <c r="Y5242" s="948"/>
      <c r="Z5242" s="948"/>
      <c r="CC5242" s="949"/>
    </row>
    <row r="5243" spans="6:81" s="947" customFormat="1">
      <c r="F5243" s="948"/>
      <c r="G5243" s="948"/>
      <c r="H5243" s="948"/>
      <c r="I5243" s="948"/>
      <c r="N5243" s="948"/>
      <c r="O5243" s="948"/>
      <c r="P5243" s="948"/>
      <c r="Q5243" s="948"/>
      <c r="R5243" s="948"/>
      <c r="S5243" s="948"/>
      <c r="T5243" s="948"/>
      <c r="U5243" s="948"/>
      <c r="V5243" s="948"/>
      <c r="W5243" s="948"/>
      <c r="X5243" s="948"/>
      <c r="Y5243" s="948"/>
      <c r="Z5243" s="948"/>
      <c r="CC5243" s="949"/>
    </row>
    <row r="5244" spans="6:81" s="947" customFormat="1">
      <c r="F5244" s="948"/>
      <c r="G5244" s="948"/>
      <c r="H5244" s="948"/>
      <c r="I5244" s="948"/>
      <c r="N5244" s="948"/>
      <c r="O5244" s="948"/>
      <c r="P5244" s="948"/>
      <c r="Q5244" s="948"/>
      <c r="R5244" s="948"/>
      <c r="S5244" s="948"/>
      <c r="T5244" s="948"/>
      <c r="U5244" s="948"/>
      <c r="V5244" s="948"/>
      <c r="W5244" s="948"/>
      <c r="X5244" s="948"/>
      <c r="Y5244" s="948"/>
      <c r="Z5244" s="948"/>
      <c r="CC5244" s="949"/>
    </row>
    <row r="5245" spans="6:81" s="947" customFormat="1">
      <c r="F5245" s="948"/>
      <c r="G5245" s="948"/>
      <c r="H5245" s="948"/>
      <c r="I5245" s="948"/>
      <c r="N5245" s="948"/>
      <c r="O5245" s="948"/>
      <c r="P5245" s="948"/>
      <c r="Q5245" s="948"/>
      <c r="R5245" s="948"/>
      <c r="S5245" s="948"/>
      <c r="T5245" s="948"/>
      <c r="U5245" s="948"/>
      <c r="V5245" s="948"/>
      <c r="W5245" s="948"/>
      <c r="X5245" s="948"/>
      <c r="Y5245" s="948"/>
      <c r="Z5245" s="948"/>
      <c r="CC5245" s="949"/>
    </row>
    <row r="5246" spans="6:81" s="947" customFormat="1">
      <c r="F5246" s="948"/>
      <c r="G5246" s="948"/>
      <c r="H5246" s="948"/>
      <c r="I5246" s="948"/>
      <c r="N5246" s="948"/>
      <c r="O5246" s="948"/>
      <c r="P5246" s="948"/>
      <c r="Q5246" s="948"/>
      <c r="R5246" s="948"/>
      <c r="S5246" s="948"/>
      <c r="T5246" s="948"/>
      <c r="U5246" s="948"/>
      <c r="V5246" s="948"/>
      <c r="W5246" s="948"/>
      <c r="X5246" s="948"/>
      <c r="Y5246" s="948"/>
      <c r="Z5246" s="948"/>
      <c r="CC5246" s="949"/>
    </row>
    <row r="5247" spans="6:81" s="947" customFormat="1">
      <c r="F5247" s="948"/>
      <c r="G5247" s="948"/>
      <c r="H5247" s="948"/>
      <c r="I5247" s="948"/>
      <c r="N5247" s="948"/>
      <c r="O5247" s="948"/>
      <c r="P5247" s="948"/>
      <c r="Q5247" s="948"/>
      <c r="R5247" s="948"/>
      <c r="S5247" s="948"/>
      <c r="T5247" s="948"/>
      <c r="U5247" s="948"/>
      <c r="V5247" s="948"/>
      <c r="W5247" s="948"/>
      <c r="X5247" s="948"/>
      <c r="Y5247" s="948"/>
      <c r="Z5247" s="948"/>
      <c r="CC5247" s="949"/>
    </row>
    <row r="5248" spans="6:81" s="947" customFormat="1">
      <c r="F5248" s="948"/>
      <c r="G5248" s="948"/>
      <c r="H5248" s="948"/>
      <c r="I5248" s="948"/>
      <c r="N5248" s="948"/>
      <c r="O5248" s="948"/>
      <c r="P5248" s="948"/>
      <c r="Q5248" s="948"/>
      <c r="R5248" s="948"/>
      <c r="S5248" s="948"/>
      <c r="T5248" s="948"/>
      <c r="U5248" s="948"/>
      <c r="V5248" s="948"/>
      <c r="W5248" s="948"/>
      <c r="X5248" s="948"/>
      <c r="Y5248" s="948"/>
      <c r="Z5248" s="948"/>
      <c r="CC5248" s="949"/>
    </row>
    <row r="5249" spans="6:81" s="947" customFormat="1">
      <c r="F5249" s="948"/>
      <c r="G5249" s="948"/>
      <c r="H5249" s="948"/>
      <c r="I5249" s="948"/>
      <c r="N5249" s="948"/>
      <c r="O5249" s="948"/>
      <c r="P5249" s="948"/>
      <c r="Q5249" s="948"/>
      <c r="R5249" s="948"/>
      <c r="S5249" s="948"/>
      <c r="T5249" s="948"/>
      <c r="U5249" s="948"/>
      <c r="V5249" s="948"/>
      <c r="W5249" s="948"/>
      <c r="X5249" s="948"/>
      <c r="Y5249" s="948"/>
      <c r="Z5249" s="948"/>
      <c r="CC5249" s="949"/>
    </row>
    <row r="5250" spans="6:81" s="947" customFormat="1">
      <c r="F5250" s="948"/>
      <c r="G5250" s="948"/>
      <c r="H5250" s="948"/>
      <c r="I5250" s="948"/>
      <c r="N5250" s="948"/>
      <c r="O5250" s="948"/>
      <c r="P5250" s="948"/>
      <c r="Q5250" s="948"/>
      <c r="R5250" s="948"/>
      <c r="S5250" s="948"/>
      <c r="T5250" s="948"/>
      <c r="U5250" s="948"/>
      <c r="V5250" s="948"/>
      <c r="W5250" s="948"/>
      <c r="X5250" s="948"/>
      <c r="Y5250" s="948"/>
      <c r="Z5250" s="948"/>
      <c r="CC5250" s="949"/>
    </row>
    <row r="5251" spans="6:81" s="947" customFormat="1">
      <c r="F5251" s="948"/>
      <c r="G5251" s="948"/>
      <c r="H5251" s="948"/>
      <c r="I5251" s="948"/>
      <c r="N5251" s="948"/>
      <c r="O5251" s="948"/>
      <c r="P5251" s="948"/>
      <c r="Q5251" s="948"/>
      <c r="R5251" s="948"/>
      <c r="S5251" s="948"/>
      <c r="T5251" s="948"/>
      <c r="U5251" s="948"/>
      <c r="V5251" s="948"/>
      <c r="W5251" s="948"/>
      <c r="X5251" s="948"/>
      <c r="Y5251" s="948"/>
      <c r="Z5251" s="948"/>
      <c r="CC5251" s="949"/>
    </row>
    <row r="5252" spans="6:81" s="947" customFormat="1">
      <c r="F5252" s="948"/>
      <c r="G5252" s="948"/>
      <c r="H5252" s="948"/>
      <c r="I5252" s="948"/>
      <c r="N5252" s="948"/>
      <c r="O5252" s="948"/>
      <c r="P5252" s="948"/>
      <c r="Q5252" s="948"/>
      <c r="R5252" s="948"/>
      <c r="S5252" s="948"/>
      <c r="T5252" s="948"/>
      <c r="U5252" s="948"/>
      <c r="V5252" s="948"/>
      <c r="W5252" s="948"/>
      <c r="X5252" s="948"/>
      <c r="Y5252" s="948"/>
      <c r="Z5252" s="948"/>
      <c r="CC5252" s="949"/>
    </row>
    <row r="5253" spans="6:81" s="947" customFormat="1">
      <c r="F5253" s="948"/>
      <c r="G5253" s="948"/>
      <c r="H5253" s="948"/>
      <c r="I5253" s="948"/>
      <c r="N5253" s="948"/>
      <c r="O5253" s="948"/>
      <c r="P5253" s="948"/>
      <c r="Q5253" s="948"/>
      <c r="R5253" s="948"/>
      <c r="S5253" s="948"/>
      <c r="T5253" s="948"/>
      <c r="U5253" s="948"/>
      <c r="V5253" s="948"/>
      <c r="W5253" s="948"/>
      <c r="X5253" s="948"/>
      <c r="Y5253" s="948"/>
      <c r="Z5253" s="948"/>
      <c r="CC5253" s="949"/>
    </row>
    <row r="5254" spans="6:81" s="947" customFormat="1">
      <c r="F5254" s="948"/>
      <c r="G5254" s="948"/>
      <c r="H5254" s="948"/>
      <c r="I5254" s="948"/>
      <c r="N5254" s="948"/>
      <c r="O5254" s="948"/>
      <c r="P5254" s="948"/>
      <c r="Q5254" s="948"/>
      <c r="R5254" s="948"/>
      <c r="S5254" s="948"/>
      <c r="T5254" s="948"/>
      <c r="U5254" s="948"/>
      <c r="V5254" s="948"/>
      <c r="W5254" s="948"/>
      <c r="X5254" s="948"/>
      <c r="Y5254" s="948"/>
      <c r="Z5254" s="948"/>
      <c r="CC5254" s="949"/>
    </row>
    <row r="5255" spans="6:81" s="947" customFormat="1">
      <c r="F5255" s="948"/>
      <c r="G5255" s="948"/>
      <c r="H5255" s="948"/>
      <c r="I5255" s="948"/>
      <c r="N5255" s="948"/>
      <c r="O5255" s="948"/>
      <c r="P5255" s="948"/>
      <c r="Q5255" s="948"/>
      <c r="R5255" s="948"/>
      <c r="S5255" s="948"/>
      <c r="T5255" s="948"/>
      <c r="U5255" s="948"/>
      <c r="V5255" s="948"/>
      <c r="W5255" s="948"/>
      <c r="X5255" s="948"/>
      <c r="Y5255" s="948"/>
      <c r="Z5255" s="948"/>
      <c r="CC5255" s="949"/>
    </row>
    <row r="5256" spans="6:81" s="947" customFormat="1">
      <c r="F5256" s="948"/>
      <c r="G5256" s="948"/>
      <c r="H5256" s="948"/>
      <c r="I5256" s="948"/>
      <c r="N5256" s="948"/>
      <c r="O5256" s="948"/>
      <c r="P5256" s="948"/>
      <c r="Q5256" s="948"/>
      <c r="R5256" s="948"/>
      <c r="S5256" s="948"/>
      <c r="T5256" s="948"/>
      <c r="U5256" s="948"/>
      <c r="V5256" s="948"/>
      <c r="W5256" s="948"/>
      <c r="X5256" s="948"/>
      <c r="Y5256" s="948"/>
      <c r="Z5256" s="948"/>
      <c r="CC5256" s="949"/>
    </row>
    <row r="5257" spans="6:81" s="947" customFormat="1">
      <c r="F5257" s="948"/>
      <c r="G5257" s="948"/>
      <c r="H5257" s="948"/>
      <c r="I5257" s="948"/>
      <c r="N5257" s="948"/>
      <c r="O5257" s="948"/>
      <c r="P5257" s="948"/>
      <c r="Q5257" s="948"/>
      <c r="R5257" s="948"/>
      <c r="S5257" s="948"/>
      <c r="T5257" s="948"/>
      <c r="U5257" s="948"/>
      <c r="V5257" s="948"/>
      <c r="W5257" s="948"/>
      <c r="X5257" s="948"/>
      <c r="Y5257" s="948"/>
      <c r="Z5257" s="948"/>
      <c r="CC5257" s="949"/>
    </row>
    <row r="5258" spans="6:81" s="947" customFormat="1">
      <c r="F5258" s="948"/>
      <c r="G5258" s="948"/>
      <c r="H5258" s="948"/>
      <c r="I5258" s="948"/>
      <c r="N5258" s="948"/>
      <c r="O5258" s="948"/>
      <c r="P5258" s="948"/>
      <c r="Q5258" s="948"/>
      <c r="R5258" s="948"/>
      <c r="S5258" s="948"/>
      <c r="T5258" s="948"/>
      <c r="U5258" s="948"/>
      <c r="V5258" s="948"/>
      <c r="W5258" s="948"/>
      <c r="X5258" s="948"/>
      <c r="Y5258" s="948"/>
      <c r="Z5258" s="948"/>
      <c r="CC5258" s="949"/>
    </row>
    <row r="5259" spans="6:81" s="947" customFormat="1">
      <c r="F5259" s="948"/>
      <c r="G5259" s="948"/>
      <c r="H5259" s="948"/>
      <c r="I5259" s="948"/>
      <c r="N5259" s="948"/>
      <c r="O5259" s="948"/>
      <c r="P5259" s="948"/>
      <c r="Q5259" s="948"/>
      <c r="R5259" s="948"/>
      <c r="S5259" s="948"/>
      <c r="T5259" s="948"/>
      <c r="U5259" s="948"/>
      <c r="V5259" s="948"/>
      <c r="W5259" s="948"/>
      <c r="X5259" s="948"/>
      <c r="Y5259" s="948"/>
      <c r="Z5259" s="948"/>
      <c r="CC5259" s="949"/>
    </row>
    <row r="5260" spans="6:81" s="947" customFormat="1">
      <c r="F5260" s="948"/>
      <c r="G5260" s="948"/>
      <c r="H5260" s="948"/>
      <c r="I5260" s="948"/>
      <c r="N5260" s="948"/>
      <c r="O5260" s="948"/>
      <c r="P5260" s="948"/>
      <c r="Q5260" s="948"/>
      <c r="R5260" s="948"/>
      <c r="S5260" s="948"/>
      <c r="T5260" s="948"/>
      <c r="U5260" s="948"/>
      <c r="V5260" s="948"/>
      <c r="W5260" s="948"/>
      <c r="X5260" s="948"/>
      <c r="Y5260" s="948"/>
      <c r="Z5260" s="948"/>
      <c r="CC5260" s="949"/>
    </row>
    <row r="5261" spans="6:81" s="947" customFormat="1">
      <c r="F5261" s="948"/>
      <c r="G5261" s="948"/>
      <c r="H5261" s="948"/>
      <c r="I5261" s="948"/>
      <c r="N5261" s="948"/>
      <c r="O5261" s="948"/>
      <c r="P5261" s="948"/>
      <c r="Q5261" s="948"/>
      <c r="R5261" s="948"/>
      <c r="S5261" s="948"/>
      <c r="T5261" s="948"/>
      <c r="U5261" s="948"/>
      <c r="V5261" s="948"/>
      <c r="W5261" s="948"/>
      <c r="X5261" s="948"/>
      <c r="Y5261" s="948"/>
      <c r="Z5261" s="948"/>
      <c r="CC5261" s="949"/>
    </row>
    <row r="5262" spans="6:81" s="947" customFormat="1">
      <c r="F5262" s="948"/>
      <c r="G5262" s="948"/>
      <c r="H5262" s="948"/>
      <c r="I5262" s="948"/>
      <c r="N5262" s="948"/>
      <c r="O5262" s="948"/>
      <c r="P5262" s="948"/>
      <c r="Q5262" s="948"/>
      <c r="R5262" s="948"/>
      <c r="S5262" s="948"/>
      <c r="T5262" s="948"/>
      <c r="U5262" s="948"/>
      <c r="V5262" s="948"/>
      <c r="W5262" s="948"/>
      <c r="X5262" s="948"/>
      <c r="Y5262" s="948"/>
      <c r="Z5262" s="948"/>
      <c r="CC5262" s="949"/>
    </row>
    <row r="5263" spans="6:81" s="947" customFormat="1">
      <c r="F5263" s="948"/>
      <c r="G5263" s="948"/>
      <c r="H5263" s="948"/>
      <c r="I5263" s="948"/>
      <c r="N5263" s="948"/>
      <c r="O5263" s="948"/>
      <c r="P5263" s="948"/>
      <c r="Q5263" s="948"/>
      <c r="R5263" s="948"/>
      <c r="S5263" s="948"/>
      <c r="T5263" s="948"/>
      <c r="U5263" s="948"/>
      <c r="V5263" s="948"/>
      <c r="W5263" s="948"/>
      <c r="X5263" s="948"/>
      <c r="Y5263" s="948"/>
      <c r="Z5263" s="948"/>
      <c r="CC5263" s="949"/>
    </row>
    <row r="5264" spans="6:81" s="947" customFormat="1">
      <c r="F5264" s="948"/>
      <c r="G5264" s="948"/>
      <c r="H5264" s="948"/>
      <c r="I5264" s="948"/>
      <c r="N5264" s="948"/>
      <c r="O5264" s="948"/>
      <c r="P5264" s="948"/>
      <c r="Q5264" s="948"/>
      <c r="R5264" s="948"/>
      <c r="S5264" s="948"/>
      <c r="T5264" s="948"/>
      <c r="U5264" s="948"/>
      <c r="V5264" s="948"/>
      <c r="W5264" s="948"/>
      <c r="X5264" s="948"/>
      <c r="Y5264" s="948"/>
      <c r="Z5264" s="948"/>
      <c r="CC5264" s="949"/>
    </row>
    <row r="5265" spans="6:81" s="947" customFormat="1">
      <c r="F5265" s="948"/>
      <c r="G5265" s="948"/>
      <c r="H5265" s="948"/>
      <c r="I5265" s="948"/>
      <c r="N5265" s="948"/>
      <c r="O5265" s="948"/>
      <c r="P5265" s="948"/>
      <c r="Q5265" s="948"/>
      <c r="R5265" s="948"/>
      <c r="S5265" s="948"/>
      <c r="T5265" s="948"/>
      <c r="U5265" s="948"/>
      <c r="V5265" s="948"/>
      <c r="W5265" s="948"/>
      <c r="X5265" s="948"/>
      <c r="Y5265" s="948"/>
      <c r="Z5265" s="948"/>
      <c r="CC5265" s="949"/>
    </row>
    <row r="5266" spans="6:81" s="947" customFormat="1">
      <c r="F5266" s="948"/>
      <c r="G5266" s="948"/>
      <c r="H5266" s="948"/>
      <c r="I5266" s="948"/>
      <c r="N5266" s="948"/>
      <c r="O5266" s="948"/>
      <c r="P5266" s="948"/>
      <c r="Q5266" s="948"/>
      <c r="R5266" s="948"/>
      <c r="S5266" s="948"/>
      <c r="T5266" s="948"/>
      <c r="U5266" s="948"/>
      <c r="V5266" s="948"/>
      <c r="W5266" s="948"/>
      <c r="X5266" s="948"/>
      <c r="Y5266" s="948"/>
      <c r="Z5266" s="948"/>
      <c r="CC5266" s="949"/>
    </row>
    <row r="5267" spans="6:81" s="947" customFormat="1">
      <c r="F5267" s="948"/>
      <c r="G5267" s="948"/>
      <c r="H5267" s="948"/>
      <c r="I5267" s="948"/>
      <c r="N5267" s="948"/>
      <c r="O5267" s="948"/>
      <c r="P5267" s="948"/>
      <c r="Q5267" s="948"/>
      <c r="R5267" s="948"/>
      <c r="S5267" s="948"/>
      <c r="T5267" s="948"/>
      <c r="U5267" s="948"/>
      <c r="V5267" s="948"/>
      <c r="W5267" s="948"/>
      <c r="X5267" s="948"/>
      <c r="Y5267" s="948"/>
      <c r="Z5267" s="948"/>
      <c r="CC5267" s="949"/>
    </row>
    <row r="5268" spans="6:81" s="947" customFormat="1">
      <c r="F5268" s="948"/>
      <c r="G5268" s="948"/>
      <c r="H5268" s="948"/>
      <c r="I5268" s="948"/>
      <c r="N5268" s="948"/>
      <c r="O5268" s="948"/>
      <c r="P5268" s="948"/>
      <c r="Q5268" s="948"/>
      <c r="R5268" s="948"/>
      <c r="S5268" s="948"/>
      <c r="T5268" s="948"/>
      <c r="U5268" s="948"/>
      <c r="V5268" s="948"/>
      <c r="W5268" s="948"/>
      <c r="X5268" s="948"/>
      <c r="Y5268" s="948"/>
      <c r="Z5268" s="948"/>
      <c r="CC5268" s="949"/>
    </row>
    <row r="5269" spans="6:81" s="947" customFormat="1">
      <c r="F5269" s="948"/>
      <c r="G5269" s="948"/>
      <c r="H5269" s="948"/>
      <c r="I5269" s="948"/>
      <c r="N5269" s="948"/>
      <c r="O5269" s="948"/>
      <c r="P5269" s="948"/>
      <c r="Q5269" s="948"/>
      <c r="R5269" s="948"/>
      <c r="S5269" s="948"/>
      <c r="T5269" s="948"/>
      <c r="U5269" s="948"/>
      <c r="V5269" s="948"/>
      <c r="W5269" s="948"/>
      <c r="X5269" s="948"/>
      <c r="Y5269" s="948"/>
      <c r="Z5269" s="948"/>
      <c r="CC5269" s="949"/>
    </row>
    <row r="5270" spans="6:81" s="947" customFormat="1">
      <c r="F5270" s="948"/>
      <c r="G5270" s="948"/>
      <c r="H5270" s="948"/>
      <c r="I5270" s="948"/>
      <c r="N5270" s="948"/>
      <c r="O5270" s="948"/>
      <c r="P5270" s="948"/>
      <c r="Q5270" s="948"/>
      <c r="R5270" s="948"/>
      <c r="S5270" s="948"/>
      <c r="T5270" s="948"/>
      <c r="U5270" s="948"/>
      <c r="V5270" s="948"/>
      <c r="W5270" s="948"/>
      <c r="X5270" s="948"/>
      <c r="Y5270" s="948"/>
      <c r="Z5270" s="948"/>
      <c r="CC5270" s="949"/>
    </row>
    <row r="5271" spans="6:81" s="947" customFormat="1">
      <c r="F5271" s="948"/>
      <c r="G5271" s="948"/>
      <c r="H5271" s="948"/>
      <c r="I5271" s="948"/>
      <c r="N5271" s="948"/>
      <c r="O5271" s="948"/>
      <c r="P5271" s="948"/>
      <c r="Q5271" s="948"/>
      <c r="R5271" s="948"/>
      <c r="S5271" s="948"/>
      <c r="T5271" s="948"/>
      <c r="U5271" s="948"/>
      <c r="V5271" s="948"/>
      <c r="W5271" s="948"/>
      <c r="X5271" s="948"/>
      <c r="Y5271" s="948"/>
      <c r="Z5271" s="948"/>
      <c r="CC5271" s="949"/>
    </row>
    <row r="5272" spans="6:81" s="947" customFormat="1">
      <c r="F5272" s="948"/>
      <c r="G5272" s="948"/>
      <c r="H5272" s="948"/>
      <c r="I5272" s="948"/>
      <c r="N5272" s="948"/>
      <c r="O5272" s="948"/>
      <c r="P5272" s="948"/>
      <c r="Q5272" s="948"/>
      <c r="R5272" s="948"/>
      <c r="S5272" s="948"/>
      <c r="T5272" s="948"/>
      <c r="U5272" s="948"/>
      <c r="V5272" s="948"/>
      <c r="W5272" s="948"/>
      <c r="X5272" s="948"/>
      <c r="Y5272" s="948"/>
      <c r="Z5272" s="948"/>
      <c r="CC5272" s="949"/>
    </row>
    <row r="5273" spans="6:81" s="947" customFormat="1">
      <c r="F5273" s="948"/>
      <c r="G5273" s="948"/>
      <c r="H5273" s="948"/>
      <c r="I5273" s="948"/>
      <c r="N5273" s="948"/>
      <c r="O5273" s="948"/>
      <c r="P5273" s="948"/>
      <c r="Q5273" s="948"/>
      <c r="R5273" s="948"/>
      <c r="S5273" s="948"/>
      <c r="T5273" s="948"/>
      <c r="U5273" s="948"/>
      <c r="V5273" s="948"/>
      <c r="W5273" s="948"/>
      <c r="X5273" s="948"/>
      <c r="Y5273" s="948"/>
      <c r="Z5273" s="948"/>
      <c r="CC5273" s="949"/>
    </row>
    <row r="5274" spans="6:81" s="947" customFormat="1">
      <c r="F5274" s="948"/>
      <c r="G5274" s="948"/>
      <c r="H5274" s="948"/>
      <c r="I5274" s="948"/>
      <c r="N5274" s="948"/>
      <c r="O5274" s="948"/>
      <c r="P5274" s="948"/>
      <c r="Q5274" s="948"/>
      <c r="R5274" s="948"/>
      <c r="S5274" s="948"/>
      <c r="T5274" s="948"/>
      <c r="U5274" s="948"/>
      <c r="V5274" s="948"/>
      <c r="W5274" s="948"/>
      <c r="X5274" s="948"/>
      <c r="Y5274" s="948"/>
      <c r="Z5274" s="948"/>
      <c r="CC5274" s="949"/>
    </row>
    <row r="5275" spans="6:81" s="947" customFormat="1">
      <c r="F5275" s="948"/>
      <c r="G5275" s="948"/>
      <c r="H5275" s="948"/>
      <c r="I5275" s="948"/>
      <c r="N5275" s="948"/>
      <c r="O5275" s="948"/>
      <c r="P5275" s="948"/>
      <c r="Q5275" s="948"/>
      <c r="R5275" s="948"/>
      <c r="S5275" s="948"/>
      <c r="T5275" s="948"/>
      <c r="U5275" s="948"/>
      <c r="V5275" s="948"/>
      <c r="W5275" s="948"/>
      <c r="X5275" s="948"/>
      <c r="Y5275" s="948"/>
      <c r="Z5275" s="948"/>
      <c r="CC5275" s="949"/>
    </row>
    <row r="5276" spans="6:81" s="947" customFormat="1">
      <c r="F5276" s="948"/>
      <c r="G5276" s="948"/>
      <c r="H5276" s="948"/>
      <c r="I5276" s="948"/>
      <c r="N5276" s="948"/>
      <c r="O5276" s="948"/>
      <c r="P5276" s="948"/>
      <c r="Q5276" s="948"/>
      <c r="R5276" s="948"/>
      <c r="S5276" s="948"/>
      <c r="T5276" s="948"/>
      <c r="U5276" s="948"/>
      <c r="V5276" s="948"/>
      <c r="W5276" s="948"/>
      <c r="X5276" s="948"/>
      <c r="Y5276" s="948"/>
      <c r="Z5276" s="948"/>
      <c r="CC5276" s="949"/>
    </row>
    <row r="5277" spans="6:81" s="947" customFormat="1">
      <c r="F5277" s="948"/>
      <c r="G5277" s="948"/>
      <c r="H5277" s="948"/>
      <c r="I5277" s="948"/>
      <c r="N5277" s="948"/>
      <c r="O5277" s="948"/>
      <c r="P5277" s="948"/>
      <c r="Q5277" s="948"/>
      <c r="R5277" s="948"/>
      <c r="S5277" s="948"/>
      <c r="T5277" s="948"/>
      <c r="U5277" s="948"/>
      <c r="V5277" s="948"/>
      <c r="W5277" s="948"/>
      <c r="X5277" s="948"/>
      <c r="Y5277" s="948"/>
      <c r="Z5277" s="948"/>
      <c r="CC5277" s="949"/>
    </row>
    <row r="5278" spans="6:81" s="947" customFormat="1">
      <c r="F5278" s="948"/>
      <c r="G5278" s="948"/>
      <c r="H5278" s="948"/>
      <c r="I5278" s="948"/>
      <c r="N5278" s="948"/>
      <c r="O5278" s="948"/>
      <c r="P5278" s="948"/>
      <c r="Q5278" s="948"/>
      <c r="R5278" s="948"/>
      <c r="S5278" s="948"/>
      <c r="T5278" s="948"/>
      <c r="U5278" s="948"/>
      <c r="V5278" s="948"/>
      <c r="W5278" s="948"/>
      <c r="X5278" s="948"/>
      <c r="Y5278" s="948"/>
      <c r="Z5278" s="948"/>
      <c r="CC5278" s="949"/>
    </row>
    <row r="5279" spans="6:81" s="947" customFormat="1">
      <c r="F5279" s="948"/>
      <c r="G5279" s="948"/>
      <c r="H5279" s="948"/>
      <c r="I5279" s="948"/>
      <c r="N5279" s="948"/>
      <c r="O5279" s="948"/>
      <c r="P5279" s="948"/>
      <c r="Q5279" s="948"/>
      <c r="R5279" s="948"/>
      <c r="S5279" s="948"/>
      <c r="T5279" s="948"/>
      <c r="U5279" s="948"/>
      <c r="V5279" s="948"/>
      <c r="W5279" s="948"/>
      <c r="X5279" s="948"/>
      <c r="Y5279" s="948"/>
      <c r="Z5279" s="948"/>
      <c r="CC5279" s="949"/>
    </row>
    <row r="5280" spans="6:81" s="947" customFormat="1">
      <c r="F5280" s="948"/>
      <c r="G5280" s="948"/>
      <c r="H5280" s="948"/>
      <c r="I5280" s="948"/>
      <c r="N5280" s="948"/>
      <c r="O5280" s="948"/>
      <c r="P5280" s="948"/>
      <c r="Q5280" s="948"/>
      <c r="R5280" s="948"/>
      <c r="S5280" s="948"/>
      <c r="T5280" s="948"/>
      <c r="U5280" s="948"/>
      <c r="V5280" s="948"/>
      <c r="W5280" s="948"/>
      <c r="X5280" s="948"/>
      <c r="Y5280" s="948"/>
      <c r="Z5280" s="948"/>
      <c r="CC5280" s="949"/>
    </row>
    <row r="5281" spans="6:81" s="947" customFormat="1">
      <c r="F5281" s="948"/>
      <c r="G5281" s="948"/>
      <c r="H5281" s="948"/>
      <c r="I5281" s="948"/>
      <c r="N5281" s="948"/>
      <c r="O5281" s="948"/>
      <c r="P5281" s="948"/>
      <c r="Q5281" s="948"/>
      <c r="R5281" s="948"/>
      <c r="S5281" s="948"/>
      <c r="T5281" s="948"/>
      <c r="U5281" s="948"/>
      <c r="V5281" s="948"/>
      <c r="W5281" s="948"/>
      <c r="X5281" s="948"/>
      <c r="Y5281" s="948"/>
      <c r="Z5281" s="948"/>
      <c r="CC5281" s="949"/>
    </row>
    <row r="5282" spans="6:81" s="947" customFormat="1">
      <c r="F5282" s="948"/>
      <c r="G5282" s="948"/>
      <c r="H5282" s="948"/>
      <c r="I5282" s="948"/>
      <c r="N5282" s="948"/>
      <c r="O5282" s="948"/>
      <c r="P5282" s="948"/>
      <c r="Q5282" s="948"/>
      <c r="R5282" s="948"/>
      <c r="S5282" s="948"/>
      <c r="T5282" s="948"/>
      <c r="U5282" s="948"/>
      <c r="V5282" s="948"/>
      <c r="W5282" s="948"/>
      <c r="X5282" s="948"/>
      <c r="Y5282" s="948"/>
      <c r="Z5282" s="948"/>
      <c r="CC5282" s="949"/>
    </row>
    <row r="5283" spans="6:81" s="947" customFormat="1">
      <c r="F5283" s="948"/>
      <c r="G5283" s="948"/>
      <c r="H5283" s="948"/>
      <c r="I5283" s="948"/>
      <c r="N5283" s="948"/>
      <c r="O5283" s="948"/>
      <c r="P5283" s="948"/>
      <c r="Q5283" s="948"/>
      <c r="R5283" s="948"/>
      <c r="S5283" s="948"/>
      <c r="T5283" s="948"/>
      <c r="U5283" s="948"/>
      <c r="V5283" s="948"/>
      <c r="W5283" s="948"/>
      <c r="X5283" s="948"/>
      <c r="Y5283" s="948"/>
      <c r="Z5283" s="948"/>
      <c r="CC5283" s="949"/>
    </row>
    <row r="5284" spans="6:81" s="947" customFormat="1">
      <c r="F5284" s="948"/>
      <c r="G5284" s="948"/>
      <c r="H5284" s="948"/>
      <c r="I5284" s="948"/>
      <c r="N5284" s="948"/>
      <c r="O5284" s="948"/>
      <c r="P5284" s="948"/>
      <c r="Q5284" s="948"/>
      <c r="R5284" s="948"/>
      <c r="S5284" s="948"/>
      <c r="T5284" s="948"/>
      <c r="U5284" s="948"/>
      <c r="V5284" s="948"/>
      <c r="W5284" s="948"/>
      <c r="X5284" s="948"/>
      <c r="Y5284" s="948"/>
      <c r="Z5284" s="948"/>
      <c r="CC5284" s="949"/>
    </row>
    <row r="5285" spans="6:81" s="947" customFormat="1">
      <c r="F5285" s="948"/>
      <c r="G5285" s="948"/>
      <c r="H5285" s="948"/>
      <c r="I5285" s="948"/>
      <c r="N5285" s="948"/>
      <c r="O5285" s="948"/>
      <c r="P5285" s="948"/>
      <c r="Q5285" s="948"/>
      <c r="R5285" s="948"/>
      <c r="S5285" s="948"/>
      <c r="T5285" s="948"/>
      <c r="U5285" s="948"/>
      <c r="V5285" s="948"/>
      <c r="W5285" s="948"/>
      <c r="X5285" s="948"/>
      <c r="Y5285" s="948"/>
      <c r="Z5285" s="948"/>
      <c r="CC5285" s="949"/>
    </row>
    <row r="5286" spans="6:81" s="947" customFormat="1">
      <c r="F5286" s="948"/>
      <c r="G5286" s="948"/>
      <c r="H5286" s="948"/>
      <c r="I5286" s="948"/>
      <c r="N5286" s="948"/>
      <c r="O5286" s="948"/>
      <c r="P5286" s="948"/>
      <c r="Q5286" s="948"/>
      <c r="R5286" s="948"/>
      <c r="S5286" s="948"/>
      <c r="T5286" s="948"/>
      <c r="U5286" s="948"/>
      <c r="V5286" s="948"/>
      <c r="W5286" s="948"/>
      <c r="X5286" s="948"/>
      <c r="Y5286" s="948"/>
      <c r="Z5286" s="948"/>
      <c r="CC5286" s="949"/>
    </row>
    <row r="5287" spans="6:81" s="947" customFormat="1">
      <c r="F5287" s="948"/>
      <c r="G5287" s="948"/>
      <c r="H5287" s="948"/>
      <c r="I5287" s="948"/>
      <c r="N5287" s="948"/>
      <c r="O5287" s="948"/>
      <c r="P5287" s="948"/>
      <c r="Q5287" s="948"/>
      <c r="R5287" s="948"/>
      <c r="S5287" s="948"/>
      <c r="T5287" s="948"/>
      <c r="U5287" s="948"/>
      <c r="V5287" s="948"/>
      <c r="W5287" s="948"/>
      <c r="X5287" s="948"/>
      <c r="Y5287" s="948"/>
      <c r="Z5287" s="948"/>
      <c r="CC5287" s="949"/>
    </row>
    <row r="5288" spans="6:81" s="947" customFormat="1">
      <c r="F5288" s="948"/>
      <c r="G5288" s="948"/>
      <c r="H5288" s="948"/>
      <c r="I5288" s="948"/>
      <c r="N5288" s="948"/>
      <c r="O5288" s="948"/>
      <c r="P5288" s="948"/>
      <c r="Q5288" s="948"/>
      <c r="R5288" s="948"/>
      <c r="S5288" s="948"/>
      <c r="T5288" s="948"/>
      <c r="U5288" s="948"/>
      <c r="V5288" s="948"/>
      <c r="W5288" s="948"/>
      <c r="X5288" s="948"/>
      <c r="Y5288" s="948"/>
      <c r="Z5288" s="948"/>
      <c r="CC5288" s="949"/>
    </row>
    <row r="5289" spans="6:81" s="947" customFormat="1">
      <c r="F5289" s="948"/>
      <c r="G5289" s="948"/>
      <c r="H5289" s="948"/>
      <c r="I5289" s="948"/>
      <c r="N5289" s="948"/>
      <c r="O5289" s="948"/>
      <c r="P5289" s="948"/>
      <c r="Q5289" s="948"/>
      <c r="R5289" s="948"/>
      <c r="S5289" s="948"/>
      <c r="T5289" s="948"/>
      <c r="U5289" s="948"/>
      <c r="V5289" s="948"/>
      <c r="W5289" s="948"/>
      <c r="X5289" s="948"/>
      <c r="Y5289" s="948"/>
      <c r="Z5289" s="948"/>
      <c r="CC5289" s="949"/>
    </row>
    <row r="5290" spans="6:81" s="947" customFormat="1">
      <c r="F5290" s="948"/>
      <c r="G5290" s="948"/>
      <c r="H5290" s="948"/>
      <c r="I5290" s="948"/>
      <c r="N5290" s="948"/>
      <c r="O5290" s="948"/>
      <c r="P5290" s="948"/>
      <c r="Q5290" s="948"/>
      <c r="R5290" s="948"/>
      <c r="S5290" s="948"/>
      <c r="T5290" s="948"/>
      <c r="U5290" s="948"/>
      <c r="V5290" s="948"/>
      <c r="W5290" s="948"/>
      <c r="X5290" s="948"/>
      <c r="Y5290" s="948"/>
      <c r="Z5290" s="948"/>
      <c r="CC5290" s="949"/>
    </row>
    <row r="5291" spans="6:81" s="947" customFormat="1">
      <c r="F5291" s="948"/>
      <c r="G5291" s="948"/>
      <c r="H5291" s="948"/>
      <c r="I5291" s="948"/>
      <c r="N5291" s="948"/>
      <c r="O5291" s="948"/>
      <c r="P5291" s="948"/>
      <c r="Q5291" s="948"/>
      <c r="R5291" s="948"/>
      <c r="S5291" s="948"/>
      <c r="T5291" s="948"/>
      <c r="U5291" s="948"/>
      <c r="V5291" s="948"/>
      <c r="W5291" s="948"/>
      <c r="X5291" s="948"/>
      <c r="Y5291" s="948"/>
      <c r="Z5291" s="948"/>
      <c r="CC5291" s="949"/>
    </row>
    <row r="5292" spans="6:81" s="947" customFormat="1">
      <c r="F5292" s="948"/>
      <c r="G5292" s="948"/>
      <c r="H5292" s="948"/>
      <c r="I5292" s="948"/>
      <c r="N5292" s="948"/>
      <c r="O5292" s="948"/>
      <c r="P5292" s="948"/>
      <c r="Q5292" s="948"/>
      <c r="R5292" s="948"/>
      <c r="S5292" s="948"/>
      <c r="T5292" s="948"/>
      <c r="U5292" s="948"/>
      <c r="V5292" s="948"/>
      <c r="W5292" s="948"/>
      <c r="X5292" s="948"/>
      <c r="Y5292" s="948"/>
      <c r="Z5292" s="948"/>
      <c r="CC5292" s="949"/>
    </row>
    <row r="5293" spans="6:81" s="947" customFormat="1">
      <c r="F5293" s="948"/>
      <c r="G5293" s="948"/>
      <c r="H5293" s="948"/>
      <c r="I5293" s="948"/>
      <c r="N5293" s="948"/>
      <c r="O5293" s="948"/>
      <c r="P5293" s="948"/>
      <c r="Q5293" s="948"/>
      <c r="R5293" s="948"/>
      <c r="S5293" s="948"/>
      <c r="T5293" s="948"/>
      <c r="U5293" s="948"/>
      <c r="V5293" s="948"/>
      <c r="W5293" s="948"/>
      <c r="X5293" s="948"/>
      <c r="Y5293" s="948"/>
      <c r="Z5293" s="948"/>
      <c r="CC5293" s="949"/>
    </row>
    <row r="5294" spans="6:81" s="947" customFormat="1">
      <c r="F5294" s="948"/>
      <c r="G5294" s="948"/>
      <c r="H5294" s="948"/>
      <c r="I5294" s="948"/>
      <c r="N5294" s="948"/>
      <c r="O5294" s="948"/>
      <c r="P5294" s="948"/>
      <c r="Q5294" s="948"/>
      <c r="R5294" s="948"/>
      <c r="S5294" s="948"/>
      <c r="T5294" s="948"/>
      <c r="U5294" s="948"/>
      <c r="V5294" s="948"/>
      <c r="W5294" s="948"/>
      <c r="X5294" s="948"/>
      <c r="Y5294" s="948"/>
      <c r="Z5294" s="948"/>
      <c r="CC5294" s="949"/>
    </row>
    <row r="5295" spans="6:81" s="947" customFormat="1">
      <c r="F5295" s="948"/>
      <c r="G5295" s="948"/>
      <c r="H5295" s="948"/>
      <c r="I5295" s="948"/>
      <c r="N5295" s="948"/>
      <c r="O5295" s="948"/>
      <c r="P5295" s="948"/>
      <c r="Q5295" s="948"/>
      <c r="R5295" s="948"/>
      <c r="S5295" s="948"/>
      <c r="T5295" s="948"/>
      <c r="U5295" s="948"/>
      <c r="V5295" s="948"/>
      <c r="W5295" s="948"/>
      <c r="X5295" s="948"/>
      <c r="Y5295" s="948"/>
      <c r="Z5295" s="948"/>
      <c r="CC5295" s="949"/>
    </row>
    <row r="5296" spans="6:81" s="947" customFormat="1">
      <c r="F5296" s="948"/>
      <c r="G5296" s="948"/>
      <c r="H5296" s="948"/>
      <c r="I5296" s="948"/>
      <c r="N5296" s="948"/>
      <c r="O5296" s="948"/>
      <c r="P5296" s="948"/>
      <c r="Q5296" s="948"/>
      <c r="R5296" s="948"/>
      <c r="S5296" s="948"/>
      <c r="T5296" s="948"/>
      <c r="U5296" s="948"/>
      <c r="V5296" s="948"/>
      <c r="W5296" s="948"/>
      <c r="X5296" s="948"/>
      <c r="Y5296" s="948"/>
      <c r="Z5296" s="948"/>
      <c r="CC5296" s="949"/>
    </row>
    <row r="5297" spans="6:81" s="947" customFormat="1">
      <c r="F5297" s="948"/>
      <c r="G5297" s="948"/>
      <c r="H5297" s="948"/>
      <c r="I5297" s="948"/>
      <c r="N5297" s="948"/>
      <c r="O5297" s="948"/>
      <c r="P5297" s="948"/>
      <c r="Q5297" s="948"/>
      <c r="R5297" s="948"/>
      <c r="S5297" s="948"/>
      <c r="T5297" s="948"/>
      <c r="U5297" s="948"/>
      <c r="V5297" s="948"/>
      <c r="W5297" s="948"/>
      <c r="X5297" s="948"/>
      <c r="Y5297" s="948"/>
      <c r="Z5297" s="948"/>
      <c r="CC5297" s="949"/>
    </row>
    <row r="5298" spans="6:81" s="947" customFormat="1">
      <c r="F5298" s="948"/>
      <c r="G5298" s="948"/>
      <c r="H5298" s="948"/>
      <c r="I5298" s="948"/>
      <c r="N5298" s="948"/>
      <c r="O5298" s="948"/>
      <c r="P5298" s="948"/>
      <c r="Q5298" s="948"/>
      <c r="R5298" s="948"/>
      <c r="S5298" s="948"/>
      <c r="T5298" s="948"/>
      <c r="U5298" s="948"/>
      <c r="V5298" s="948"/>
      <c r="W5298" s="948"/>
      <c r="X5298" s="948"/>
      <c r="Y5298" s="948"/>
      <c r="Z5298" s="948"/>
      <c r="CC5298" s="949"/>
    </row>
    <row r="5299" spans="6:81" s="947" customFormat="1">
      <c r="F5299" s="948"/>
      <c r="G5299" s="948"/>
      <c r="H5299" s="948"/>
      <c r="I5299" s="948"/>
      <c r="N5299" s="948"/>
      <c r="O5299" s="948"/>
      <c r="P5299" s="948"/>
      <c r="Q5299" s="948"/>
      <c r="R5299" s="948"/>
      <c r="S5299" s="948"/>
      <c r="T5299" s="948"/>
      <c r="U5299" s="948"/>
      <c r="V5299" s="948"/>
      <c r="W5299" s="948"/>
      <c r="X5299" s="948"/>
      <c r="Y5299" s="948"/>
      <c r="Z5299" s="948"/>
      <c r="CC5299" s="949"/>
    </row>
    <row r="5300" spans="6:81" s="947" customFormat="1">
      <c r="F5300" s="948"/>
      <c r="G5300" s="948"/>
      <c r="H5300" s="948"/>
      <c r="I5300" s="948"/>
      <c r="N5300" s="948"/>
      <c r="O5300" s="948"/>
      <c r="P5300" s="948"/>
      <c r="Q5300" s="948"/>
      <c r="R5300" s="948"/>
      <c r="S5300" s="948"/>
      <c r="T5300" s="948"/>
      <c r="U5300" s="948"/>
      <c r="V5300" s="948"/>
      <c r="W5300" s="948"/>
      <c r="X5300" s="948"/>
      <c r="Y5300" s="948"/>
      <c r="Z5300" s="948"/>
      <c r="CC5300" s="949"/>
    </row>
    <row r="5301" spans="6:81" s="947" customFormat="1">
      <c r="F5301" s="948"/>
      <c r="G5301" s="948"/>
      <c r="H5301" s="948"/>
      <c r="I5301" s="948"/>
      <c r="N5301" s="948"/>
      <c r="O5301" s="948"/>
      <c r="P5301" s="948"/>
      <c r="Q5301" s="948"/>
      <c r="R5301" s="948"/>
      <c r="S5301" s="948"/>
      <c r="T5301" s="948"/>
      <c r="U5301" s="948"/>
      <c r="V5301" s="948"/>
      <c r="W5301" s="948"/>
      <c r="X5301" s="948"/>
      <c r="Y5301" s="948"/>
      <c r="Z5301" s="948"/>
      <c r="CC5301" s="949"/>
    </row>
    <row r="5302" spans="6:81" s="947" customFormat="1">
      <c r="F5302" s="948"/>
      <c r="G5302" s="948"/>
      <c r="H5302" s="948"/>
      <c r="I5302" s="948"/>
      <c r="N5302" s="948"/>
      <c r="O5302" s="948"/>
      <c r="P5302" s="948"/>
      <c r="Q5302" s="948"/>
      <c r="R5302" s="948"/>
      <c r="S5302" s="948"/>
      <c r="T5302" s="948"/>
      <c r="U5302" s="948"/>
      <c r="V5302" s="948"/>
      <c r="W5302" s="948"/>
      <c r="X5302" s="948"/>
      <c r="Y5302" s="948"/>
      <c r="Z5302" s="948"/>
      <c r="CC5302" s="949"/>
    </row>
    <row r="5303" spans="6:81" s="947" customFormat="1">
      <c r="F5303" s="948"/>
      <c r="G5303" s="948"/>
      <c r="H5303" s="948"/>
      <c r="I5303" s="948"/>
      <c r="N5303" s="948"/>
      <c r="O5303" s="948"/>
      <c r="P5303" s="948"/>
      <c r="Q5303" s="948"/>
      <c r="R5303" s="948"/>
      <c r="S5303" s="948"/>
      <c r="T5303" s="948"/>
      <c r="U5303" s="948"/>
      <c r="V5303" s="948"/>
      <c r="W5303" s="948"/>
      <c r="X5303" s="948"/>
      <c r="Y5303" s="948"/>
      <c r="Z5303" s="948"/>
      <c r="CC5303" s="949"/>
    </row>
    <row r="5304" spans="6:81" s="947" customFormat="1">
      <c r="F5304" s="948"/>
      <c r="G5304" s="948"/>
      <c r="H5304" s="948"/>
      <c r="I5304" s="948"/>
      <c r="N5304" s="948"/>
      <c r="O5304" s="948"/>
      <c r="P5304" s="948"/>
      <c r="Q5304" s="948"/>
      <c r="R5304" s="948"/>
      <c r="S5304" s="948"/>
      <c r="T5304" s="948"/>
      <c r="U5304" s="948"/>
      <c r="V5304" s="948"/>
      <c r="W5304" s="948"/>
      <c r="X5304" s="948"/>
      <c r="Y5304" s="948"/>
      <c r="Z5304" s="948"/>
      <c r="CC5304" s="949"/>
    </row>
    <row r="5305" spans="6:81" s="947" customFormat="1">
      <c r="F5305" s="948"/>
      <c r="G5305" s="948"/>
      <c r="H5305" s="948"/>
      <c r="I5305" s="948"/>
      <c r="N5305" s="948"/>
      <c r="O5305" s="948"/>
      <c r="P5305" s="948"/>
      <c r="Q5305" s="948"/>
      <c r="R5305" s="948"/>
      <c r="S5305" s="948"/>
      <c r="T5305" s="948"/>
      <c r="U5305" s="948"/>
      <c r="V5305" s="948"/>
      <c r="W5305" s="948"/>
      <c r="X5305" s="948"/>
      <c r="Y5305" s="948"/>
      <c r="Z5305" s="948"/>
      <c r="CC5305" s="949"/>
    </row>
    <row r="5306" spans="6:81" s="947" customFormat="1">
      <c r="F5306" s="948"/>
      <c r="G5306" s="948"/>
      <c r="H5306" s="948"/>
      <c r="I5306" s="948"/>
      <c r="N5306" s="948"/>
      <c r="O5306" s="948"/>
      <c r="P5306" s="948"/>
      <c r="Q5306" s="948"/>
      <c r="R5306" s="948"/>
      <c r="S5306" s="948"/>
      <c r="T5306" s="948"/>
      <c r="U5306" s="948"/>
      <c r="V5306" s="948"/>
      <c r="W5306" s="948"/>
      <c r="X5306" s="948"/>
      <c r="Y5306" s="948"/>
      <c r="Z5306" s="948"/>
      <c r="CC5306" s="949"/>
    </row>
    <row r="5307" spans="6:81" s="947" customFormat="1">
      <c r="F5307" s="948"/>
      <c r="G5307" s="948"/>
      <c r="H5307" s="948"/>
      <c r="I5307" s="948"/>
      <c r="N5307" s="948"/>
      <c r="O5307" s="948"/>
      <c r="P5307" s="948"/>
      <c r="Q5307" s="948"/>
      <c r="R5307" s="948"/>
      <c r="S5307" s="948"/>
      <c r="T5307" s="948"/>
      <c r="U5307" s="948"/>
      <c r="V5307" s="948"/>
      <c r="W5307" s="948"/>
      <c r="X5307" s="948"/>
      <c r="Y5307" s="948"/>
      <c r="Z5307" s="948"/>
      <c r="CC5307" s="949"/>
    </row>
    <row r="5308" spans="6:81" s="947" customFormat="1">
      <c r="F5308" s="948"/>
      <c r="G5308" s="948"/>
      <c r="H5308" s="948"/>
      <c r="I5308" s="948"/>
      <c r="N5308" s="948"/>
      <c r="O5308" s="948"/>
      <c r="P5308" s="948"/>
      <c r="Q5308" s="948"/>
      <c r="R5308" s="948"/>
      <c r="S5308" s="948"/>
      <c r="T5308" s="948"/>
      <c r="U5308" s="948"/>
      <c r="V5308" s="948"/>
      <c r="W5308" s="948"/>
      <c r="X5308" s="948"/>
      <c r="Y5308" s="948"/>
      <c r="Z5308" s="948"/>
      <c r="CC5308" s="949"/>
    </row>
    <row r="5309" spans="6:81" s="947" customFormat="1">
      <c r="F5309" s="948"/>
      <c r="G5309" s="948"/>
      <c r="H5309" s="948"/>
      <c r="I5309" s="948"/>
      <c r="N5309" s="948"/>
      <c r="O5309" s="948"/>
      <c r="P5309" s="948"/>
      <c r="Q5309" s="948"/>
      <c r="R5309" s="948"/>
      <c r="S5309" s="948"/>
      <c r="T5309" s="948"/>
      <c r="U5309" s="948"/>
      <c r="V5309" s="948"/>
      <c r="W5309" s="948"/>
      <c r="X5309" s="948"/>
      <c r="Y5309" s="948"/>
      <c r="Z5309" s="948"/>
      <c r="CC5309" s="949"/>
    </row>
    <row r="5310" spans="6:81" s="947" customFormat="1">
      <c r="F5310" s="948"/>
      <c r="G5310" s="948"/>
      <c r="H5310" s="948"/>
      <c r="I5310" s="948"/>
      <c r="N5310" s="948"/>
      <c r="O5310" s="948"/>
      <c r="P5310" s="948"/>
      <c r="Q5310" s="948"/>
      <c r="R5310" s="948"/>
      <c r="S5310" s="948"/>
      <c r="T5310" s="948"/>
      <c r="U5310" s="948"/>
      <c r="V5310" s="948"/>
      <c r="W5310" s="948"/>
      <c r="X5310" s="948"/>
      <c r="Y5310" s="948"/>
      <c r="Z5310" s="948"/>
      <c r="CC5310" s="949"/>
    </row>
    <row r="5311" spans="6:81" s="947" customFormat="1">
      <c r="F5311" s="948"/>
      <c r="G5311" s="948"/>
      <c r="H5311" s="948"/>
      <c r="I5311" s="948"/>
      <c r="N5311" s="948"/>
      <c r="O5311" s="948"/>
      <c r="P5311" s="948"/>
      <c r="Q5311" s="948"/>
      <c r="R5311" s="948"/>
      <c r="S5311" s="948"/>
      <c r="T5311" s="948"/>
      <c r="U5311" s="948"/>
      <c r="V5311" s="948"/>
      <c r="W5311" s="948"/>
      <c r="X5311" s="948"/>
      <c r="Y5311" s="948"/>
      <c r="Z5311" s="948"/>
      <c r="CC5311" s="949"/>
    </row>
    <row r="5312" spans="6:81" s="947" customFormat="1">
      <c r="F5312" s="948"/>
      <c r="G5312" s="948"/>
      <c r="H5312" s="948"/>
      <c r="I5312" s="948"/>
      <c r="N5312" s="948"/>
      <c r="O5312" s="948"/>
      <c r="P5312" s="948"/>
      <c r="Q5312" s="948"/>
      <c r="R5312" s="948"/>
      <c r="S5312" s="948"/>
      <c r="T5312" s="948"/>
      <c r="U5312" s="948"/>
      <c r="V5312" s="948"/>
      <c r="W5312" s="948"/>
      <c r="X5312" s="948"/>
      <c r="Y5312" s="948"/>
      <c r="Z5312" s="948"/>
      <c r="CC5312" s="949"/>
    </row>
    <row r="5313" spans="6:81" s="947" customFormat="1">
      <c r="F5313" s="948"/>
      <c r="G5313" s="948"/>
      <c r="H5313" s="948"/>
      <c r="I5313" s="948"/>
      <c r="N5313" s="948"/>
      <c r="O5313" s="948"/>
      <c r="P5313" s="948"/>
      <c r="Q5313" s="948"/>
      <c r="R5313" s="948"/>
      <c r="S5313" s="948"/>
      <c r="T5313" s="948"/>
      <c r="U5313" s="948"/>
      <c r="V5313" s="948"/>
      <c r="W5313" s="948"/>
      <c r="X5313" s="948"/>
      <c r="Y5313" s="948"/>
      <c r="Z5313" s="948"/>
      <c r="CC5313" s="949"/>
    </row>
    <row r="5314" spans="6:81" s="947" customFormat="1">
      <c r="F5314" s="948"/>
      <c r="G5314" s="948"/>
      <c r="H5314" s="948"/>
      <c r="I5314" s="948"/>
      <c r="N5314" s="948"/>
      <c r="O5314" s="948"/>
      <c r="P5314" s="948"/>
      <c r="Q5314" s="948"/>
      <c r="R5314" s="948"/>
      <c r="S5314" s="948"/>
      <c r="T5314" s="948"/>
      <c r="U5314" s="948"/>
      <c r="V5314" s="948"/>
      <c r="W5314" s="948"/>
      <c r="X5314" s="948"/>
      <c r="Y5314" s="948"/>
      <c r="Z5314" s="948"/>
      <c r="CC5314" s="949"/>
    </row>
    <row r="5315" spans="6:81" s="947" customFormat="1">
      <c r="F5315" s="948"/>
      <c r="G5315" s="948"/>
      <c r="H5315" s="948"/>
      <c r="I5315" s="948"/>
      <c r="N5315" s="948"/>
      <c r="O5315" s="948"/>
      <c r="P5315" s="948"/>
      <c r="Q5315" s="948"/>
      <c r="R5315" s="948"/>
      <c r="S5315" s="948"/>
      <c r="T5315" s="948"/>
      <c r="U5315" s="948"/>
      <c r="V5315" s="948"/>
      <c r="W5315" s="948"/>
      <c r="X5315" s="948"/>
      <c r="Y5315" s="948"/>
      <c r="Z5315" s="948"/>
      <c r="CC5315" s="949"/>
    </row>
    <row r="5316" spans="6:81" s="947" customFormat="1">
      <c r="F5316" s="948"/>
      <c r="G5316" s="948"/>
      <c r="H5316" s="948"/>
      <c r="I5316" s="948"/>
      <c r="N5316" s="948"/>
      <c r="O5316" s="948"/>
      <c r="P5316" s="948"/>
      <c r="Q5316" s="948"/>
      <c r="R5316" s="948"/>
      <c r="S5316" s="948"/>
      <c r="T5316" s="948"/>
      <c r="U5316" s="948"/>
      <c r="V5316" s="948"/>
      <c r="W5316" s="948"/>
      <c r="X5316" s="948"/>
      <c r="Y5316" s="948"/>
      <c r="Z5316" s="948"/>
      <c r="CC5316" s="949"/>
    </row>
    <row r="5317" spans="6:81" s="947" customFormat="1">
      <c r="F5317" s="948"/>
      <c r="G5317" s="948"/>
      <c r="H5317" s="948"/>
      <c r="I5317" s="948"/>
      <c r="N5317" s="948"/>
      <c r="O5317" s="948"/>
      <c r="P5317" s="948"/>
      <c r="Q5317" s="948"/>
      <c r="R5317" s="948"/>
      <c r="S5317" s="948"/>
      <c r="T5317" s="948"/>
      <c r="U5317" s="948"/>
      <c r="V5317" s="948"/>
      <c r="W5317" s="948"/>
      <c r="X5317" s="948"/>
      <c r="Y5317" s="948"/>
      <c r="Z5317" s="948"/>
      <c r="CC5317" s="949"/>
    </row>
    <row r="5318" spans="6:81" s="947" customFormat="1">
      <c r="F5318" s="948"/>
      <c r="G5318" s="948"/>
      <c r="H5318" s="948"/>
      <c r="I5318" s="948"/>
      <c r="N5318" s="948"/>
      <c r="O5318" s="948"/>
      <c r="P5318" s="948"/>
      <c r="Q5318" s="948"/>
      <c r="R5318" s="948"/>
      <c r="S5318" s="948"/>
      <c r="T5318" s="948"/>
      <c r="U5318" s="948"/>
      <c r="V5318" s="948"/>
      <c r="W5318" s="948"/>
      <c r="X5318" s="948"/>
      <c r="Y5318" s="948"/>
      <c r="Z5318" s="948"/>
      <c r="CC5318" s="949"/>
    </row>
    <row r="5319" spans="6:81" s="947" customFormat="1">
      <c r="F5319" s="948"/>
      <c r="G5319" s="948"/>
      <c r="H5319" s="948"/>
      <c r="I5319" s="948"/>
      <c r="N5319" s="948"/>
      <c r="O5319" s="948"/>
      <c r="P5319" s="948"/>
      <c r="Q5319" s="948"/>
      <c r="R5319" s="948"/>
      <c r="S5319" s="948"/>
      <c r="T5319" s="948"/>
      <c r="U5319" s="948"/>
      <c r="V5319" s="948"/>
      <c r="W5319" s="948"/>
      <c r="X5319" s="948"/>
      <c r="Y5319" s="948"/>
      <c r="Z5319" s="948"/>
      <c r="CC5319" s="949"/>
    </row>
    <row r="5320" spans="6:81" s="947" customFormat="1">
      <c r="F5320" s="948"/>
      <c r="G5320" s="948"/>
      <c r="H5320" s="948"/>
      <c r="I5320" s="948"/>
      <c r="N5320" s="948"/>
      <c r="O5320" s="948"/>
      <c r="P5320" s="948"/>
      <c r="Q5320" s="948"/>
      <c r="R5320" s="948"/>
      <c r="S5320" s="948"/>
      <c r="T5320" s="948"/>
      <c r="U5320" s="948"/>
      <c r="V5320" s="948"/>
      <c r="W5320" s="948"/>
      <c r="X5320" s="948"/>
      <c r="Y5320" s="948"/>
      <c r="Z5320" s="948"/>
      <c r="CC5320" s="949"/>
    </row>
    <row r="5321" spans="6:81" s="947" customFormat="1">
      <c r="F5321" s="948"/>
      <c r="G5321" s="948"/>
      <c r="H5321" s="948"/>
      <c r="I5321" s="948"/>
      <c r="N5321" s="948"/>
      <c r="O5321" s="948"/>
      <c r="P5321" s="948"/>
      <c r="Q5321" s="948"/>
      <c r="R5321" s="948"/>
      <c r="S5321" s="948"/>
      <c r="T5321" s="948"/>
      <c r="U5321" s="948"/>
      <c r="V5321" s="948"/>
      <c r="W5321" s="948"/>
      <c r="X5321" s="948"/>
      <c r="Y5321" s="948"/>
      <c r="Z5321" s="948"/>
      <c r="CC5321" s="949"/>
    </row>
    <row r="5322" spans="6:81" s="947" customFormat="1">
      <c r="F5322" s="948"/>
      <c r="G5322" s="948"/>
      <c r="H5322" s="948"/>
      <c r="I5322" s="948"/>
      <c r="N5322" s="948"/>
      <c r="O5322" s="948"/>
      <c r="P5322" s="948"/>
      <c r="Q5322" s="948"/>
      <c r="R5322" s="948"/>
      <c r="S5322" s="948"/>
      <c r="T5322" s="948"/>
      <c r="U5322" s="948"/>
      <c r="V5322" s="948"/>
      <c r="W5322" s="948"/>
      <c r="X5322" s="948"/>
      <c r="Y5322" s="948"/>
      <c r="Z5322" s="948"/>
      <c r="CC5322" s="949"/>
    </row>
    <row r="5323" spans="6:81" s="947" customFormat="1">
      <c r="F5323" s="948"/>
      <c r="G5323" s="948"/>
      <c r="H5323" s="948"/>
      <c r="I5323" s="948"/>
      <c r="N5323" s="948"/>
      <c r="O5323" s="948"/>
      <c r="P5323" s="948"/>
      <c r="Q5323" s="948"/>
      <c r="R5323" s="948"/>
      <c r="S5323" s="948"/>
      <c r="T5323" s="948"/>
      <c r="U5323" s="948"/>
      <c r="V5323" s="948"/>
      <c r="W5323" s="948"/>
      <c r="X5323" s="948"/>
      <c r="Y5323" s="948"/>
      <c r="Z5323" s="948"/>
      <c r="CC5323" s="949"/>
    </row>
    <row r="5324" spans="6:81" s="947" customFormat="1">
      <c r="F5324" s="948"/>
      <c r="G5324" s="948"/>
      <c r="H5324" s="948"/>
      <c r="I5324" s="948"/>
      <c r="N5324" s="948"/>
      <c r="O5324" s="948"/>
      <c r="P5324" s="948"/>
      <c r="Q5324" s="948"/>
      <c r="R5324" s="948"/>
      <c r="S5324" s="948"/>
      <c r="T5324" s="948"/>
      <c r="U5324" s="948"/>
      <c r="V5324" s="948"/>
      <c r="W5324" s="948"/>
      <c r="X5324" s="948"/>
      <c r="Y5324" s="948"/>
      <c r="Z5324" s="948"/>
      <c r="CC5324" s="949"/>
    </row>
    <row r="5325" spans="6:81" s="947" customFormat="1">
      <c r="F5325" s="948"/>
      <c r="G5325" s="948"/>
      <c r="H5325" s="948"/>
      <c r="I5325" s="948"/>
      <c r="N5325" s="948"/>
      <c r="O5325" s="948"/>
      <c r="P5325" s="948"/>
      <c r="Q5325" s="948"/>
      <c r="R5325" s="948"/>
      <c r="S5325" s="948"/>
      <c r="T5325" s="948"/>
      <c r="U5325" s="948"/>
      <c r="V5325" s="948"/>
      <c r="W5325" s="948"/>
      <c r="X5325" s="948"/>
      <c r="Y5325" s="948"/>
      <c r="Z5325" s="948"/>
      <c r="CC5325" s="949"/>
    </row>
    <row r="5326" spans="6:81" s="947" customFormat="1">
      <c r="F5326" s="948"/>
      <c r="G5326" s="948"/>
      <c r="H5326" s="948"/>
      <c r="I5326" s="948"/>
      <c r="N5326" s="948"/>
      <c r="O5326" s="948"/>
      <c r="P5326" s="948"/>
      <c r="Q5326" s="948"/>
      <c r="R5326" s="948"/>
      <c r="S5326" s="948"/>
      <c r="T5326" s="948"/>
      <c r="U5326" s="948"/>
      <c r="V5326" s="948"/>
      <c r="W5326" s="948"/>
      <c r="X5326" s="948"/>
      <c r="Y5326" s="948"/>
      <c r="Z5326" s="948"/>
      <c r="CC5326" s="949"/>
    </row>
    <row r="5327" spans="6:81" s="947" customFormat="1">
      <c r="F5327" s="948"/>
      <c r="G5327" s="948"/>
      <c r="H5327" s="948"/>
      <c r="I5327" s="948"/>
      <c r="N5327" s="948"/>
      <c r="O5327" s="948"/>
      <c r="P5327" s="948"/>
      <c r="Q5327" s="948"/>
      <c r="R5327" s="948"/>
      <c r="S5327" s="948"/>
      <c r="T5327" s="948"/>
      <c r="U5327" s="948"/>
      <c r="V5327" s="948"/>
      <c r="W5327" s="948"/>
      <c r="X5327" s="948"/>
      <c r="Y5327" s="948"/>
      <c r="Z5327" s="948"/>
      <c r="CC5327" s="949"/>
    </row>
    <row r="5328" spans="6:81" s="947" customFormat="1">
      <c r="F5328" s="948"/>
      <c r="G5328" s="948"/>
      <c r="H5328" s="948"/>
      <c r="I5328" s="948"/>
      <c r="N5328" s="948"/>
      <c r="O5328" s="948"/>
      <c r="P5328" s="948"/>
      <c r="Q5328" s="948"/>
      <c r="R5328" s="948"/>
      <c r="S5328" s="948"/>
      <c r="T5328" s="948"/>
      <c r="U5328" s="948"/>
      <c r="V5328" s="948"/>
      <c r="W5328" s="948"/>
      <c r="X5328" s="948"/>
      <c r="Y5328" s="948"/>
      <c r="Z5328" s="948"/>
      <c r="CC5328" s="949"/>
    </row>
    <row r="5329" spans="6:81" s="947" customFormat="1">
      <c r="F5329" s="948"/>
      <c r="G5329" s="948"/>
      <c r="H5329" s="948"/>
      <c r="I5329" s="948"/>
      <c r="N5329" s="948"/>
      <c r="O5329" s="948"/>
      <c r="P5329" s="948"/>
      <c r="Q5329" s="948"/>
      <c r="R5329" s="948"/>
      <c r="S5329" s="948"/>
      <c r="T5329" s="948"/>
      <c r="U5329" s="948"/>
      <c r="V5329" s="948"/>
      <c r="W5329" s="948"/>
      <c r="X5329" s="948"/>
      <c r="Y5329" s="948"/>
      <c r="Z5329" s="948"/>
      <c r="CC5329" s="949"/>
    </row>
    <row r="5330" spans="6:81" s="947" customFormat="1">
      <c r="F5330" s="948"/>
      <c r="G5330" s="948"/>
      <c r="H5330" s="948"/>
      <c r="I5330" s="948"/>
      <c r="N5330" s="948"/>
      <c r="O5330" s="948"/>
      <c r="P5330" s="948"/>
      <c r="Q5330" s="948"/>
      <c r="R5330" s="948"/>
      <c r="S5330" s="948"/>
      <c r="T5330" s="948"/>
      <c r="U5330" s="948"/>
      <c r="V5330" s="948"/>
      <c r="W5330" s="948"/>
      <c r="X5330" s="948"/>
      <c r="Y5330" s="948"/>
      <c r="Z5330" s="948"/>
      <c r="CC5330" s="949"/>
    </row>
    <row r="5331" spans="6:81" s="947" customFormat="1">
      <c r="F5331" s="948"/>
      <c r="G5331" s="948"/>
      <c r="H5331" s="948"/>
      <c r="I5331" s="948"/>
      <c r="N5331" s="948"/>
      <c r="O5331" s="948"/>
      <c r="P5331" s="948"/>
      <c r="Q5331" s="948"/>
      <c r="R5331" s="948"/>
      <c r="S5331" s="948"/>
      <c r="T5331" s="948"/>
      <c r="U5331" s="948"/>
      <c r="V5331" s="948"/>
      <c r="W5331" s="948"/>
      <c r="X5331" s="948"/>
      <c r="Y5331" s="948"/>
      <c r="Z5331" s="948"/>
      <c r="CC5331" s="949"/>
    </row>
    <row r="5332" spans="6:81" s="947" customFormat="1">
      <c r="F5332" s="948"/>
      <c r="G5332" s="948"/>
      <c r="H5332" s="948"/>
      <c r="I5332" s="948"/>
      <c r="N5332" s="948"/>
      <c r="O5332" s="948"/>
      <c r="P5332" s="948"/>
      <c r="Q5332" s="948"/>
      <c r="R5332" s="948"/>
      <c r="S5332" s="948"/>
      <c r="T5332" s="948"/>
      <c r="U5332" s="948"/>
      <c r="V5332" s="948"/>
      <c r="W5332" s="948"/>
      <c r="X5332" s="948"/>
      <c r="Y5332" s="948"/>
      <c r="Z5332" s="948"/>
      <c r="CC5332" s="949"/>
    </row>
    <row r="5333" spans="6:81" s="947" customFormat="1">
      <c r="F5333" s="948"/>
      <c r="G5333" s="948"/>
      <c r="H5333" s="948"/>
      <c r="I5333" s="948"/>
      <c r="N5333" s="948"/>
      <c r="O5333" s="948"/>
      <c r="P5333" s="948"/>
      <c r="Q5333" s="948"/>
      <c r="R5333" s="948"/>
      <c r="S5333" s="948"/>
      <c r="T5333" s="948"/>
      <c r="U5333" s="948"/>
      <c r="V5333" s="948"/>
      <c r="W5333" s="948"/>
      <c r="X5333" s="948"/>
      <c r="Y5333" s="948"/>
      <c r="Z5333" s="948"/>
      <c r="CC5333" s="949"/>
    </row>
    <row r="5334" spans="6:81" s="947" customFormat="1">
      <c r="F5334" s="948"/>
      <c r="G5334" s="948"/>
      <c r="H5334" s="948"/>
      <c r="I5334" s="948"/>
      <c r="N5334" s="948"/>
      <c r="O5334" s="948"/>
      <c r="P5334" s="948"/>
      <c r="Q5334" s="948"/>
      <c r="R5334" s="948"/>
      <c r="S5334" s="948"/>
      <c r="T5334" s="948"/>
      <c r="U5334" s="948"/>
      <c r="V5334" s="948"/>
      <c r="W5334" s="948"/>
      <c r="X5334" s="948"/>
      <c r="Y5334" s="948"/>
      <c r="Z5334" s="948"/>
      <c r="CC5334" s="949"/>
    </row>
    <row r="5335" spans="6:81" s="947" customFormat="1">
      <c r="F5335" s="948"/>
      <c r="G5335" s="948"/>
      <c r="H5335" s="948"/>
      <c r="I5335" s="948"/>
      <c r="N5335" s="948"/>
      <c r="O5335" s="948"/>
      <c r="P5335" s="948"/>
      <c r="Q5335" s="948"/>
      <c r="R5335" s="948"/>
      <c r="S5335" s="948"/>
      <c r="T5335" s="948"/>
      <c r="U5335" s="948"/>
      <c r="V5335" s="948"/>
      <c r="W5335" s="948"/>
      <c r="X5335" s="948"/>
      <c r="Y5335" s="948"/>
      <c r="Z5335" s="948"/>
      <c r="CC5335" s="949"/>
    </row>
    <row r="5336" spans="6:81" s="947" customFormat="1">
      <c r="F5336" s="948"/>
      <c r="G5336" s="948"/>
      <c r="H5336" s="948"/>
      <c r="I5336" s="948"/>
      <c r="N5336" s="948"/>
      <c r="O5336" s="948"/>
      <c r="P5336" s="948"/>
      <c r="Q5336" s="948"/>
      <c r="R5336" s="948"/>
      <c r="S5336" s="948"/>
      <c r="T5336" s="948"/>
      <c r="U5336" s="948"/>
      <c r="V5336" s="948"/>
      <c r="W5336" s="948"/>
      <c r="X5336" s="948"/>
      <c r="Y5336" s="948"/>
      <c r="Z5336" s="948"/>
      <c r="CC5336" s="949"/>
    </row>
    <row r="5337" spans="6:81" s="947" customFormat="1">
      <c r="F5337" s="948"/>
      <c r="G5337" s="948"/>
      <c r="H5337" s="948"/>
      <c r="I5337" s="948"/>
      <c r="N5337" s="948"/>
      <c r="O5337" s="948"/>
      <c r="P5337" s="948"/>
      <c r="Q5337" s="948"/>
      <c r="R5337" s="948"/>
      <c r="S5337" s="948"/>
      <c r="T5337" s="948"/>
      <c r="U5337" s="948"/>
      <c r="V5337" s="948"/>
      <c r="W5337" s="948"/>
      <c r="X5337" s="948"/>
      <c r="Y5337" s="948"/>
      <c r="Z5337" s="948"/>
      <c r="CC5337" s="949"/>
    </row>
    <row r="5338" spans="6:81" s="947" customFormat="1">
      <c r="F5338" s="948"/>
      <c r="G5338" s="948"/>
      <c r="H5338" s="948"/>
      <c r="I5338" s="948"/>
      <c r="N5338" s="948"/>
      <c r="O5338" s="948"/>
      <c r="P5338" s="948"/>
      <c r="Q5338" s="948"/>
      <c r="R5338" s="948"/>
      <c r="S5338" s="948"/>
      <c r="T5338" s="948"/>
      <c r="U5338" s="948"/>
      <c r="V5338" s="948"/>
      <c r="W5338" s="948"/>
      <c r="X5338" s="948"/>
      <c r="Y5338" s="948"/>
      <c r="Z5338" s="948"/>
      <c r="CC5338" s="949"/>
    </row>
    <row r="5339" spans="6:81" s="947" customFormat="1">
      <c r="F5339" s="948"/>
      <c r="G5339" s="948"/>
      <c r="H5339" s="948"/>
      <c r="I5339" s="948"/>
      <c r="N5339" s="948"/>
      <c r="O5339" s="948"/>
      <c r="P5339" s="948"/>
      <c r="Q5339" s="948"/>
      <c r="R5339" s="948"/>
      <c r="S5339" s="948"/>
      <c r="T5339" s="948"/>
      <c r="U5339" s="948"/>
      <c r="V5339" s="948"/>
      <c r="W5339" s="948"/>
      <c r="X5339" s="948"/>
      <c r="Y5339" s="948"/>
      <c r="Z5339" s="948"/>
      <c r="CC5339" s="949"/>
    </row>
    <row r="5340" spans="6:81" s="947" customFormat="1">
      <c r="F5340" s="948"/>
      <c r="G5340" s="948"/>
      <c r="H5340" s="948"/>
      <c r="I5340" s="948"/>
      <c r="N5340" s="948"/>
      <c r="O5340" s="948"/>
      <c r="P5340" s="948"/>
      <c r="Q5340" s="948"/>
      <c r="R5340" s="948"/>
      <c r="S5340" s="948"/>
      <c r="T5340" s="948"/>
      <c r="U5340" s="948"/>
      <c r="V5340" s="948"/>
      <c r="W5340" s="948"/>
      <c r="X5340" s="948"/>
      <c r="Y5340" s="948"/>
      <c r="Z5340" s="948"/>
      <c r="CC5340" s="949"/>
    </row>
    <row r="5341" spans="6:81" s="947" customFormat="1">
      <c r="F5341" s="948"/>
      <c r="G5341" s="948"/>
      <c r="H5341" s="948"/>
      <c r="I5341" s="948"/>
      <c r="N5341" s="948"/>
      <c r="O5341" s="948"/>
      <c r="P5341" s="948"/>
      <c r="Q5341" s="948"/>
      <c r="R5341" s="948"/>
      <c r="S5341" s="948"/>
      <c r="T5341" s="948"/>
      <c r="U5341" s="948"/>
      <c r="V5341" s="948"/>
      <c r="W5341" s="948"/>
      <c r="X5341" s="948"/>
      <c r="Y5341" s="948"/>
      <c r="Z5341" s="948"/>
      <c r="CC5341" s="949"/>
    </row>
    <row r="5342" spans="6:81" s="947" customFormat="1">
      <c r="F5342" s="948"/>
      <c r="G5342" s="948"/>
      <c r="H5342" s="948"/>
      <c r="I5342" s="948"/>
      <c r="N5342" s="948"/>
      <c r="O5342" s="948"/>
      <c r="P5342" s="948"/>
      <c r="Q5342" s="948"/>
      <c r="R5342" s="948"/>
      <c r="S5342" s="948"/>
      <c r="T5342" s="948"/>
      <c r="U5342" s="948"/>
      <c r="V5342" s="948"/>
      <c r="W5342" s="948"/>
      <c r="X5342" s="948"/>
      <c r="Y5342" s="948"/>
      <c r="Z5342" s="948"/>
      <c r="CC5342" s="949"/>
    </row>
    <row r="5343" spans="6:81" s="947" customFormat="1">
      <c r="F5343" s="948"/>
      <c r="G5343" s="948"/>
      <c r="H5343" s="948"/>
      <c r="I5343" s="948"/>
      <c r="N5343" s="948"/>
      <c r="O5343" s="948"/>
      <c r="P5343" s="948"/>
      <c r="Q5343" s="948"/>
      <c r="R5343" s="948"/>
      <c r="S5343" s="948"/>
      <c r="T5343" s="948"/>
      <c r="U5343" s="948"/>
      <c r="V5343" s="948"/>
      <c r="W5343" s="948"/>
      <c r="X5343" s="948"/>
      <c r="Y5343" s="948"/>
      <c r="Z5343" s="948"/>
      <c r="CC5343" s="949"/>
    </row>
    <row r="5344" spans="6:81" s="947" customFormat="1">
      <c r="F5344" s="948"/>
      <c r="G5344" s="948"/>
      <c r="H5344" s="948"/>
      <c r="I5344" s="948"/>
      <c r="N5344" s="948"/>
      <c r="O5344" s="948"/>
      <c r="P5344" s="948"/>
      <c r="Q5344" s="948"/>
      <c r="R5344" s="948"/>
      <c r="S5344" s="948"/>
      <c r="T5344" s="948"/>
      <c r="U5344" s="948"/>
      <c r="V5344" s="948"/>
      <c r="W5344" s="948"/>
      <c r="X5344" s="948"/>
      <c r="Y5344" s="948"/>
      <c r="Z5344" s="948"/>
      <c r="CC5344" s="949"/>
    </row>
    <row r="5345" spans="6:81" s="947" customFormat="1">
      <c r="F5345" s="948"/>
      <c r="G5345" s="948"/>
      <c r="H5345" s="948"/>
      <c r="I5345" s="948"/>
      <c r="N5345" s="948"/>
      <c r="O5345" s="948"/>
      <c r="P5345" s="948"/>
      <c r="Q5345" s="948"/>
      <c r="R5345" s="948"/>
      <c r="S5345" s="948"/>
      <c r="T5345" s="948"/>
      <c r="U5345" s="948"/>
      <c r="V5345" s="948"/>
      <c r="W5345" s="948"/>
      <c r="X5345" s="948"/>
      <c r="Y5345" s="948"/>
      <c r="Z5345" s="948"/>
      <c r="CC5345" s="949"/>
    </row>
    <row r="5346" spans="6:81" s="947" customFormat="1">
      <c r="F5346" s="948"/>
      <c r="G5346" s="948"/>
      <c r="H5346" s="948"/>
      <c r="I5346" s="948"/>
      <c r="N5346" s="948"/>
      <c r="O5346" s="948"/>
      <c r="P5346" s="948"/>
      <c r="Q5346" s="948"/>
      <c r="R5346" s="948"/>
      <c r="S5346" s="948"/>
      <c r="T5346" s="948"/>
      <c r="U5346" s="948"/>
      <c r="V5346" s="948"/>
      <c r="W5346" s="948"/>
      <c r="X5346" s="948"/>
      <c r="Y5346" s="948"/>
      <c r="Z5346" s="948"/>
      <c r="CC5346" s="949"/>
    </row>
    <row r="5347" spans="6:81" s="947" customFormat="1">
      <c r="F5347" s="948"/>
      <c r="G5347" s="948"/>
      <c r="H5347" s="948"/>
      <c r="I5347" s="948"/>
      <c r="N5347" s="948"/>
      <c r="O5347" s="948"/>
      <c r="P5347" s="948"/>
      <c r="Q5347" s="948"/>
      <c r="R5347" s="948"/>
      <c r="S5347" s="948"/>
      <c r="T5347" s="948"/>
      <c r="U5347" s="948"/>
      <c r="V5347" s="948"/>
      <c r="W5347" s="948"/>
      <c r="X5347" s="948"/>
      <c r="Y5347" s="948"/>
      <c r="Z5347" s="948"/>
      <c r="CC5347" s="949"/>
    </row>
    <row r="5348" spans="6:81" s="947" customFormat="1">
      <c r="F5348" s="948"/>
      <c r="G5348" s="948"/>
      <c r="H5348" s="948"/>
      <c r="I5348" s="948"/>
      <c r="N5348" s="948"/>
      <c r="O5348" s="948"/>
      <c r="P5348" s="948"/>
      <c r="Q5348" s="948"/>
      <c r="R5348" s="948"/>
      <c r="S5348" s="948"/>
      <c r="T5348" s="948"/>
      <c r="U5348" s="948"/>
      <c r="V5348" s="948"/>
      <c r="W5348" s="948"/>
      <c r="X5348" s="948"/>
      <c r="Y5348" s="948"/>
      <c r="Z5348" s="948"/>
      <c r="CC5348" s="949"/>
    </row>
    <row r="5349" spans="6:81" s="947" customFormat="1">
      <c r="F5349" s="948"/>
      <c r="G5349" s="948"/>
      <c r="H5349" s="948"/>
      <c r="I5349" s="948"/>
      <c r="N5349" s="948"/>
      <c r="O5349" s="948"/>
      <c r="P5349" s="948"/>
      <c r="Q5349" s="948"/>
      <c r="R5349" s="948"/>
      <c r="S5349" s="948"/>
      <c r="T5349" s="948"/>
      <c r="U5349" s="948"/>
      <c r="V5349" s="948"/>
      <c r="W5349" s="948"/>
      <c r="X5349" s="948"/>
      <c r="Y5349" s="948"/>
      <c r="Z5349" s="948"/>
      <c r="CC5349" s="949"/>
    </row>
    <row r="5350" spans="6:81" s="947" customFormat="1">
      <c r="F5350" s="948"/>
      <c r="G5350" s="948"/>
      <c r="H5350" s="948"/>
      <c r="I5350" s="948"/>
      <c r="N5350" s="948"/>
      <c r="O5350" s="948"/>
      <c r="P5350" s="948"/>
      <c r="Q5350" s="948"/>
      <c r="R5350" s="948"/>
      <c r="S5350" s="948"/>
      <c r="T5350" s="948"/>
      <c r="U5350" s="948"/>
      <c r="V5350" s="948"/>
      <c r="W5350" s="948"/>
      <c r="X5350" s="948"/>
      <c r="Y5350" s="948"/>
      <c r="Z5350" s="948"/>
      <c r="CC5350" s="949"/>
    </row>
    <row r="5351" spans="6:81" s="947" customFormat="1">
      <c r="F5351" s="948"/>
      <c r="G5351" s="948"/>
      <c r="H5351" s="948"/>
      <c r="I5351" s="948"/>
      <c r="N5351" s="948"/>
      <c r="O5351" s="948"/>
      <c r="P5351" s="948"/>
      <c r="Q5351" s="948"/>
      <c r="R5351" s="948"/>
      <c r="S5351" s="948"/>
      <c r="T5351" s="948"/>
      <c r="U5351" s="948"/>
      <c r="V5351" s="948"/>
      <c r="W5351" s="948"/>
      <c r="X5351" s="948"/>
      <c r="Y5351" s="948"/>
      <c r="Z5351" s="948"/>
      <c r="CC5351" s="949"/>
    </row>
    <row r="5352" spans="6:81" s="947" customFormat="1">
      <c r="F5352" s="948"/>
      <c r="G5352" s="948"/>
      <c r="H5352" s="948"/>
      <c r="I5352" s="948"/>
      <c r="N5352" s="948"/>
      <c r="O5352" s="948"/>
      <c r="P5352" s="948"/>
      <c r="Q5352" s="948"/>
      <c r="R5352" s="948"/>
      <c r="S5352" s="948"/>
      <c r="T5352" s="948"/>
      <c r="U5352" s="948"/>
      <c r="V5352" s="948"/>
      <c r="W5352" s="948"/>
      <c r="X5352" s="948"/>
      <c r="Y5352" s="948"/>
      <c r="Z5352" s="948"/>
      <c r="CC5352" s="949"/>
    </row>
    <row r="5353" spans="6:81" s="947" customFormat="1">
      <c r="F5353" s="948"/>
      <c r="G5353" s="948"/>
      <c r="H5353" s="948"/>
      <c r="I5353" s="948"/>
      <c r="N5353" s="948"/>
      <c r="O5353" s="948"/>
      <c r="P5353" s="948"/>
      <c r="Q5353" s="948"/>
      <c r="R5353" s="948"/>
      <c r="S5353" s="948"/>
      <c r="T5353" s="948"/>
      <c r="U5353" s="948"/>
      <c r="V5353" s="948"/>
      <c r="W5353" s="948"/>
      <c r="X5353" s="948"/>
      <c r="Y5353" s="948"/>
      <c r="Z5353" s="948"/>
      <c r="CC5353" s="949"/>
    </row>
    <row r="5354" spans="6:81" s="947" customFormat="1">
      <c r="F5354" s="948"/>
      <c r="G5354" s="948"/>
      <c r="H5354" s="948"/>
      <c r="I5354" s="948"/>
      <c r="N5354" s="948"/>
      <c r="O5354" s="948"/>
      <c r="P5354" s="948"/>
      <c r="Q5354" s="948"/>
      <c r="R5354" s="948"/>
      <c r="S5354" s="948"/>
      <c r="T5354" s="948"/>
      <c r="U5354" s="948"/>
      <c r="V5354" s="948"/>
      <c r="W5354" s="948"/>
      <c r="X5354" s="948"/>
      <c r="Y5354" s="948"/>
      <c r="Z5354" s="948"/>
      <c r="CC5354" s="949"/>
    </row>
    <row r="5355" spans="6:81" s="947" customFormat="1">
      <c r="F5355" s="948"/>
      <c r="G5355" s="948"/>
      <c r="H5355" s="948"/>
      <c r="I5355" s="948"/>
      <c r="N5355" s="948"/>
      <c r="O5355" s="948"/>
      <c r="P5355" s="948"/>
      <c r="Q5355" s="948"/>
      <c r="R5355" s="948"/>
      <c r="S5355" s="948"/>
      <c r="T5355" s="948"/>
      <c r="U5355" s="948"/>
      <c r="V5355" s="948"/>
      <c r="W5355" s="948"/>
      <c r="X5355" s="948"/>
      <c r="Y5355" s="948"/>
      <c r="Z5355" s="948"/>
      <c r="CC5355" s="949"/>
    </row>
    <row r="5356" spans="6:81" s="947" customFormat="1">
      <c r="F5356" s="948"/>
      <c r="G5356" s="948"/>
      <c r="H5356" s="948"/>
      <c r="I5356" s="948"/>
      <c r="N5356" s="948"/>
      <c r="O5356" s="948"/>
      <c r="P5356" s="948"/>
      <c r="Q5356" s="948"/>
      <c r="R5356" s="948"/>
      <c r="S5356" s="948"/>
      <c r="T5356" s="948"/>
      <c r="U5356" s="948"/>
      <c r="V5356" s="948"/>
      <c r="W5356" s="948"/>
      <c r="X5356" s="948"/>
      <c r="Y5356" s="948"/>
      <c r="Z5356" s="948"/>
      <c r="CC5356" s="949"/>
    </row>
    <row r="5357" spans="6:81" s="947" customFormat="1">
      <c r="F5357" s="948"/>
      <c r="G5357" s="948"/>
      <c r="H5357" s="948"/>
      <c r="I5357" s="948"/>
      <c r="N5357" s="948"/>
      <c r="O5357" s="948"/>
      <c r="P5357" s="948"/>
      <c r="Q5357" s="948"/>
      <c r="R5357" s="948"/>
      <c r="S5357" s="948"/>
      <c r="T5357" s="948"/>
      <c r="U5357" s="948"/>
      <c r="V5357" s="948"/>
      <c r="W5357" s="948"/>
      <c r="X5357" s="948"/>
      <c r="Y5357" s="948"/>
      <c r="Z5357" s="948"/>
      <c r="CC5357" s="949"/>
    </row>
    <row r="5358" spans="6:81" s="947" customFormat="1">
      <c r="F5358" s="948"/>
      <c r="G5358" s="948"/>
      <c r="H5358" s="948"/>
      <c r="I5358" s="948"/>
      <c r="N5358" s="948"/>
      <c r="O5358" s="948"/>
      <c r="P5358" s="948"/>
      <c r="Q5358" s="948"/>
      <c r="R5358" s="948"/>
      <c r="S5358" s="948"/>
      <c r="T5358" s="948"/>
      <c r="U5358" s="948"/>
      <c r="V5358" s="948"/>
      <c r="W5358" s="948"/>
      <c r="X5358" s="948"/>
      <c r="Y5358" s="948"/>
      <c r="Z5358" s="948"/>
      <c r="CC5358" s="949"/>
    </row>
    <row r="5359" spans="6:81" s="947" customFormat="1">
      <c r="F5359" s="948"/>
      <c r="G5359" s="948"/>
      <c r="H5359" s="948"/>
      <c r="I5359" s="948"/>
      <c r="N5359" s="948"/>
      <c r="O5359" s="948"/>
      <c r="P5359" s="948"/>
      <c r="Q5359" s="948"/>
      <c r="R5359" s="948"/>
      <c r="S5359" s="948"/>
      <c r="T5359" s="948"/>
      <c r="U5359" s="948"/>
      <c r="V5359" s="948"/>
      <c r="W5359" s="948"/>
      <c r="X5359" s="948"/>
      <c r="Y5359" s="948"/>
      <c r="Z5359" s="948"/>
      <c r="CC5359" s="949"/>
    </row>
    <row r="5360" spans="6:81" s="947" customFormat="1">
      <c r="F5360" s="948"/>
      <c r="G5360" s="948"/>
      <c r="H5360" s="948"/>
      <c r="I5360" s="948"/>
      <c r="N5360" s="948"/>
      <c r="O5360" s="948"/>
      <c r="P5360" s="948"/>
      <c r="Q5360" s="948"/>
      <c r="R5360" s="948"/>
      <c r="S5360" s="948"/>
      <c r="T5360" s="948"/>
      <c r="U5360" s="948"/>
      <c r="V5360" s="948"/>
      <c r="W5360" s="948"/>
      <c r="X5360" s="948"/>
      <c r="Y5360" s="948"/>
      <c r="Z5360" s="948"/>
      <c r="CC5360" s="949"/>
    </row>
    <row r="5361" spans="6:81" s="947" customFormat="1">
      <c r="F5361" s="948"/>
      <c r="G5361" s="948"/>
      <c r="H5361" s="948"/>
      <c r="I5361" s="948"/>
      <c r="N5361" s="948"/>
      <c r="O5361" s="948"/>
      <c r="P5361" s="948"/>
      <c r="Q5361" s="948"/>
      <c r="R5361" s="948"/>
      <c r="S5361" s="948"/>
      <c r="T5361" s="948"/>
      <c r="U5361" s="948"/>
      <c r="V5361" s="948"/>
      <c r="W5361" s="948"/>
      <c r="X5361" s="948"/>
      <c r="Y5361" s="948"/>
      <c r="Z5361" s="948"/>
      <c r="CC5361" s="949"/>
    </row>
    <row r="5362" spans="6:81" s="947" customFormat="1">
      <c r="F5362" s="948"/>
      <c r="G5362" s="948"/>
      <c r="H5362" s="948"/>
      <c r="I5362" s="948"/>
      <c r="N5362" s="948"/>
      <c r="O5362" s="948"/>
      <c r="P5362" s="948"/>
      <c r="Q5362" s="948"/>
      <c r="R5362" s="948"/>
      <c r="S5362" s="948"/>
      <c r="T5362" s="948"/>
      <c r="U5362" s="948"/>
      <c r="V5362" s="948"/>
      <c r="W5362" s="948"/>
      <c r="X5362" s="948"/>
      <c r="Y5362" s="948"/>
      <c r="Z5362" s="948"/>
      <c r="CC5362" s="949"/>
    </row>
    <row r="5363" spans="6:81" s="947" customFormat="1">
      <c r="F5363" s="948"/>
      <c r="G5363" s="948"/>
      <c r="H5363" s="948"/>
      <c r="I5363" s="948"/>
      <c r="N5363" s="948"/>
      <c r="O5363" s="948"/>
      <c r="P5363" s="948"/>
      <c r="Q5363" s="948"/>
      <c r="R5363" s="948"/>
      <c r="S5363" s="948"/>
      <c r="T5363" s="948"/>
      <c r="U5363" s="948"/>
      <c r="V5363" s="948"/>
      <c r="W5363" s="948"/>
      <c r="X5363" s="948"/>
      <c r="Y5363" s="948"/>
      <c r="Z5363" s="948"/>
      <c r="CC5363" s="949"/>
    </row>
    <row r="5364" spans="6:81" s="947" customFormat="1">
      <c r="F5364" s="948"/>
      <c r="G5364" s="948"/>
      <c r="H5364" s="948"/>
      <c r="I5364" s="948"/>
      <c r="N5364" s="948"/>
      <c r="O5364" s="948"/>
      <c r="P5364" s="948"/>
      <c r="Q5364" s="948"/>
      <c r="R5364" s="948"/>
      <c r="S5364" s="948"/>
      <c r="T5364" s="948"/>
      <c r="U5364" s="948"/>
      <c r="V5364" s="948"/>
      <c r="W5364" s="948"/>
      <c r="X5364" s="948"/>
      <c r="Y5364" s="948"/>
      <c r="Z5364" s="948"/>
      <c r="CC5364" s="949"/>
    </row>
    <row r="5365" spans="6:81" s="947" customFormat="1">
      <c r="F5365" s="948"/>
      <c r="G5365" s="948"/>
      <c r="H5365" s="948"/>
      <c r="I5365" s="948"/>
      <c r="N5365" s="948"/>
      <c r="O5365" s="948"/>
      <c r="P5365" s="948"/>
      <c r="Q5365" s="948"/>
      <c r="R5365" s="948"/>
      <c r="S5365" s="948"/>
      <c r="T5365" s="948"/>
      <c r="U5365" s="948"/>
      <c r="V5365" s="948"/>
      <c r="W5365" s="948"/>
      <c r="X5365" s="948"/>
      <c r="Y5365" s="948"/>
      <c r="Z5365" s="948"/>
      <c r="CC5365" s="949"/>
    </row>
    <row r="5366" spans="6:81" s="947" customFormat="1">
      <c r="F5366" s="948"/>
      <c r="G5366" s="948"/>
      <c r="H5366" s="948"/>
      <c r="I5366" s="948"/>
      <c r="N5366" s="948"/>
      <c r="O5366" s="948"/>
      <c r="P5366" s="948"/>
      <c r="Q5366" s="948"/>
      <c r="R5366" s="948"/>
      <c r="S5366" s="948"/>
      <c r="T5366" s="948"/>
      <c r="U5366" s="948"/>
      <c r="V5366" s="948"/>
      <c r="W5366" s="948"/>
      <c r="X5366" s="948"/>
      <c r="Y5366" s="948"/>
      <c r="Z5366" s="948"/>
      <c r="CC5366" s="949"/>
    </row>
    <row r="5367" spans="6:81" s="947" customFormat="1">
      <c r="F5367" s="948"/>
      <c r="G5367" s="948"/>
      <c r="H5367" s="948"/>
      <c r="I5367" s="948"/>
      <c r="N5367" s="948"/>
      <c r="O5367" s="948"/>
      <c r="P5367" s="948"/>
      <c r="Q5367" s="948"/>
      <c r="R5367" s="948"/>
      <c r="S5367" s="948"/>
      <c r="T5367" s="948"/>
      <c r="U5367" s="948"/>
      <c r="V5367" s="948"/>
      <c r="W5367" s="948"/>
      <c r="X5367" s="948"/>
      <c r="Y5367" s="948"/>
      <c r="Z5367" s="948"/>
      <c r="CC5367" s="949"/>
    </row>
    <row r="5368" spans="6:81" s="947" customFormat="1">
      <c r="F5368" s="948"/>
      <c r="G5368" s="948"/>
      <c r="H5368" s="948"/>
      <c r="I5368" s="948"/>
      <c r="N5368" s="948"/>
      <c r="O5368" s="948"/>
      <c r="P5368" s="948"/>
      <c r="Q5368" s="948"/>
      <c r="R5368" s="948"/>
      <c r="S5368" s="948"/>
      <c r="T5368" s="948"/>
      <c r="U5368" s="948"/>
      <c r="V5368" s="948"/>
      <c r="W5368" s="948"/>
      <c r="X5368" s="948"/>
      <c r="Y5368" s="948"/>
      <c r="Z5368" s="948"/>
      <c r="CC5368" s="949"/>
    </row>
    <row r="5369" spans="6:81" s="947" customFormat="1">
      <c r="F5369" s="948"/>
      <c r="G5369" s="948"/>
      <c r="H5369" s="948"/>
      <c r="I5369" s="948"/>
      <c r="N5369" s="948"/>
      <c r="O5369" s="948"/>
      <c r="P5369" s="948"/>
      <c r="Q5369" s="948"/>
      <c r="R5369" s="948"/>
      <c r="S5369" s="948"/>
      <c r="T5369" s="948"/>
      <c r="U5369" s="948"/>
      <c r="V5369" s="948"/>
      <c r="W5369" s="948"/>
      <c r="X5369" s="948"/>
      <c r="Y5369" s="948"/>
      <c r="Z5369" s="948"/>
      <c r="CC5369" s="949"/>
    </row>
    <row r="5370" spans="6:81" s="947" customFormat="1">
      <c r="F5370" s="948"/>
      <c r="G5370" s="948"/>
      <c r="H5370" s="948"/>
      <c r="I5370" s="948"/>
      <c r="N5370" s="948"/>
      <c r="O5370" s="948"/>
      <c r="P5370" s="948"/>
      <c r="Q5370" s="948"/>
      <c r="R5370" s="948"/>
      <c r="S5370" s="948"/>
      <c r="T5370" s="948"/>
      <c r="U5370" s="948"/>
      <c r="V5370" s="948"/>
      <c r="W5370" s="948"/>
      <c r="X5370" s="948"/>
      <c r="Y5370" s="948"/>
      <c r="Z5370" s="948"/>
      <c r="CC5370" s="949"/>
    </row>
    <row r="5371" spans="6:81" s="947" customFormat="1">
      <c r="F5371" s="948"/>
      <c r="G5371" s="948"/>
      <c r="H5371" s="948"/>
      <c r="I5371" s="948"/>
      <c r="N5371" s="948"/>
      <c r="O5371" s="948"/>
      <c r="P5371" s="948"/>
      <c r="Q5371" s="948"/>
      <c r="R5371" s="948"/>
      <c r="S5371" s="948"/>
      <c r="T5371" s="948"/>
      <c r="U5371" s="948"/>
      <c r="V5371" s="948"/>
      <c r="W5371" s="948"/>
      <c r="X5371" s="948"/>
      <c r="Y5371" s="948"/>
      <c r="Z5371" s="948"/>
      <c r="CC5371" s="949"/>
    </row>
    <row r="5372" spans="6:81" s="947" customFormat="1">
      <c r="F5372" s="948"/>
      <c r="G5372" s="948"/>
      <c r="H5372" s="948"/>
      <c r="I5372" s="948"/>
      <c r="N5372" s="948"/>
      <c r="O5372" s="948"/>
      <c r="P5372" s="948"/>
      <c r="Q5372" s="948"/>
      <c r="R5372" s="948"/>
      <c r="S5372" s="948"/>
      <c r="T5372" s="948"/>
      <c r="U5372" s="948"/>
      <c r="V5372" s="948"/>
      <c r="W5372" s="948"/>
      <c r="X5372" s="948"/>
      <c r="Y5372" s="948"/>
      <c r="Z5372" s="948"/>
      <c r="CC5372" s="949"/>
    </row>
    <row r="5373" spans="6:81" s="947" customFormat="1">
      <c r="F5373" s="948"/>
      <c r="G5373" s="948"/>
      <c r="H5373" s="948"/>
      <c r="I5373" s="948"/>
      <c r="N5373" s="948"/>
      <c r="O5373" s="948"/>
      <c r="P5373" s="948"/>
      <c r="Q5373" s="948"/>
      <c r="R5373" s="948"/>
      <c r="S5373" s="948"/>
      <c r="T5373" s="948"/>
      <c r="U5373" s="948"/>
      <c r="V5373" s="948"/>
      <c r="W5373" s="948"/>
      <c r="X5373" s="948"/>
      <c r="Y5373" s="948"/>
      <c r="Z5373" s="948"/>
      <c r="CC5373" s="949"/>
    </row>
    <row r="5374" spans="6:81" s="947" customFormat="1">
      <c r="F5374" s="948"/>
      <c r="G5374" s="948"/>
      <c r="H5374" s="948"/>
      <c r="I5374" s="948"/>
      <c r="N5374" s="948"/>
      <c r="O5374" s="948"/>
      <c r="P5374" s="948"/>
      <c r="Q5374" s="948"/>
      <c r="R5374" s="948"/>
      <c r="S5374" s="948"/>
      <c r="T5374" s="948"/>
      <c r="U5374" s="948"/>
      <c r="V5374" s="948"/>
      <c r="W5374" s="948"/>
      <c r="X5374" s="948"/>
      <c r="Y5374" s="948"/>
      <c r="Z5374" s="948"/>
      <c r="CC5374" s="949"/>
    </row>
    <row r="5375" spans="6:81" s="947" customFormat="1">
      <c r="F5375" s="948"/>
      <c r="G5375" s="948"/>
      <c r="H5375" s="948"/>
      <c r="I5375" s="948"/>
      <c r="N5375" s="948"/>
      <c r="O5375" s="948"/>
      <c r="P5375" s="948"/>
      <c r="Q5375" s="948"/>
      <c r="R5375" s="948"/>
      <c r="S5375" s="948"/>
      <c r="T5375" s="948"/>
      <c r="U5375" s="948"/>
      <c r="V5375" s="948"/>
      <c r="W5375" s="948"/>
      <c r="X5375" s="948"/>
      <c r="Y5375" s="948"/>
      <c r="Z5375" s="948"/>
      <c r="CC5375" s="949"/>
    </row>
    <row r="5376" spans="6:81" s="947" customFormat="1">
      <c r="F5376" s="948"/>
      <c r="G5376" s="948"/>
      <c r="H5376" s="948"/>
      <c r="I5376" s="948"/>
      <c r="N5376" s="948"/>
      <c r="O5376" s="948"/>
      <c r="P5376" s="948"/>
      <c r="Q5376" s="948"/>
      <c r="R5376" s="948"/>
      <c r="S5376" s="948"/>
      <c r="T5376" s="948"/>
      <c r="U5376" s="948"/>
      <c r="V5376" s="948"/>
      <c r="W5376" s="948"/>
      <c r="X5376" s="948"/>
      <c r="Y5376" s="948"/>
      <c r="Z5376" s="948"/>
      <c r="CC5376" s="949"/>
    </row>
    <row r="5377" spans="6:81" s="947" customFormat="1">
      <c r="F5377" s="948"/>
      <c r="G5377" s="948"/>
      <c r="H5377" s="948"/>
      <c r="I5377" s="948"/>
      <c r="N5377" s="948"/>
      <c r="O5377" s="948"/>
      <c r="P5377" s="948"/>
      <c r="Q5377" s="948"/>
      <c r="R5377" s="948"/>
      <c r="S5377" s="948"/>
      <c r="T5377" s="948"/>
      <c r="U5377" s="948"/>
      <c r="V5377" s="948"/>
      <c r="W5377" s="948"/>
      <c r="X5377" s="948"/>
      <c r="Y5377" s="948"/>
      <c r="Z5377" s="948"/>
      <c r="CC5377" s="949"/>
    </row>
    <row r="5378" spans="6:81" s="947" customFormat="1">
      <c r="F5378" s="948"/>
      <c r="G5378" s="948"/>
      <c r="H5378" s="948"/>
      <c r="I5378" s="948"/>
      <c r="N5378" s="948"/>
      <c r="O5378" s="948"/>
      <c r="P5378" s="948"/>
      <c r="Q5378" s="948"/>
      <c r="R5378" s="948"/>
      <c r="S5378" s="948"/>
      <c r="T5378" s="948"/>
      <c r="U5378" s="948"/>
      <c r="V5378" s="948"/>
      <c r="W5378" s="948"/>
      <c r="X5378" s="948"/>
      <c r="Y5378" s="948"/>
      <c r="Z5378" s="948"/>
      <c r="CC5378" s="949"/>
    </row>
    <row r="5379" spans="6:81" s="947" customFormat="1">
      <c r="F5379" s="948"/>
      <c r="G5379" s="948"/>
      <c r="H5379" s="948"/>
      <c r="I5379" s="948"/>
      <c r="N5379" s="948"/>
      <c r="O5379" s="948"/>
      <c r="P5379" s="948"/>
      <c r="Q5379" s="948"/>
      <c r="R5379" s="948"/>
      <c r="S5379" s="948"/>
      <c r="T5379" s="948"/>
      <c r="U5379" s="948"/>
      <c r="V5379" s="948"/>
      <c r="W5379" s="948"/>
      <c r="X5379" s="948"/>
      <c r="Y5379" s="948"/>
      <c r="Z5379" s="948"/>
      <c r="CC5379" s="949"/>
    </row>
    <row r="5380" spans="6:81" s="947" customFormat="1">
      <c r="F5380" s="948"/>
      <c r="G5380" s="948"/>
      <c r="H5380" s="948"/>
      <c r="I5380" s="948"/>
      <c r="N5380" s="948"/>
      <c r="O5380" s="948"/>
      <c r="P5380" s="948"/>
      <c r="Q5380" s="948"/>
      <c r="R5380" s="948"/>
      <c r="S5380" s="948"/>
      <c r="T5380" s="948"/>
      <c r="U5380" s="948"/>
      <c r="V5380" s="948"/>
      <c r="W5380" s="948"/>
      <c r="X5380" s="948"/>
      <c r="Y5380" s="948"/>
      <c r="Z5380" s="948"/>
      <c r="CC5380" s="949"/>
    </row>
    <row r="5381" spans="6:81" s="947" customFormat="1">
      <c r="F5381" s="948"/>
      <c r="G5381" s="948"/>
      <c r="H5381" s="948"/>
      <c r="I5381" s="948"/>
      <c r="N5381" s="948"/>
      <c r="O5381" s="948"/>
      <c r="P5381" s="948"/>
      <c r="Q5381" s="948"/>
      <c r="R5381" s="948"/>
      <c r="S5381" s="948"/>
      <c r="T5381" s="948"/>
      <c r="U5381" s="948"/>
      <c r="V5381" s="948"/>
      <c r="W5381" s="948"/>
      <c r="X5381" s="948"/>
      <c r="Y5381" s="948"/>
      <c r="Z5381" s="948"/>
      <c r="CC5381" s="949"/>
    </row>
    <row r="5382" spans="6:81" s="947" customFormat="1">
      <c r="F5382" s="948"/>
      <c r="G5382" s="948"/>
      <c r="H5382" s="948"/>
      <c r="I5382" s="948"/>
      <c r="N5382" s="948"/>
      <c r="O5382" s="948"/>
      <c r="P5382" s="948"/>
      <c r="Q5382" s="948"/>
      <c r="R5382" s="948"/>
      <c r="S5382" s="948"/>
      <c r="T5382" s="948"/>
      <c r="U5382" s="948"/>
      <c r="V5382" s="948"/>
      <c r="W5382" s="948"/>
      <c r="X5382" s="948"/>
      <c r="Y5382" s="948"/>
      <c r="Z5382" s="948"/>
      <c r="CC5382" s="949"/>
    </row>
    <row r="5383" spans="6:81" s="947" customFormat="1">
      <c r="F5383" s="948"/>
      <c r="G5383" s="948"/>
      <c r="H5383" s="948"/>
      <c r="I5383" s="948"/>
      <c r="N5383" s="948"/>
      <c r="O5383" s="948"/>
      <c r="P5383" s="948"/>
      <c r="Q5383" s="948"/>
      <c r="R5383" s="948"/>
      <c r="S5383" s="948"/>
      <c r="T5383" s="948"/>
      <c r="U5383" s="948"/>
      <c r="V5383" s="948"/>
      <c r="W5383" s="948"/>
      <c r="X5383" s="948"/>
      <c r="Y5383" s="948"/>
      <c r="Z5383" s="948"/>
      <c r="CC5383" s="949"/>
    </row>
    <row r="5384" spans="6:81" s="947" customFormat="1">
      <c r="F5384" s="948"/>
      <c r="G5384" s="948"/>
      <c r="H5384" s="948"/>
      <c r="I5384" s="948"/>
      <c r="N5384" s="948"/>
      <c r="O5384" s="948"/>
      <c r="P5384" s="948"/>
      <c r="Q5384" s="948"/>
      <c r="R5384" s="948"/>
      <c r="S5384" s="948"/>
      <c r="T5384" s="948"/>
      <c r="U5384" s="948"/>
      <c r="V5384" s="948"/>
      <c r="W5384" s="948"/>
      <c r="X5384" s="948"/>
      <c r="Y5384" s="948"/>
      <c r="Z5384" s="948"/>
      <c r="CC5384" s="949"/>
    </row>
    <row r="5385" spans="6:81" s="947" customFormat="1">
      <c r="F5385" s="948"/>
      <c r="G5385" s="948"/>
      <c r="H5385" s="948"/>
      <c r="I5385" s="948"/>
      <c r="N5385" s="948"/>
      <c r="O5385" s="948"/>
      <c r="P5385" s="948"/>
      <c r="Q5385" s="948"/>
      <c r="R5385" s="948"/>
      <c r="S5385" s="948"/>
      <c r="T5385" s="948"/>
      <c r="U5385" s="948"/>
      <c r="V5385" s="948"/>
      <c r="W5385" s="948"/>
      <c r="X5385" s="948"/>
      <c r="Y5385" s="948"/>
      <c r="Z5385" s="948"/>
      <c r="CC5385" s="949"/>
    </row>
    <row r="5386" spans="6:81" s="947" customFormat="1">
      <c r="F5386" s="948"/>
      <c r="G5386" s="948"/>
      <c r="H5386" s="948"/>
      <c r="I5386" s="948"/>
      <c r="N5386" s="948"/>
      <c r="O5386" s="948"/>
      <c r="P5386" s="948"/>
      <c r="Q5386" s="948"/>
      <c r="R5386" s="948"/>
      <c r="S5386" s="948"/>
      <c r="T5386" s="948"/>
      <c r="U5386" s="948"/>
      <c r="V5386" s="948"/>
      <c r="W5386" s="948"/>
      <c r="X5386" s="948"/>
      <c r="Y5386" s="948"/>
      <c r="Z5386" s="948"/>
      <c r="CC5386" s="949"/>
    </row>
    <row r="5387" spans="6:81" s="947" customFormat="1">
      <c r="F5387" s="948"/>
      <c r="G5387" s="948"/>
      <c r="H5387" s="948"/>
      <c r="I5387" s="948"/>
      <c r="N5387" s="948"/>
      <c r="O5387" s="948"/>
      <c r="P5387" s="948"/>
      <c r="Q5387" s="948"/>
      <c r="R5387" s="948"/>
      <c r="S5387" s="948"/>
      <c r="T5387" s="948"/>
      <c r="U5387" s="948"/>
      <c r="V5387" s="948"/>
      <c r="W5387" s="948"/>
      <c r="X5387" s="948"/>
      <c r="Y5387" s="948"/>
      <c r="Z5387" s="948"/>
      <c r="CC5387" s="949"/>
    </row>
    <row r="5388" spans="6:81" s="947" customFormat="1">
      <c r="F5388" s="948"/>
      <c r="G5388" s="948"/>
      <c r="H5388" s="948"/>
      <c r="I5388" s="948"/>
      <c r="N5388" s="948"/>
      <c r="O5388" s="948"/>
      <c r="P5388" s="948"/>
      <c r="Q5388" s="948"/>
      <c r="R5388" s="948"/>
      <c r="S5388" s="948"/>
      <c r="T5388" s="948"/>
      <c r="U5388" s="948"/>
      <c r="V5388" s="948"/>
      <c r="W5388" s="948"/>
      <c r="X5388" s="948"/>
      <c r="Y5388" s="948"/>
      <c r="Z5388" s="948"/>
      <c r="CC5388" s="949"/>
    </row>
    <row r="5389" spans="6:81" s="947" customFormat="1">
      <c r="F5389" s="948"/>
      <c r="G5389" s="948"/>
      <c r="H5389" s="948"/>
      <c r="I5389" s="948"/>
      <c r="N5389" s="948"/>
      <c r="O5389" s="948"/>
      <c r="P5389" s="948"/>
      <c r="Q5389" s="948"/>
      <c r="R5389" s="948"/>
      <c r="S5389" s="948"/>
      <c r="T5389" s="948"/>
      <c r="U5389" s="948"/>
      <c r="V5389" s="948"/>
      <c r="W5389" s="948"/>
      <c r="X5389" s="948"/>
      <c r="Y5389" s="948"/>
      <c r="Z5389" s="948"/>
      <c r="CC5389" s="949"/>
    </row>
    <row r="5390" spans="6:81" s="947" customFormat="1">
      <c r="F5390" s="948"/>
      <c r="G5390" s="948"/>
      <c r="H5390" s="948"/>
      <c r="I5390" s="948"/>
      <c r="N5390" s="948"/>
      <c r="O5390" s="948"/>
      <c r="P5390" s="948"/>
      <c r="Q5390" s="948"/>
      <c r="R5390" s="948"/>
      <c r="S5390" s="948"/>
      <c r="T5390" s="948"/>
      <c r="U5390" s="948"/>
      <c r="V5390" s="948"/>
      <c r="W5390" s="948"/>
      <c r="X5390" s="948"/>
      <c r="Y5390" s="948"/>
      <c r="Z5390" s="948"/>
      <c r="CC5390" s="949"/>
    </row>
    <row r="5391" spans="6:81" s="947" customFormat="1">
      <c r="F5391" s="948"/>
      <c r="G5391" s="948"/>
      <c r="H5391" s="948"/>
      <c r="I5391" s="948"/>
      <c r="N5391" s="948"/>
      <c r="O5391" s="948"/>
      <c r="P5391" s="948"/>
      <c r="Q5391" s="948"/>
      <c r="R5391" s="948"/>
      <c r="S5391" s="948"/>
      <c r="T5391" s="948"/>
      <c r="U5391" s="948"/>
      <c r="V5391" s="948"/>
      <c r="W5391" s="948"/>
      <c r="X5391" s="948"/>
      <c r="Y5391" s="948"/>
      <c r="Z5391" s="948"/>
      <c r="CC5391" s="949"/>
    </row>
    <row r="5392" spans="6:81" s="947" customFormat="1">
      <c r="F5392" s="948"/>
      <c r="G5392" s="948"/>
      <c r="H5392" s="948"/>
      <c r="I5392" s="948"/>
      <c r="N5392" s="948"/>
      <c r="O5392" s="948"/>
      <c r="P5392" s="948"/>
      <c r="Q5392" s="948"/>
      <c r="R5392" s="948"/>
      <c r="S5392" s="948"/>
      <c r="T5392" s="948"/>
      <c r="U5392" s="948"/>
      <c r="V5392" s="948"/>
      <c r="W5392" s="948"/>
      <c r="X5392" s="948"/>
      <c r="Y5392" s="948"/>
      <c r="Z5392" s="948"/>
      <c r="CC5392" s="949"/>
    </row>
    <row r="5393" spans="6:81" s="947" customFormat="1">
      <c r="F5393" s="948"/>
      <c r="G5393" s="948"/>
      <c r="H5393" s="948"/>
      <c r="I5393" s="948"/>
      <c r="N5393" s="948"/>
      <c r="O5393" s="948"/>
      <c r="P5393" s="948"/>
      <c r="Q5393" s="948"/>
      <c r="R5393" s="948"/>
      <c r="S5393" s="948"/>
      <c r="T5393" s="948"/>
      <c r="U5393" s="948"/>
      <c r="V5393" s="948"/>
      <c r="W5393" s="948"/>
      <c r="X5393" s="948"/>
      <c r="Y5393" s="948"/>
      <c r="Z5393" s="948"/>
      <c r="CC5393" s="949"/>
    </row>
    <row r="5394" spans="6:81" s="947" customFormat="1">
      <c r="F5394" s="948"/>
      <c r="G5394" s="948"/>
      <c r="H5394" s="948"/>
      <c r="I5394" s="948"/>
      <c r="N5394" s="948"/>
      <c r="O5394" s="948"/>
      <c r="P5394" s="948"/>
      <c r="Q5394" s="948"/>
      <c r="R5394" s="948"/>
      <c r="S5394" s="948"/>
      <c r="T5394" s="948"/>
      <c r="U5394" s="948"/>
      <c r="V5394" s="948"/>
      <c r="W5394" s="948"/>
      <c r="X5394" s="948"/>
      <c r="Y5394" s="948"/>
      <c r="Z5394" s="948"/>
      <c r="CC5394" s="949"/>
    </row>
    <row r="5395" spans="6:81" s="947" customFormat="1">
      <c r="F5395" s="948"/>
      <c r="G5395" s="948"/>
      <c r="H5395" s="948"/>
      <c r="I5395" s="948"/>
      <c r="N5395" s="948"/>
      <c r="O5395" s="948"/>
      <c r="P5395" s="948"/>
      <c r="Q5395" s="948"/>
      <c r="R5395" s="948"/>
      <c r="S5395" s="948"/>
      <c r="T5395" s="948"/>
      <c r="U5395" s="948"/>
      <c r="V5395" s="948"/>
      <c r="W5395" s="948"/>
      <c r="X5395" s="948"/>
      <c r="Y5395" s="948"/>
      <c r="Z5395" s="948"/>
      <c r="CC5395" s="949"/>
    </row>
    <row r="5396" spans="6:81" s="947" customFormat="1">
      <c r="F5396" s="948"/>
      <c r="G5396" s="948"/>
      <c r="H5396" s="948"/>
      <c r="I5396" s="948"/>
      <c r="N5396" s="948"/>
      <c r="O5396" s="948"/>
      <c r="P5396" s="948"/>
      <c r="Q5396" s="948"/>
      <c r="R5396" s="948"/>
      <c r="S5396" s="948"/>
      <c r="T5396" s="948"/>
      <c r="U5396" s="948"/>
      <c r="V5396" s="948"/>
      <c r="W5396" s="948"/>
      <c r="X5396" s="948"/>
      <c r="Y5396" s="948"/>
      <c r="Z5396" s="948"/>
      <c r="CC5396" s="949"/>
    </row>
    <row r="5397" spans="6:81" s="947" customFormat="1">
      <c r="F5397" s="948"/>
      <c r="G5397" s="948"/>
      <c r="H5397" s="948"/>
      <c r="I5397" s="948"/>
      <c r="N5397" s="948"/>
      <c r="O5397" s="948"/>
      <c r="P5397" s="948"/>
      <c r="Q5397" s="948"/>
      <c r="R5397" s="948"/>
      <c r="S5397" s="948"/>
      <c r="T5397" s="948"/>
      <c r="U5397" s="948"/>
      <c r="V5397" s="948"/>
      <c r="W5397" s="948"/>
      <c r="X5397" s="948"/>
      <c r="Y5397" s="948"/>
      <c r="Z5397" s="948"/>
      <c r="CC5397" s="949"/>
    </row>
    <row r="5398" spans="6:81" s="947" customFormat="1">
      <c r="F5398" s="948"/>
      <c r="G5398" s="948"/>
      <c r="H5398" s="948"/>
      <c r="I5398" s="948"/>
      <c r="N5398" s="948"/>
      <c r="O5398" s="948"/>
      <c r="P5398" s="948"/>
      <c r="Q5398" s="948"/>
      <c r="R5398" s="948"/>
      <c r="S5398" s="948"/>
      <c r="T5398" s="948"/>
      <c r="U5398" s="948"/>
      <c r="V5398" s="948"/>
      <c r="W5398" s="948"/>
      <c r="X5398" s="948"/>
      <c r="Y5398" s="948"/>
      <c r="Z5398" s="948"/>
      <c r="CC5398" s="949"/>
    </row>
    <row r="5399" spans="6:81" s="947" customFormat="1">
      <c r="F5399" s="948"/>
      <c r="G5399" s="948"/>
      <c r="H5399" s="948"/>
      <c r="I5399" s="948"/>
      <c r="N5399" s="948"/>
      <c r="O5399" s="948"/>
      <c r="P5399" s="948"/>
      <c r="Q5399" s="948"/>
      <c r="R5399" s="948"/>
      <c r="S5399" s="948"/>
      <c r="T5399" s="948"/>
      <c r="U5399" s="948"/>
      <c r="V5399" s="948"/>
      <c r="W5399" s="948"/>
      <c r="X5399" s="948"/>
      <c r="Y5399" s="948"/>
      <c r="Z5399" s="948"/>
      <c r="CC5399" s="949"/>
    </row>
    <row r="5400" spans="6:81" s="947" customFormat="1">
      <c r="F5400" s="948"/>
      <c r="G5400" s="948"/>
      <c r="H5400" s="948"/>
      <c r="I5400" s="948"/>
      <c r="N5400" s="948"/>
      <c r="O5400" s="948"/>
      <c r="P5400" s="948"/>
      <c r="Q5400" s="948"/>
      <c r="R5400" s="948"/>
      <c r="S5400" s="948"/>
      <c r="T5400" s="948"/>
      <c r="U5400" s="948"/>
      <c r="V5400" s="948"/>
      <c r="W5400" s="948"/>
      <c r="X5400" s="948"/>
      <c r="Y5400" s="948"/>
      <c r="Z5400" s="948"/>
      <c r="CC5400" s="949"/>
    </row>
    <row r="5401" spans="6:81" s="947" customFormat="1">
      <c r="F5401" s="948"/>
      <c r="G5401" s="948"/>
      <c r="H5401" s="948"/>
      <c r="I5401" s="948"/>
      <c r="N5401" s="948"/>
      <c r="O5401" s="948"/>
      <c r="P5401" s="948"/>
      <c r="Q5401" s="948"/>
      <c r="R5401" s="948"/>
      <c r="S5401" s="948"/>
      <c r="T5401" s="948"/>
      <c r="U5401" s="948"/>
      <c r="V5401" s="948"/>
      <c r="W5401" s="948"/>
      <c r="X5401" s="948"/>
      <c r="Y5401" s="948"/>
      <c r="Z5401" s="948"/>
      <c r="CC5401" s="949"/>
    </row>
    <row r="5402" spans="6:81" s="947" customFormat="1">
      <c r="F5402" s="948"/>
      <c r="G5402" s="948"/>
      <c r="H5402" s="948"/>
      <c r="I5402" s="948"/>
      <c r="N5402" s="948"/>
      <c r="O5402" s="948"/>
      <c r="P5402" s="948"/>
      <c r="Q5402" s="948"/>
      <c r="R5402" s="948"/>
      <c r="S5402" s="948"/>
      <c r="T5402" s="948"/>
      <c r="U5402" s="948"/>
      <c r="V5402" s="948"/>
      <c r="W5402" s="948"/>
      <c r="X5402" s="948"/>
      <c r="Y5402" s="948"/>
      <c r="Z5402" s="948"/>
      <c r="CC5402" s="949"/>
    </row>
    <row r="5403" spans="6:81" s="947" customFormat="1">
      <c r="F5403" s="948"/>
      <c r="G5403" s="948"/>
      <c r="H5403" s="948"/>
      <c r="I5403" s="948"/>
      <c r="N5403" s="948"/>
      <c r="O5403" s="948"/>
      <c r="P5403" s="948"/>
      <c r="Q5403" s="948"/>
      <c r="R5403" s="948"/>
      <c r="S5403" s="948"/>
      <c r="T5403" s="948"/>
      <c r="U5403" s="948"/>
      <c r="V5403" s="948"/>
      <c r="W5403" s="948"/>
      <c r="X5403" s="948"/>
      <c r="Y5403" s="948"/>
      <c r="Z5403" s="948"/>
      <c r="CC5403" s="949"/>
    </row>
    <row r="5404" spans="6:81" s="947" customFormat="1">
      <c r="F5404" s="948"/>
      <c r="G5404" s="948"/>
      <c r="H5404" s="948"/>
      <c r="I5404" s="948"/>
      <c r="N5404" s="948"/>
      <c r="O5404" s="948"/>
      <c r="P5404" s="948"/>
      <c r="Q5404" s="948"/>
      <c r="R5404" s="948"/>
      <c r="S5404" s="948"/>
      <c r="T5404" s="948"/>
      <c r="U5404" s="948"/>
      <c r="V5404" s="948"/>
      <c r="W5404" s="948"/>
      <c r="X5404" s="948"/>
      <c r="Y5404" s="948"/>
      <c r="Z5404" s="948"/>
      <c r="CC5404" s="949"/>
    </row>
    <row r="5405" spans="6:81" s="947" customFormat="1">
      <c r="F5405" s="948"/>
      <c r="G5405" s="948"/>
      <c r="H5405" s="948"/>
      <c r="I5405" s="948"/>
      <c r="N5405" s="948"/>
      <c r="O5405" s="948"/>
      <c r="P5405" s="948"/>
      <c r="Q5405" s="948"/>
      <c r="R5405" s="948"/>
      <c r="S5405" s="948"/>
      <c r="T5405" s="948"/>
      <c r="U5405" s="948"/>
      <c r="V5405" s="948"/>
      <c r="W5405" s="948"/>
      <c r="X5405" s="948"/>
      <c r="Y5405" s="948"/>
      <c r="Z5405" s="948"/>
      <c r="CC5405" s="949"/>
    </row>
    <row r="5406" spans="6:81" s="947" customFormat="1">
      <c r="F5406" s="948"/>
      <c r="G5406" s="948"/>
      <c r="H5406" s="948"/>
      <c r="I5406" s="948"/>
      <c r="N5406" s="948"/>
      <c r="O5406" s="948"/>
      <c r="P5406" s="948"/>
      <c r="Q5406" s="948"/>
      <c r="R5406" s="948"/>
      <c r="S5406" s="948"/>
      <c r="T5406" s="948"/>
      <c r="U5406" s="948"/>
      <c r="V5406" s="948"/>
      <c r="W5406" s="948"/>
      <c r="X5406" s="948"/>
      <c r="Y5406" s="948"/>
      <c r="Z5406" s="948"/>
      <c r="CC5406" s="949"/>
    </row>
    <row r="5407" spans="6:81" s="947" customFormat="1">
      <c r="F5407" s="948"/>
      <c r="G5407" s="948"/>
      <c r="H5407" s="948"/>
      <c r="I5407" s="948"/>
      <c r="N5407" s="948"/>
      <c r="O5407" s="948"/>
      <c r="P5407" s="948"/>
      <c r="Q5407" s="948"/>
      <c r="R5407" s="948"/>
      <c r="S5407" s="948"/>
      <c r="T5407" s="948"/>
      <c r="U5407" s="948"/>
      <c r="V5407" s="948"/>
      <c r="W5407" s="948"/>
      <c r="X5407" s="948"/>
      <c r="Y5407" s="948"/>
      <c r="Z5407" s="948"/>
      <c r="CC5407" s="949"/>
    </row>
    <row r="5408" spans="6:81" s="947" customFormat="1">
      <c r="F5408" s="948"/>
      <c r="G5408" s="948"/>
      <c r="H5408" s="948"/>
      <c r="I5408" s="948"/>
      <c r="N5408" s="948"/>
      <c r="O5408" s="948"/>
      <c r="P5408" s="948"/>
      <c r="Q5408" s="948"/>
      <c r="R5408" s="948"/>
      <c r="S5408" s="948"/>
      <c r="T5408" s="948"/>
      <c r="U5408" s="948"/>
      <c r="V5408" s="948"/>
      <c r="W5408" s="948"/>
      <c r="X5408" s="948"/>
      <c r="Y5408" s="948"/>
      <c r="Z5408" s="948"/>
      <c r="CC5408" s="949"/>
    </row>
    <row r="5409" spans="6:81" s="947" customFormat="1">
      <c r="F5409" s="948"/>
      <c r="G5409" s="948"/>
      <c r="H5409" s="948"/>
      <c r="I5409" s="948"/>
      <c r="N5409" s="948"/>
      <c r="O5409" s="948"/>
      <c r="P5409" s="948"/>
      <c r="Q5409" s="948"/>
      <c r="R5409" s="948"/>
      <c r="S5409" s="948"/>
      <c r="T5409" s="948"/>
      <c r="U5409" s="948"/>
      <c r="V5409" s="948"/>
      <c r="W5409" s="948"/>
      <c r="X5409" s="948"/>
      <c r="Y5409" s="948"/>
      <c r="Z5409" s="948"/>
      <c r="CC5409" s="949"/>
    </row>
    <row r="5410" spans="6:81" s="947" customFormat="1">
      <c r="F5410" s="948"/>
      <c r="G5410" s="948"/>
      <c r="H5410" s="948"/>
      <c r="I5410" s="948"/>
      <c r="N5410" s="948"/>
      <c r="O5410" s="948"/>
      <c r="P5410" s="948"/>
      <c r="Q5410" s="948"/>
      <c r="R5410" s="948"/>
      <c r="S5410" s="948"/>
      <c r="T5410" s="948"/>
      <c r="U5410" s="948"/>
      <c r="V5410" s="948"/>
      <c r="W5410" s="948"/>
      <c r="X5410" s="948"/>
      <c r="Y5410" s="948"/>
      <c r="Z5410" s="948"/>
      <c r="CC5410" s="949"/>
    </row>
    <row r="5411" spans="6:81" s="947" customFormat="1">
      <c r="F5411" s="948"/>
      <c r="G5411" s="948"/>
      <c r="H5411" s="948"/>
      <c r="I5411" s="948"/>
      <c r="N5411" s="948"/>
      <c r="O5411" s="948"/>
      <c r="P5411" s="948"/>
      <c r="Q5411" s="948"/>
      <c r="R5411" s="948"/>
      <c r="S5411" s="948"/>
      <c r="T5411" s="948"/>
      <c r="U5411" s="948"/>
      <c r="V5411" s="948"/>
      <c r="W5411" s="948"/>
      <c r="X5411" s="948"/>
      <c r="Y5411" s="948"/>
      <c r="Z5411" s="948"/>
      <c r="CC5411" s="949"/>
    </row>
    <row r="5412" spans="6:81" s="947" customFormat="1">
      <c r="F5412" s="948"/>
      <c r="G5412" s="948"/>
      <c r="H5412" s="948"/>
      <c r="I5412" s="948"/>
      <c r="N5412" s="948"/>
      <c r="O5412" s="948"/>
      <c r="P5412" s="948"/>
      <c r="Q5412" s="948"/>
      <c r="R5412" s="948"/>
      <c r="S5412" s="948"/>
      <c r="T5412" s="948"/>
      <c r="U5412" s="948"/>
      <c r="V5412" s="948"/>
      <c r="W5412" s="948"/>
      <c r="X5412" s="948"/>
      <c r="Y5412" s="948"/>
      <c r="Z5412" s="948"/>
      <c r="CC5412" s="949"/>
    </row>
    <row r="5413" spans="6:81" s="947" customFormat="1">
      <c r="F5413" s="948"/>
      <c r="G5413" s="948"/>
      <c r="H5413" s="948"/>
      <c r="I5413" s="948"/>
      <c r="N5413" s="948"/>
      <c r="O5413" s="948"/>
      <c r="P5413" s="948"/>
      <c r="Q5413" s="948"/>
      <c r="R5413" s="948"/>
      <c r="S5413" s="948"/>
      <c r="T5413" s="948"/>
      <c r="U5413" s="948"/>
      <c r="V5413" s="948"/>
      <c r="W5413" s="948"/>
      <c r="X5413" s="948"/>
      <c r="Y5413" s="948"/>
      <c r="Z5413" s="948"/>
      <c r="CC5413" s="949"/>
    </row>
    <row r="5414" spans="6:81" s="947" customFormat="1">
      <c r="F5414" s="948"/>
      <c r="G5414" s="948"/>
      <c r="H5414" s="948"/>
      <c r="I5414" s="948"/>
      <c r="N5414" s="948"/>
      <c r="O5414" s="948"/>
      <c r="P5414" s="948"/>
      <c r="Q5414" s="948"/>
      <c r="R5414" s="948"/>
      <c r="S5414" s="948"/>
      <c r="T5414" s="948"/>
      <c r="U5414" s="948"/>
      <c r="V5414" s="948"/>
      <c r="W5414" s="948"/>
      <c r="X5414" s="948"/>
      <c r="Y5414" s="948"/>
      <c r="Z5414" s="948"/>
      <c r="CC5414" s="949"/>
    </row>
    <row r="5415" spans="6:81" s="947" customFormat="1">
      <c r="F5415" s="948"/>
      <c r="G5415" s="948"/>
      <c r="H5415" s="948"/>
      <c r="I5415" s="948"/>
      <c r="N5415" s="948"/>
      <c r="O5415" s="948"/>
      <c r="P5415" s="948"/>
      <c r="Q5415" s="948"/>
      <c r="R5415" s="948"/>
      <c r="S5415" s="948"/>
      <c r="T5415" s="948"/>
      <c r="U5415" s="948"/>
      <c r="V5415" s="948"/>
      <c r="W5415" s="948"/>
      <c r="X5415" s="948"/>
      <c r="Y5415" s="948"/>
      <c r="Z5415" s="948"/>
      <c r="CC5415" s="949"/>
    </row>
    <row r="5416" spans="6:81" s="947" customFormat="1">
      <c r="F5416" s="948"/>
      <c r="G5416" s="948"/>
      <c r="H5416" s="948"/>
      <c r="I5416" s="948"/>
      <c r="N5416" s="948"/>
      <c r="O5416" s="948"/>
      <c r="P5416" s="948"/>
      <c r="Q5416" s="948"/>
      <c r="R5416" s="948"/>
      <c r="S5416" s="948"/>
      <c r="T5416" s="948"/>
      <c r="U5416" s="948"/>
      <c r="V5416" s="948"/>
      <c r="W5416" s="948"/>
      <c r="X5416" s="948"/>
      <c r="Y5416" s="948"/>
      <c r="Z5416" s="948"/>
      <c r="CC5416" s="949"/>
    </row>
    <row r="5417" spans="6:81" s="947" customFormat="1">
      <c r="F5417" s="948"/>
      <c r="G5417" s="948"/>
      <c r="H5417" s="948"/>
      <c r="I5417" s="948"/>
      <c r="N5417" s="948"/>
      <c r="O5417" s="948"/>
      <c r="P5417" s="948"/>
      <c r="Q5417" s="948"/>
      <c r="R5417" s="948"/>
      <c r="S5417" s="948"/>
      <c r="T5417" s="948"/>
      <c r="U5417" s="948"/>
      <c r="V5417" s="948"/>
      <c r="W5417" s="948"/>
      <c r="X5417" s="948"/>
      <c r="Y5417" s="948"/>
      <c r="Z5417" s="948"/>
      <c r="CC5417" s="949"/>
    </row>
    <row r="5418" spans="6:81" s="947" customFormat="1">
      <c r="F5418" s="948"/>
      <c r="G5418" s="948"/>
      <c r="H5418" s="948"/>
      <c r="I5418" s="948"/>
      <c r="N5418" s="948"/>
      <c r="O5418" s="948"/>
      <c r="P5418" s="948"/>
      <c r="Q5418" s="948"/>
      <c r="R5418" s="948"/>
      <c r="S5418" s="948"/>
      <c r="T5418" s="948"/>
      <c r="U5418" s="948"/>
      <c r="V5418" s="948"/>
      <c r="W5418" s="948"/>
      <c r="X5418" s="948"/>
      <c r="Y5418" s="948"/>
      <c r="Z5418" s="948"/>
      <c r="CC5418" s="949"/>
    </row>
    <row r="5419" spans="6:81" s="947" customFormat="1">
      <c r="F5419" s="948"/>
      <c r="G5419" s="948"/>
      <c r="H5419" s="948"/>
      <c r="I5419" s="948"/>
      <c r="N5419" s="948"/>
      <c r="O5419" s="948"/>
      <c r="P5419" s="948"/>
      <c r="Q5419" s="948"/>
      <c r="R5419" s="948"/>
      <c r="S5419" s="948"/>
      <c r="T5419" s="948"/>
      <c r="U5419" s="948"/>
      <c r="V5419" s="948"/>
      <c r="W5419" s="948"/>
      <c r="X5419" s="948"/>
      <c r="Y5419" s="948"/>
      <c r="Z5419" s="948"/>
      <c r="CC5419" s="949"/>
    </row>
    <row r="5420" spans="6:81" s="947" customFormat="1">
      <c r="F5420" s="948"/>
      <c r="G5420" s="948"/>
      <c r="H5420" s="948"/>
      <c r="I5420" s="948"/>
      <c r="N5420" s="948"/>
      <c r="O5420" s="948"/>
      <c r="P5420" s="948"/>
      <c r="Q5420" s="948"/>
      <c r="R5420" s="948"/>
      <c r="S5420" s="948"/>
      <c r="T5420" s="948"/>
      <c r="U5420" s="948"/>
      <c r="V5420" s="948"/>
      <c r="W5420" s="948"/>
      <c r="X5420" s="948"/>
      <c r="Y5420" s="948"/>
      <c r="Z5420" s="948"/>
      <c r="CC5420" s="949"/>
    </row>
    <row r="5421" spans="6:81" s="947" customFormat="1">
      <c r="F5421" s="948"/>
      <c r="G5421" s="948"/>
      <c r="H5421" s="948"/>
      <c r="I5421" s="948"/>
      <c r="N5421" s="948"/>
      <c r="O5421" s="948"/>
      <c r="P5421" s="948"/>
      <c r="Q5421" s="948"/>
      <c r="R5421" s="948"/>
      <c r="S5421" s="948"/>
      <c r="T5421" s="948"/>
      <c r="U5421" s="948"/>
      <c r="V5421" s="948"/>
      <c r="W5421" s="948"/>
      <c r="X5421" s="948"/>
      <c r="Y5421" s="948"/>
      <c r="Z5421" s="948"/>
      <c r="CC5421" s="949"/>
    </row>
    <row r="5422" spans="6:81" s="947" customFormat="1">
      <c r="F5422" s="948"/>
      <c r="G5422" s="948"/>
      <c r="H5422" s="948"/>
      <c r="I5422" s="948"/>
      <c r="N5422" s="948"/>
      <c r="O5422" s="948"/>
      <c r="P5422" s="948"/>
      <c r="Q5422" s="948"/>
      <c r="R5422" s="948"/>
      <c r="S5422" s="948"/>
      <c r="T5422" s="948"/>
      <c r="U5422" s="948"/>
      <c r="V5422" s="948"/>
      <c r="W5422" s="948"/>
      <c r="X5422" s="948"/>
      <c r="Y5422" s="948"/>
      <c r="Z5422" s="948"/>
      <c r="CC5422" s="949"/>
    </row>
    <row r="5423" spans="6:81" s="947" customFormat="1">
      <c r="F5423" s="948"/>
      <c r="G5423" s="948"/>
      <c r="H5423" s="948"/>
      <c r="I5423" s="948"/>
      <c r="N5423" s="948"/>
      <c r="O5423" s="948"/>
      <c r="P5423" s="948"/>
      <c r="Q5423" s="948"/>
      <c r="R5423" s="948"/>
      <c r="S5423" s="948"/>
      <c r="T5423" s="948"/>
      <c r="U5423" s="948"/>
      <c r="V5423" s="948"/>
      <c r="W5423" s="948"/>
      <c r="X5423" s="948"/>
      <c r="Y5423" s="948"/>
      <c r="Z5423" s="948"/>
      <c r="CC5423" s="949"/>
    </row>
    <row r="5424" spans="6:81" s="947" customFormat="1">
      <c r="F5424" s="948"/>
      <c r="G5424" s="948"/>
      <c r="H5424" s="948"/>
      <c r="I5424" s="948"/>
      <c r="N5424" s="948"/>
      <c r="O5424" s="948"/>
      <c r="P5424" s="948"/>
      <c r="Q5424" s="948"/>
      <c r="R5424" s="948"/>
      <c r="S5424" s="948"/>
      <c r="T5424" s="948"/>
      <c r="U5424" s="948"/>
      <c r="V5424" s="948"/>
      <c r="W5424" s="948"/>
      <c r="X5424" s="948"/>
      <c r="Y5424" s="948"/>
      <c r="Z5424" s="948"/>
      <c r="CC5424" s="949"/>
    </row>
    <row r="5425" spans="6:81" s="947" customFormat="1">
      <c r="F5425" s="948"/>
      <c r="G5425" s="948"/>
      <c r="H5425" s="948"/>
      <c r="I5425" s="948"/>
      <c r="N5425" s="948"/>
      <c r="O5425" s="948"/>
      <c r="P5425" s="948"/>
      <c r="Q5425" s="948"/>
      <c r="R5425" s="948"/>
      <c r="S5425" s="948"/>
      <c r="T5425" s="948"/>
      <c r="U5425" s="948"/>
      <c r="V5425" s="948"/>
      <c r="W5425" s="948"/>
      <c r="X5425" s="948"/>
      <c r="Y5425" s="948"/>
      <c r="Z5425" s="948"/>
      <c r="CC5425" s="949"/>
    </row>
    <row r="5426" spans="6:81" s="947" customFormat="1">
      <c r="F5426" s="948"/>
      <c r="G5426" s="948"/>
      <c r="H5426" s="948"/>
      <c r="I5426" s="948"/>
      <c r="N5426" s="948"/>
      <c r="O5426" s="948"/>
      <c r="P5426" s="948"/>
      <c r="Q5426" s="948"/>
      <c r="R5426" s="948"/>
      <c r="S5426" s="948"/>
      <c r="T5426" s="948"/>
      <c r="U5426" s="948"/>
      <c r="V5426" s="948"/>
      <c r="W5426" s="948"/>
      <c r="X5426" s="948"/>
      <c r="Y5426" s="948"/>
      <c r="Z5426" s="948"/>
      <c r="CC5426" s="949"/>
    </row>
    <row r="5427" spans="6:81" s="947" customFormat="1">
      <c r="F5427" s="948"/>
      <c r="G5427" s="948"/>
      <c r="H5427" s="948"/>
      <c r="I5427" s="948"/>
      <c r="N5427" s="948"/>
      <c r="O5427" s="948"/>
      <c r="P5427" s="948"/>
      <c r="Q5427" s="948"/>
      <c r="R5427" s="948"/>
      <c r="S5427" s="948"/>
      <c r="T5427" s="948"/>
      <c r="U5427" s="948"/>
      <c r="V5427" s="948"/>
      <c r="W5427" s="948"/>
      <c r="X5427" s="948"/>
      <c r="Y5427" s="948"/>
      <c r="Z5427" s="948"/>
      <c r="CC5427" s="949"/>
    </row>
    <row r="5428" spans="6:81" s="947" customFormat="1">
      <c r="F5428" s="948"/>
      <c r="G5428" s="948"/>
      <c r="H5428" s="948"/>
      <c r="I5428" s="948"/>
      <c r="N5428" s="948"/>
      <c r="O5428" s="948"/>
      <c r="P5428" s="948"/>
      <c r="Q5428" s="948"/>
      <c r="R5428" s="948"/>
      <c r="S5428" s="948"/>
      <c r="T5428" s="948"/>
      <c r="U5428" s="948"/>
      <c r="V5428" s="948"/>
      <c r="W5428" s="948"/>
      <c r="X5428" s="948"/>
      <c r="Y5428" s="948"/>
      <c r="Z5428" s="948"/>
      <c r="CC5428" s="949"/>
    </row>
    <row r="5429" spans="6:81" s="947" customFormat="1">
      <c r="F5429" s="948"/>
      <c r="G5429" s="948"/>
      <c r="H5429" s="948"/>
      <c r="I5429" s="948"/>
      <c r="N5429" s="948"/>
      <c r="O5429" s="948"/>
      <c r="P5429" s="948"/>
      <c r="Q5429" s="948"/>
      <c r="R5429" s="948"/>
      <c r="S5429" s="948"/>
      <c r="T5429" s="948"/>
      <c r="U5429" s="948"/>
      <c r="V5429" s="948"/>
      <c r="W5429" s="948"/>
      <c r="X5429" s="948"/>
      <c r="Y5429" s="948"/>
      <c r="Z5429" s="948"/>
      <c r="CC5429" s="949"/>
    </row>
    <row r="5430" spans="6:81" s="947" customFormat="1">
      <c r="F5430" s="948"/>
      <c r="G5430" s="948"/>
      <c r="H5430" s="948"/>
      <c r="I5430" s="948"/>
      <c r="N5430" s="948"/>
      <c r="O5430" s="948"/>
      <c r="P5430" s="948"/>
      <c r="Q5430" s="948"/>
      <c r="R5430" s="948"/>
      <c r="S5430" s="948"/>
      <c r="T5430" s="948"/>
      <c r="U5430" s="948"/>
      <c r="V5430" s="948"/>
      <c r="W5430" s="948"/>
      <c r="X5430" s="948"/>
      <c r="Y5430" s="948"/>
      <c r="Z5430" s="948"/>
      <c r="CC5430" s="949"/>
    </row>
    <row r="5431" spans="6:81" s="947" customFormat="1">
      <c r="F5431" s="948"/>
      <c r="G5431" s="948"/>
      <c r="H5431" s="948"/>
      <c r="I5431" s="948"/>
      <c r="N5431" s="948"/>
      <c r="O5431" s="948"/>
      <c r="P5431" s="948"/>
      <c r="Q5431" s="948"/>
      <c r="R5431" s="948"/>
      <c r="S5431" s="948"/>
      <c r="T5431" s="948"/>
      <c r="U5431" s="948"/>
      <c r="V5431" s="948"/>
      <c r="W5431" s="948"/>
      <c r="X5431" s="948"/>
      <c r="Y5431" s="948"/>
      <c r="Z5431" s="948"/>
      <c r="CC5431" s="949"/>
    </row>
    <row r="5432" spans="6:81" s="947" customFormat="1">
      <c r="F5432" s="948"/>
      <c r="G5432" s="948"/>
      <c r="H5432" s="948"/>
      <c r="I5432" s="948"/>
      <c r="N5432" s="948"/>
      <c r="O5432" s="948"/>
      <c r="P5432" s="948"/>
      <c r="Q5432" s="948"/>
      <c r="R5432" s="948"/>
      <c r="S5432" s="948"/>
      <c r="T5432" s="948"/>
      <c r="U5432" s="948"/>
      <c r="V5432" s="948"/>
      <c r="W5432" s="948"/>
      <c r="X5432" s="948"/>
      <c r="Y5432" s="948"/>
      <c r="Z5432" s="948"/>
      <c r="CC5432" s="949"/>
    </row>
    <row r="5433" spans="6:81" s="947" customFormat="1">
      <c r="F5433" s="948"/>
      <c r="G5433" s="948"/>
      <c r="H5433" s="948"/>
      <c r="I5433" s="948"/>
      <c r="N5433" s="948"/>
      <c r="O5433" s="948"/>
      <c r="P5433" s="948"/>
      <c r="Q5433" s="948"/>
      <c r="R5433" s="948"/>
      <c r="S5433" s="948"/>
      <c r="T5433" s="948"/>
      <c r="U5433" s="948"/>
      <c r="V5433" s="948"/>
      <c r="W5433" s="948"/>
      <c r="X5433" s="948"/>
      <c r="Y5433" s="948"/>
      <c r="Z5433" s="948"/>
      <c r="CC5433" s="949"/>
    </row>
    <row r="5434" spans="6:81" s="947" customFormat="1">
      <c r="F5434" s="948"/>
      <c r="G5434" s="948"/>
      <c r="H5434" s="948"/>
      <c r="I5434" s="948"/>
      <c r="N5434" s="948"/>
      <c r="O5434" s="948"/>
      <c r="P5434" s="948"/>
      <c r="Q5434" s="948"/>
      <c r="R5434" s="948"/>
      <c r="S5434" s="948"/>
      <c r="T5434" s="948"/>
      <c r="U5434" s="948"/>
      <c r="V5434" s="948"/>
      <c r="W5434" s="948"/>
      <c r="X5434" s="948"/>
      <c r="Y5434" s="948"/>
      <c r="Z5434" s="948"/>
      <c r="CC5434" s="949"/>
    </row>
  </sheetData>
  <mergeCells count="13">
    <mergeCell ref="A20:B20"/>
    <mergeCell ref="A1:B1"/>
    <mergeCell ref="A2:B2"/>
    <mergeCell ref="A6:B6"/>
    <mergeCell ref="A11:B11"/>
    <mergeCell ref="A16:A18"/>
    <mergeCell ref="A44:B44"/>
    <mergeCell ref="A26:B26"/>
    <mergeCell ref="A35:B35"/>
    <mergeCell ref="A40:B40"/>
    <mergeCell ref="A41:B41"/>
    <mergeCell ref="A42:B42"/>
    <mergeCell ref="A43:B43"/>
  </mergeCells>
  <pageMargins left="0.31496062992125984" right="0.23622047244094491" top="0.74803149606299213" bottom="0.47244094488188981" header="0.31496062992125984" footer="0.31496062992125984"/>
  <pageSetup paperSize="9" scale="50" fitToHeight="1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9">
    <tabColor theme="0"/>
    <pageSetUpPr fitToPage="1"/>
  </sheetPr>
  <dimension ref="A1:DI46"/>
  <sheetViews>
    <sheetView view="pageBreakPreview" zoomScaleSheetLayoutView="100" zoomScalePageLayoutView="50" workbookViewId="0">
      <pane xSplit="1" topLeftCell="B1" activePane="topRight" state="frozen"/>
      <selection activeCell="A7" sqref="A7"/>
      <selection pane="topRight"/>
    </sheetView>
  </sheetViews>
  <sheetFormatPr defaultColWidth="9.140625" defaultRowHeight="11.25"/>
  <cols>
    <col min="1" max="1" width="94.7109375" style="3" customWidth="1"/>
    <col min="2" max="4" width="6.7109375" style="34" customWidth="1"/>
    <col min="5" max="5" width="6.5703125" style="3" customWidth="1"/>
    <col min="6" max="6" width="6.7109375" style="3" customWidth="1"/>
    <col min="7" max="7" width="6.5703125" style="3" customWidth="1"/>
    <col min="8" max="8" width="7.28515625" style="3" customWidth="1"/>
    <col min="9" max="9" width="6.140625" style="3" customWidth="1"/>
    <col min="10" max="10" width="6.28515625" style="3" customWidth="1"/>
    <col min="11" max="15" width="5.42578125" style="3" customWidth="1"/>
    <col min="16" max="16" width="7" style="3" customWidth="1"/>
    <col min="17" max="17" width="8.5703125" style="3" customWidth="1"/>
    <col min="18" max="18" width="9.140625" style="3" hidden="1" customWidth="1"/>
    <col min="19" max="82" width="9.140625" style="7"/>
    <col min="83" max="16384" width="9.140625" style="3"/>
  </cols>
  <sheetData>
    <row r="1" spans="1:113" ht="18" customHeight="1">
      <c r="A1" s="395" t="s">
        <v>215</v>
      </c>
    </row>
    <row r="2" spans="1:113" ht="28.5" customHeight="1">
      <c r="A2" s="395" t="s">
        <v>216</v>
      </c>
    </row>
    <row r="3" spans="1:113" ht="24" customHeight="1">
      <c r="A3" s="1099" t="s">
        <v>224</v>
      </c>
      <c r="B3" s="1100"/>
      <c r="C3" s="1100"/>
      <c r="D3" s="1100"/>
      <c r="E3" s="1099"/>
      <c r="F3" s="1099"/>
      <c r="G3" s="1099"/>
      <c r="H3" s="1099"/>
      <c r="I3" s="1099"/>
      <c r="J3" s="1099"/>
      <c r="K3" s="1099"/>
      <c r="L3" s="1099"/>
      <c r="M3" s="1099"/>
      <c r="N3" s="1099"/>
      <c r="O3" s="1099"/>
      <c r="P3" s="1099"/>
      <c r="Q3" s="1099"/>
      <c r="R3" s="1099"/>
    </row>
    <row r="4" spans="1:113" ht="25.5" customHeight="1">
      <c r="A4" s="1104"/>
      <c r="B4" s="35" t="s">
        <v>222</v>
      </c>
      <c r="C4" s="584" t="s">
        <v>247</v>
      </c>
      <c r="D4" s="584" t="s">
        <v>300</v>
      </c>
      <c r="E4" s="1101" t="s">
        <v>381</v>
      </c>
      <c r="F4" s="1102"/>
      <c r="G4" s="1102"/>
      <c r="H4" s="1102"/>
      <c r="I4" s="1102"/>
      <c r="J4" s="1102"/>
      <c r="K4" s="1102"/>
      <c r="L4" s="1102"/>
      <c r="M4" s="1102"/>
      <c r="N4" s="1102"/>
      <c r="O4" s="1102"/>
      <c r="P4" s="1102"/>
      <c r="Q4" s="1103"/>
      <c r="R4" s="4"/>
    </row>
    <row r="5" spans="1:113" ht="16.899999999999999" customHeight="1">
      <c r="A5" s="1008"/>
      <c r="B5" s="139"/>
      <c r="C5" s="585"/>
      <c r="D5" s="585"/>
      <c r="E5" s="1" t="s">
        <v>18</v>
      </c>
      <c r="F5" s="1" t="s">
        <v>19</v>
      </c>
      <c r="G5" s="1" t="s">
        <v>20</v>
      </c>
      <c r="H5" s="1" t="s">
        <v>21</v>
      </c>
      <c r="I5" s="1" t="s">
        <v>22</v>
      </c>
      <c r="J5" s="1" t="s">
        <v>23</v>
      </c>
      <c r="K5" s="1" t="s">
        <v>24</v>
      </c>
      <c r="L5" s="1" t="s">
        <v>25</v>
      </c>
      <c r="M5" s="1" t="s">
        <v>26</v>
      </c>
      <c r="N5" s="1" t="s">
        <v>27</v>
      </c>
      <c r="O5" s="1" t="s">
        <v>28</v>
      </c>
      <c r="P5" s="1" t="s">
        <v>29</v>
      </c>
      <c r="Q5" s="1" t="s">
        <v>30</v>
      </c>
      <c r="R5" s="4"/>
    </row>
    <row r="6" spans="1:113" ht="23.25" customHeight="1">
      <c r="A6" s="5" t="s">
        <v>133</v>
      </c>
      <c r="B6" s="292"/>
      <c r="C6" s="586"/>
      <c r="D6" s="586"/>
      <c r="E6" s="587"/>
      <c r="F6" s="587"/>
      <c r="G6" s="587"/>
      <c r="H6" s="587"/>
      <c r="I6" s="587"/>
      <c r="J6" s="587"/>
      <c r="K6" s="587"/>
      <c r="L6" s="587"/>
      <c r="M6" s="587"/>
      <c r="N6" s="587"/>
      <c r="O6" s="587"/>
      <c r="P6" s="587"/>
      <c r="Q6" s="587"/>
      <c r="R6" s="4"/>
    </row>
    <row r="7" spans="1:113" s="6" customFormat="1" ht="207" customHeight="1">
      <c r="A7" s="956" t="s">
        <v>439</v>
      </c>
      <c r="B7" s="293"/>
      <c r="C7" s="588"/>
      <c r="D7" s="588"/>
      <c r="E7" s="589"/>
      <c r="F7" s="589"/>
      <c r="G7" s="589"/>
      <c r="H7" s="589"/>
      <c r="I7" s="589"/>
      <c r="J7" s="589"/>
      <c r="K7" s="590"/>
      <c r="L7" s="589"/>
      <c r="M7" s="589"/>
      <c r="N7" s="589"/>
      <c r="O7" s="589"/>
      <c r="P7" s="589"/>
      <c r="Q7" s="589"/>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row>
    <row r="8" spans="1:113" s="44" customFormat="1" ht="23.25" customHeight="1">
      <c r="A8" s="606" t="s">
        <v>134</v>
      </c>
      <c r="B8" s="292"/>
      <c r="C8" s="586"/>
      <c r="D8" s="586"/>
      <c r="E8" s="587"/>
      <c r="F8" s="587"/>
      <c r="G8" s="587"/>
      <c r="H8" s="587"/>
      <c r="I8" s="587"/>
      <c r="J8" s="587"/>
      <c r="K8" s="587"/>
      <c r="L8" s="587"/>
      <c r="M8" s="587"/>
      <c r="N8" s="587"/>
      <c r="O8" s="587"/>
      <c r="P8" s="587"/>
      <c r="Q8" s="587"/>
      <c r="R8" s="138"/>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row>
    <row r="9" spans="1:113" s="44" customFormat="1" ht="18.75" customHeight="1">
      <c r="A9" s="607" t="s">
        <v>135</v>
      </c>
      <c r="B9" s="294">
        <v>2</v>
      </c>
      <c r="C9" s="591">
        <v>2</v>
      </c>
      <c r="D9" s="284">
        <v>2</v>
      </c>
      <c r="E9" s="220">
        <v>2</v>
      </c>
      <c r="F9" s="220">
        <v>2</v>
      </c>
      <c r="G9" s="220">
        <v>2</v>
      </c>
      <c r="H9" s="220">
        <v>2</v>
      </c>
      <c r="I9" s="220">
        <v>2</v>
      </c>
      <c r="J9" s="589">
        <v>2</v>
      </c>
      <c r="K9" s="590">
        <v>2</v>
      </c>
      <c r="L9" s="589">
        <v>2</v>
      </c>
      <c r="M9" s="589">
        <v>2</v>
      </c>
      <c r="N9" s="220">
        <v>2</v>
      </c>
      <c r="O9" s="589">
        <v>2</v>
      </c>
      <c r="P9" s="589">
        <v>2</v>
      </c>
      <c r="Q9" s="589"/>
      <c r="R9" s="138"/>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row>
    <row r="10" spans="1:113" s="44" customFormat="1" ht="18.75" customHeight="1">
      <c r="A10" s="607" t="s">
        <v>136</v>
      </c>
      <c r="B10" s="294">
        <v>10</v>
      </c>
      <c r="C10" s="591">
        <v>11</v>
      </c>
      <c r="D10" s="284">
        <v>11</v>
      </c>
      <c r="E10" s="220">
        <v>11</v>
      </c>
      <c r="F10" s="220">
        <v>11</v>
      </c>
      <c r="G10" s="220">
        <v>11</v>
      </c>
      <c r="H10" s="220">
        <v>11</v>
      </c>
      <c r="I10" s="220">
        <v>11</v>
      </c>
      <c r="J10" s="589">
        <v>11</v>
      </c>
      <c r="K10" s="589">
        <v>11</v>
      </c>
      <c r="L10" s="589">
        <v>11</v>
      </c>
      <c r="M10" s="589">
        <v>11</v>
      </c>
      <c r="N10" s="220">
        <v>11</v>
      </c>
      <c r="O10" s="589">
        <v>11</v>
      </c>
      <c r="P10" s="589">
        <v>11</v>
      </c>
      <c r="Q10" s="589"/>
      <c r="R10" s="138"/>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row>
    <row r="11" spans="1:113" s="44" customFormat="1" ht="18.75" customHeight="1">
      <c r="A11" s="608" t="s">
        <v>137</v>
      </c>
      <c r="B11" s="294">
        <v>112</v>
      </c>
      <c r="C11" s="591">
        <v>113</v>
      </c>
      <c r="D11" s="284">
        <v>111</v>
      </c>
      <c r="E11" s="220">
        <v>111</v>
      </c>
      <c r="F11" s="220">
        <v>108</v>
      </c>
      <c r="G11" s="220">
        <v>105</v>
      </c>
      <c r="H11" s="220">
        <v>107</v>
      </c>
      <c r="I11" s="220">
        <v>107</v>
      </c>
      <c r="J11" s="589">
        <v>111</v>
      </c>
      <c r="K11" s="590">
        <v>109</v>
      </c>
      <c r="L11" s="589">
        <v>110</v>
      </c>
      <c r="M11" s="589">
        <v>106</v>
      </c>
      <c r="N11" s="220">
        <v>106</v>
      </c>
      <c r="O11" s="589">
        <v>108</v>
      </c>
      <c r="P11" s="589">
        <v>107</v>
      </c>
      <c r="Q11" s="589"/>
      <c r="R11" s="138"/>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row>
    <row r="12" spans="1:113" s="44" customFormat="1" ht="18.75" customHeight="1">
      <c r="A12" s="608" t="s">
        <v>138</v>
      </c>
      <c r="B12" s="267">
        <v>124</v>
      </c>
      <c r="C12" s="591">
        <f t="shared" ref="C12:D12" si="0">SUM(C9:C11)</f>
        <v>126</v>
      </c>
      <c r="D12" s="591">
        <f t="shared" si="0"/>
        <v>124</v>
      </c>
      <c r="E12" s="284">
        <f>E9+E10+E11</f>
        <v>124</v>
      </c>
      <c r="F12" s="284">
        <f t="shared" ref="F12:P12" si="1">F9+F10+F11</f>
        <v>121</v>
      </c>
      <c r="G12" s="284">
        <f t="shared" si="1"/>
        <v>118</v>
      </c>
      <c r="H12" s="284">
        <f t="shared" si="1"/>
        <v>120</v>
      </c>
      <c r="I12" s="284">
        <f t="shared" si="1"/>
        <v>120</v>
      </c>
      <c r="J12" s="284">
        <f t="shared" si="1"/>
        <v>124</v>
      </c>
      <c r="K12" s="284">
        <f t="shared" si="1"/>
        <v>122</v>
      </c>
      <c r="L12" s="284">
        <f t="shared" si="1"/>
        <v>123</v>
      </c>
      <c r="M12" s="284">
        <f t="shared" si="1"/>
        <v>119</v>
      </c>
      <c r="N12" s="284">
        <f t="shared" si="1"/>
        <v>119</v>
      </c>
      <c r="O12" s="284">
        <f t="shared" si="1"/>
        <v>121</v>
      </c>
      <c r="P12" s="284">
        <f t="shared" si="1"/>
        <v>120</v>
      </c>
      <c r="Q12" s="589"/>
      <c r="R12" s="138"/>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row>
    <row r="13" spans="1:113" s="44" customFormat="1" ht="18.75" customHeight="1">
      <c r="A13" s="608" t="s">
        <v>139</v>
      </c>
      <c r="B13" s="294">
        <v>54</v>
      </c>
      <c r="C13" s="591">
        <v>58</v>
      </c>
      <c r="D13" s="284">
        <v>57</v>
      </c>
      <c r="E13" s="220">
        <v>56</v>
      </c>
      <c r="F13" s="220">
        <v>57</v>
      </c>
      <c r="G13" s="220">
        <v>57</v>
      </c>
      <c r="H13" s="220">
        <v>59</v>
      </c>
      <c r="I13" s="589">
        <v>59</v>
      </c>
      <c r="J13" s="589">
        <v>58</v>
      </c>
      <c r="K13" s="590">
        <v>58</v>
      </c>
      <c r="L13" s="589">
        <v>58</v>
      </c>
      <c r="M13" s="589">
        <v>55</v>
      </c>
      <c r="N13" s="220">
        <v>54</v>
      </c>
      <c r="O13" s="589">
        <v>54</v>
      </c>
      <c r="P13" s="589">
        <v>53</v>
      </c>
      <c r="Q13" s="589"/>
      <c r="R13" s="138"/>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row>
    <row r="14" spans="1:113" s="174" customFormat="1" ht="14.25" customHeight="1">
      <c r="A14" s="609" t="s">
        <v>54</v>
      </c>
      <c r="B14" s="295">
        <v>178</v>
      </c>
      <c r="C14" s="591">
        <f t="shared" ref="C14:D14" si="2">C12+C13</f>
        <v>184</v>
      </c>
      <c r="D14" s="591">
        <f t="shared" si="2"/>
        <v>181</v>
      </c>
      <c r="E14" s="284">
        <f t="shared" ref="E14:P14" si="3">E13+E12</f>
        <v>180</v>
      </c>
      <c r="F14" s="284">
        <f t="shared" si="3"/>
        <v>178</v>
      </c>
      <c r="G14" s="284">
        <f t="shared" si="3"/>
        <v>175</v>
      </c>
      <c r="H14" s="284">
        <f t="shared" si="3"/>
        <v>179</v>
      </c>
      <c r="I14" s="284">
        <f t="shared" si="3"/>
        <v>179</v>
      </c>
      <c r="J14" s="284">
        <f t="shared" si="3"/>
        <v>182</v>
      </c>
      <c r="K14" s="284">
        <f t="shared" si="3"/>
        <v>180</v>
      </c>
      <c r="L14" s="284">
        <f t="shared" si="3"/>
        <v>181</v>
      </c>
      <c r="M14" s="284">
        <f t="shared" si="3"/>
        <v>174</v>
      </c>
      <c r="N14" s="284">
        <f t="shared" si="3"/>
        <v>173</v>
      </c>
      <c r="O14" s="284">
        <f t="shared" si="3"/>
        <v>175</v>
      </c>
      <c r="P14" s="284">
        <f t="shared" si="3"/>
        <v>173</v>
      </c>
      <c r="Q14" s="591"/>
      <c r="R14" s="171"/>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row>
    <row r="15" spans="1:113" s="6" customFormat="1" ht="12.75" customHeight="1">
      <c r="A15" s="610" t="s">
        <v>140</v>
      </c>
      <c r="B15" s="296" t="s">
        <v>0</v>
      </c>
      <c r="C15" s="284" t="s">
        <v>0</v>
      </c>
      <c r="D15" s="284" t="s">
        <v>0</v>
      </c>
      <c r="E15" s="284" t="s">
        <v>0</v>
      </c>
      <c r="F15" s="284" t="s">
        <v>0</v>
      </c>
      <c r="G15" s="284" t="s">
        <v>0</v>
      </c>
      <c r="H15" s="284" t="s">
        <v>0</v>
      </c>
      <c r="I15" s="284" t="s">
        <v>0</v>
      </c>
      <c r="J15" s="284" t="s">
        <v>0</v>
      </c>
      <c r="K15" s="284" t="s">
        <v>0</v>
      </c>
      <c r="L15" s="284" t="s">
        <v>0</v>
      </c>
      <c r="M15" s="284" t="s">
        <v>0</v>
      </c>
      <c r="N15" s="284" t="s">
        <v>0</v>
      </c>
      <c r="O15" s="284" t="s">
        <v>0</v>
      </c>
      <c r="P15" s="284" t="s">
        <v>0</v>
      </c>
      <c r="Q15" s="589"/>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row>
    <row r="16" spans="1:113" s="6" customFormat="1" ht="18" customHeight="1">
      <c r="A16" s="611"/>
      <c r="B16" s="297"/>
      <c r="C16" s="592"/>
      <c r="D16" s="592"/>
      <c r="E16" s="589"/>
      <c r="F16" s="589"/>
      <c r="G16" s="589"/>
      <c r="H16" s="589"/>
      <c r="I16" s="589"/>
      <c r="J16" s="589"/>
      <c r="K16" s="589"/>
      <c r="L16" s="589"/>
      <c r="M16" s="589"/>
      <c r="N16" s="589"/>
      <c r="O16" s="589"/>
      <c r="P16" s="589"/>
      <c r="Q16" s="589"/>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row>
    <row r="17" spans="1:113" s="6" customFormat="1" ht="33" customHeight="1">
      <c r="A17" s="612" t="s">
        <v>141</v>
      </c>
      <c r="B17" s="298"/>
      <c r="C17" s="593"/>
      <c r="D17" s="593"/>
      <c r="E17" s="594"/>
      <c r="F17" s="594"/>
      <c r="G17" s="594"/>
      <c r="H17" s="594"/>
      <c r="I17" s="594"/>
      <c r="J17" s="594"/>
      <c r="K17" s="594"/>
      <c r="L17" s="594"/>
      <c r="M17" s="594"/>
      <c r="N17" s="594"/>
      <c r="O17" s="594"/>
      <c r="P17" s="594"/>
      <c r="Q17" s="594"/>
      <c r="R17" s="42"/>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row>
    <row r="18" spans="1:113" s="6" customFormat="1" ht="16.5" customHeight="1">
      <c r="A18" s="607" t="s">
        <v>135</v>
      </c>
      <c r="B18" s="325">
        <v>2</v>
      </c>
      <c r="C18" s="591">
        <v>2</v>
      </c>
      <c r="D18" s="284">
        <v>2</v>
      </c>
      <c r="E18" s="957">
        <v>3</v>
      </c>
      <c r="F18" s="957">
        <v>3</v>
      </c>
      <c r="G18" s="957">
        <v>3</v>
      </c>
      <c r="H18" s="957">
        <v>3</v>
      </c>
      <c r="I18" s="957">
        <v>3</v>
      </c>
      <c r="J18" s="957">
        <v>3</v>
      </c>
      <c r="K18" s="958">
        <v>3</v>
      </c>
      <c r="L18" s="589">
        <v>2</v>
      </c>
      <c r="M18" s="589">
        <v>2</v>
      </c>
      <c r="N18" s="225">
        <v>2</v>
      </c>
      <c r="O18" s="595">
        <v>3</v>
      </c>
      <c r="P18" s="589">
        <v>3</v>
      </c>
      <c r="Q18" s="589"/>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1:113" s="6" customFormat="1" ht="16.5" customHeight="1">
      <c r="A19" s="607" t="s">
        <v>136</v>
      </c>
      <c r="B19" s="325">
        <v>14</v>
      </c>
      <c r="C19" s="591">
        <v>14</v>
      </c>
      <c r="D19" s="284">
        <v>14</v>
      </c>
      <c r="E19" s="957">
        <v>13</v>
      </c>
      <c r="F19" s="957">
        <v>13</v>
      </c>
      <c r="G19" s="957">
        <v>13</v>
      </c>
      <c r="H19" s="959">
        <v>13</v>
      </c>
      <c r="I19" s="959">
        <v>13</v>
      </c>
      <c r="J19" s="957">
        <v>13</v>
      </c>
      <c r="K19" s="958">
        <v>13</v>
      </c>
      <c r="L19" s="589">
        <v>14</v>
      </c>
      <c r="M19" s="589">
        <v>14</v>
      </c>
      <c r="N19" s="225">
        <v>14</v>
      </c>
      <c r="O19" s="595">
        <v>14</v>
      </c>
      <c r="P19" s="589">
        <v>14</v>
      </c>
      <c r="Q19" s="589"/>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row>
    <row r="20" spans="1:113" s="6" customFormat="1" ht="16.5" customHeight="1">
      <c r="A20" s="608" t="s">
        <v>137</v>
      </c>
      <c r="B20" s="299">
        <v>182</v>
      </c>
      <c r="C20" s="591">
        <v>171</v>
      </c>
      <c r="D20" s="284">
        <v>171</v>
      </c>
      <c r="E20" s="957">
        <v>172</v>
      </c>
      <c r="F20" s="957">
        <v>173</v>
      </c>
      <c r="G20" s="957">
        <v>172</v>
      </c>
      <c r="H20" s="957">
        <v>172</v>
      </c>
      <c r="I20" s="957">
        <v>169</v>
      </c>
      <c r="J20" s="957">
        <v>172</v>
      </c>
      <c r="K20" s="958">
        <v>172</v>
      </c>
      <c r="L20" s="589">
        <v>181</v>
      </c>
      <c r="M20" s="589">
        <v>188</v>
      </c>
      <c r="N20" s="225">
        <v>185</v>
      </c>
      <c r="O20" s="595">
        <v>183</v>
      </c>
      <c r="P20" s="589" t="s">
        <v>452</v>
      </c>
      <c r="Q20" s="589"/>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row>
    <row r="21" spans="1:113" s="6" customFormat="1" ht="16.5" customHeight="1">
      <c r="A21" s="608" t="s">
        <v>138</v>
      </c>
      <c r="B21" s="324">
        <v>198</v>
      </c>
      <c r="C21" s="596">
        <f t="shared" ref="C21:D21" si="4">C18+C19+C20</f>
        <v>187</v>
      </c>
      <c r="D21" s="596">
        <f t="shared" si="4"/>
        <v>187</v>
      </c>
      <c r="E21" s="596">
        <f>E18+E19+E20</f>
        <v>188</v>
      </c>
      <c r="F21" s="596">
        <f t="shared" ref="F21:O21" si="5">F18+F19+F20</f>
        <v>189</v>
      </c>
      <c r="G21" s="596">
        <f t="shared" si="5"/>
        <v>188</v>
      </c>
      <c r="H21" s="596">
        <f t="shared" si="5"/>
        <v>188</v>
      </c>
      <c r="I21" s="596">
        <f t="shared" si="5"/>
        <v>185</v>
      </c>
      <c r="J21" s="596">
        <f t="shared" si="5"/>
        <v>188</v>
      </c>
      <c r="K21" s="596">
        <f t="shared" si="5"/>
        <v>188</v>
      </c>
      <c r="L21" s="596">
        <f t="shared" si="5"/>
        <v>197</v>
      </c>
      <c r="M21" s="596">
        <f t="shared" si="5"/>
        <v>204</v>
      </c>
      <c r="N21" s="596">
        <f t="shared" si="5"/>
        <v>201</v>
      </c>
      <c r="O21" s="596">
        <f t="shared" si="5"/>
        <v>200</v>
      </c>
      <c r="P21" s="596">
        <f>3+14+183</f>
        <v>200</v>
      </c>
      <c r="Q21" s="589"/>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row>
    <row r="22" spans="1:113" s="44" customFormat="1" ht="18.75" customHeight="1">
      <c r="A22" s="608" t="s">
        <v>139</v>
      </c>
      <c r="B22" s="294">
        <v>43</v>
      </c>
      <c r="C22" s="591">
        <v>50</v>
      </c>
      <c r="D22" s="284">
        <v>48</v>
      </c>
      <c r="E22" s="220">
        <v>48</v>
      </c>
      <c r="F22" s="220">
        <v>48</v>
      </c>
      <c r="G22" s="220">
        <v>48</v>
      </c>
      <c r="H22" s="220">
        <v>48</v>
      </c>
      <c r="I22" s="220">
        <v>48</v>
      </c>
      <c r="J22" s="220">
        <v>49</v>
      </c>
      <c r="K22" s="590">
        <v>50</v>
      </c>
      <c r="L22" s="589">
        <v>46</v>
      </c>
      <c r="M22" s="589">
        <v>47</v>
      </c>
      <c r="N22" s="589">
        <v>47</v>
      </c>
      <c r="O22" s="589">
        <v>47</v>
      </c>
      <c r="P22" s="589">
        <v>47</v>
      </c>
      <c r="Q22" s="589"/>
      <c r="R22" s="138"/>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row>
    <row r="23" spans="1:113" s="174" customFormat="1" ht="13.5" customHeight="1">
      <c r="A23" s="609" t="s">
        <v>54</v>
      </c>
      <c r="B23" s="295">
        <v>241</v>
      </c>
      <c r="C23" s="597">
        <f t="shared" ref="C23:P23" si="6">C21+C22</f>
        <v>237</v>
      </c>
      <c r="D23" s="597">
        <f t="shared" si="6"/>
        <v>235</v>
      </c>
      <c r="E23" s="597">
        <f t="shared" si="6"/>
        <v>236</v>
      </c>
      <c r="F23" s="597">
        <f t="shared" si="6"/>
        <v>237</v>
      </c>
      <c r="G23" s="597">
        <f t="shared" si="6"/>
        <v>236</v>
      </c>
      <c r="H23" s="597">
        <f t="shared" si="6"/>
        <v>236</v>
      </c>
      <c r="I23" s="597">
        <f t="shared" si="6"/>
        <v>233</v>
      </c>
      <c r="J23" s="597">
        <f t="shared" si="6"/>
        <v>237</v>
      </c>
      <c r="K23" s="597">
        <f t="shared" si="6"/>
        <v>238</v>
      </c>
      <c r="L23" s="597">
        <f t="shared" si="6"/>
        <v>243</v>
      </c>
      <c r="M23" s="597">
        <f t="shared" si="6"/>
        <v>251</v>
      </c>
      <c r="N23" s="597">
        <f t="shared" si="6"/>
        <v>248</v>
      </c>
      <c r="O23" s="597">
        <f t="shared" si="6"/>
        <v>247</v>
      </c>
      <c r="P23" s="597">
        <f t="shared" si="6"/>
        <v>247</v>
      </c>
      <c r="Q23" s="591"/>
      <c r="R23" s="171"/>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3"/>
      <c r="CF23" s="173"/>
      <c r="CG23" s="173"/>
      <c r="CH23" s="173"/>
      <c r="CI23" s="173"/>
      <c r="CJ23" s="173"/>
      <c r="CK23" s="173"/>
      <c r="CL23" s="173"/>
      <c r="CM23" s="173"/>
      <c r="CN23" s="173"/>
      <c r="CO23" s="173"/>
      <c r="CP23" s="173"/>
      <c r="CQ23" s="173"/>
      <c r="CR23" s="173"/>
      <c r="CS23" s="173"/>
      <c r="CT23" s="173"/>
      <c r="CU23" s="173"/>
      <c r="CV23" s="173"/>
      <c r="CW23" s="173"/>
      <c r="CX23" s="173"/>
      <c r="CY23" s="173"/>
      <c r="CZ23" s="173"/>
      <c r="DA23" s="173"/>
      <c r="DB23" s="173"/>
      <c r="DC23" s="173"/>
      <c r="DD23" s="173"/>
      <c r="DE23" s="173"/>
      <c r="DF23" s="173"/>
      <c r="DG23" s="173"/>
      <c r="DH23" s="173"/>
      <c r="DI23" s="173"/>
    </row>
    <row r="24" spans="1:113" s="6" customFormat="1" ht="10.5" customHeight="1">
      <c r="A24" s="610" t="s">
        <v>140</v>
      </c>
      <c r="B24" s="300" t="s">
        <v>0</v>
      </c>
      <c r="C24" s="598" t="s">
        <v>0</v>
      </c>
      <c r="D24" s="598" t="s">
        <v>0</v>
      </c>
      <c r="E24" s="598" t="s">
        <v>0</v>
      </c>
      <c r="F24" s="598" t="s">
        <v>0</v>
      </c>
      <c r="G24" s="598" t="s">
        <v>0</v>
      </c>
      <c r="H24" s="598" t="s">
        <v>0</v>
      </c>
      <c r="I24" s="598" t="s">
        <v>0</v>
      </c>
      <c r="J24" s="598" t="s">
        <v>0</v>
      </c>
      <c r="K24" s="598" t="s">
        <v>0</v>
      </c>
      <c r="L24" s="598" t="s">
        <v>0</v>
      </c>
      <c r="M24" s="598" t="s">
        <v>0</v>
      </c>
      <c r="N24" s="598" t="s">
        <v>0</v>
      </c>
      <c r="O24" s="598" t="s">
        <v>0</v>
      </c>
      <c r="P24" s="598" t="s">
        <v>0</v>
      </c>
      <c r="Q24" s="589"/>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row>
    <row r="25" spans="1:113" s="6" customFormat="1" ht="12.75" customHeight="1">
      <c r="A25" s="613"/>
      <c r="B25" s="301"/>
      <c r="C25" s="599"/>
      <c r="D25" s="599"/>
      <c r="E25" s="595"/>
      <c r="F25" s="595"/>
      <c r="G25" s="595"/>
      <c r="H25" s="595"/>
      <c r="I25" s="595"/>
      <c r="J25" s="595"/>
      <c r="K25" s="595"/>
      <c r="L25" s="595"/>
      <c r="M25" s="595"/>
      <c r="N25" s="595"/>
      <c r="O25" s="595"/>
      <c r="P25" s="595"/>
      <c r="Q25" s="589"/>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row>
    <row r="26" spans="1:113" ht="17.25" customHeight="1">
      <c r="A26" s="606" t="s">
        <v>142</v>
      </c>
      <c r="B26" s="292"/>
      <c r="C26" s="586"/>
      <c r="D26" s="586"/>
      <c r="E26" s="587"/>
      <c r="F26" s="587"/>
      <c r="G26" s="587"/>
      <c r="H26" s="587"/>
      <c r="I26" s="587"/>
      <c r="J26" s="587"/>
      <c r="K26" s="587"/>
      <c r="L26" s="587"/>
      <c r="M26" s="587"/>
      <c r="N26" s="587"/>
      <c r="O26" s="587"/>
      <c r="P26" s="587"/>
      <c r="Q26" s="587"/>
    </row>
    <row r="27" spans="1:113" s="6" customFormat="1" ht="16.5" customHeight="1">
      <c r="A27" s="607" t="s">
        <v>135</v>
      </c>
      <c r="B27" s="388">
        <v>7</v>
      </c>
      <c r="C27" s="284">
        <v>7</v>
      </c>
      <c r="D27" s="220">
        <v>8</v>
      </c>
      <c r="E27" s="220">
        <v>8</v>
      </c>
      <c r="F27" s="220">
        <v>8</v>
      </c>
      <c r="G27" s="220">
        <v>8</v>
      </c>
      <c r="H27" s="220">
        <v>8</v>
      </c>
      <c r="I27" s="220">
        <v>8</v>
      </c>
      <c r="J27" s="220">
        <v>8</v>
      </c>
      <c r="K27" s="590">
        <v>8</v>
      </c>
      <c r="L27" s="589">
        <v>8</v>
      </c>
      <c r="M27" s="589">
        <v>8</v>
      </c>
      <c r="N27" s="589">
        <v>8</v>
      </c>
      <c r="O27" s="589">
        <v>8</v>
      </c>
      <c r="P27" s="589">
        <v>8</v>
      </c>
      <c r="Q27" s="589"/>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row>
    <row r="28" spans="1:113" s="6" customFormat="1" ht="15.75" customHeight="1">
      <c r="A28" s="607" t="s">
        <v>136</v>
      </c>
      <c r="B28" s="388">
        <v>17</v>
      </c>
      <c r="C28" s="284">
        <v>21</v>
      </c>
      <c r="D28" s="220">
        <v>22</v>
      </c>
      <c r="E28" s="220">
        <v>23</v>
      </c>
      <c r="F28" s="220">
        <v>23</v>
      </c>
      <c r="G28" s="220">
        <v>23</v>
      </c>
      <c r="H28" s="220">
        <v>23</v>
      </c>
      <c r="I28" s="220">
        <v>23</v>
      </c>
      <c r="J28" s="220">
        <v>24</v>
      </c>
      <c r="K28" s="589">
        <v>25</v>
      </c>
      <c r="L28" s="589">
        <v>25</v>
      </c>
      <c r="M28" s="589">
        <v>25</v>
      </c>
      <c r="N28" s="589">
        <v>25</v>
      </c>
      <c r="O28" s="589">
        <v>25</v>
      </c>
      <c r="P28" s="589">
        <v>25</v>
      </c>
      <c r="Q28" s="589"/>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row>
    <row r="29" spans="1:113" s="6" customFormat="1" ht="16.5" customHeight="1">
      <c r="A29" s="608" t="s">
        <v>137</v>
      </c>
      <c r="B29" s="388">
        <v>184</v>
      </c>
      <c r="C29" s="284">
        <v>230</v>
      </c>
      <c r="D29" s="220">
        <v>256</v>
      </c>
      <c r="E29" s="220">
        <v>254</v>
      </c>
      <c r="F29" s="220">
        <v>255</v>
      </c>
      <c r="G29" s="220">
        <v>259</v>
      </c>
      <c r="H29" s="220">
        <v>262</v>
      </c>
      <c r="I29" s="220">
        <v>261</v>
      </c>
      <c r="J29" s="220">
        <v>269</v>
      </c>
      <c r="K29" s="590">
        <v>269</v>
      </c>
      <c r="L29" s="589">
        <v>273</v>
      </c>
      <c r="M29" s="589">
        <v>271</v>
      </c>
      <c r="N29" s="589">
        <v>272</v>
      </c>
      <c r="O29" s="589">
        <v>271</v>
      </c>
      <c r="P29" s="589">
        <v>270</v>
      </c>
      <c r="Q29" s="589"/>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row>
    <row r="30" spans="1:113" s="6" customFormat="1" ht="15" customHeight="1">
      <c r="A30" s="608" t="s">
        <v>138</v>
      </c>
      <c r="B30" s="388">
        <v>208</v>
      </c>
      <c r="C30" s="284">
        <f t="shared" ref="C30" si="7">SUM(C27:C29)</f>
        <v>258</v>
      </c>
      <c r="D30" s="600">
        <v>286</v>
      </c>
      <c r="E30" s="284">
        <v>285</v>
      </c>
      <c r="F30" s="284">
        <v>286</v>
      </c>
      <c r="G30" s="284">
        <v>290</v>
      </c>
      <c r="H30" s="284">
        <v>293</v>
      </c>
      <c r="I30" s="284">
        <v>292</v>
      </c>
      <c r="J30" s="284">
        <v>301</v>
      </c>
      <c r="K30" s="284">
        <v>302</v>
      </c>
      <c r="L30" s="284">
        <v>306</v>
      </c>
      <c r="M30" s="284">
        <v>304</v>
      </c>
      <c r="N30" s="284">
        <v>305</v>
      </c>
      <c r="O30" s="600">
        <v>304</v>
      </c>
      <c r="P30" s="600">
        <f>P27+P28+P29</f>
        <v>303</v>
      </c>
      <c r="Q30" s="591"/>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row>
    <row r="31" spans="1:113" s="6" customFormat="1" ht="16.5" customHeight="1">
      <c r="A31" s="608" t="s">
        <v>139</v>
      </c>
      <c r="B31" s="388">
        <v>69</v>
      </c>
      <c r="C31" s="284">
        <v>77</v>
      </c>
      <c r="D31" s="220">
        <v>85</v>
      </c>
      <c r="E31" s="220">
        <v>86</v>
      </c>
      <c r="F31" s="220">
        <v>85</v>
      </c>
      <c r="G31" s="220">
        <v>86</v>
      </c>
      <c r="H31" s="220">
        <v>90</v>
      </c>
      <c r="I31" s="220">
        <v>89</v>
      </c>
      <c r="J31" s="220">
        <v>91</v>
      </c>
      <c r="K31" s="590">
        <v>90</v>
      </c>
      <c r="L31" s="589">
        <v>85</v>
      </c>
      <c r="M31" s="589">
        <v>86</v>
      </c>
      <c r="N31" s="589">
        <v>84</v>
      </c>
      <c r="O31" s="589">
        <v>84</v>
      </c>
      <c r="P31" s="589">
        <v>85</v>
      </c>
      <c r="Q31" s="589"/>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row>
    <row r="32" spans="1:113" s="173" customFormat="1" ht="16.5" customHeight="1">
      <c r="A32" s="609" t="s">
        <v>54</v>
      </c>
      <c r="B32" s="388">
        <v>277</v>
      </c>
      <c r="C32" s="284">
        <f t="shared" ref="C32" si="8">SUM(C30:C31)</f>
        <v>335</v>
      </c>
      <c r="D32" s="284">
        <v>371</v>
      </c>
      <c r="E32" s="284">
        <v>371</v>
      </c>
      <c r="F32" s="284">
        <v>371</v>
      </c>
      <c r="G32" s="284">
        <v>376</v>
      </c>
      <c r="H32" s="284">
        <v>383</v>
      </c>
      <c r="I32" s="284">
        <v>381</v>
      </c>
      <c r="J32" s="284">
        <v>392</v>
      </c>
      <c r="K32" s="284">
        <v>392</v>
      </c>
      <c r="L32" s="284">
        <v>391</v>
      </c>
      <c r="M32" s="284">
        <v>390</v>
      </c>
      <c r="N32" s="284">
        <v>389</v>
      </c>
      <c r="O32" s="284">
        <v>388</v>
      </c>
      <c r="P32" s="284">
        <f>P30+P31</f>
        <v>388</v>
      </c>
      <c r="Q32" s="591"/>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row>
    <row r="33" spans="1:17" ht="12">
      <c r="A33" s="614"/>
      <c r="B33" s="302"/>
      <c r="C33" s="601"/>
      <c r="D33" s="601"/>
      <c r="E33" s="602"/>
      <c r="F33" s="602"/>
      <c r="G33" s="602"/>
      <c r="H33" s="602"/>
      <c r="I33" s="602"/>
      <c r="J33" s="602"/>
      <c r="K33" s="602"/>
      <c r="L33" s="602"/>
      <c r="M33" s="602"/>
      <c r="N33" s="602"/>
      <c r="O33" s="602"/>
      <c r="P33" s="602"/>
      <c r="Q33" s="602"/>
    </row>
    <row r="34" spans="1:17" ht="12">
      <c r="A34" s="612" t="s">
        <v>143</v>
      </c>
      <c r="B34" s="298"/>
      <c r="C34" s="593"/>
      <c r="D34" s="593"/>
      <c r="E34" s="594"/>
      <c r="F34" s="594"/>
      <c r="G34" s="594"/>
      <c r="H34" s="594"/>
      <c r="I34" s="594"/>
      <c r="J34" s="594"/>
      <c r="K34" s="594"/>
      <c r="L34" s="594"/>
      <c r="M34" s="594"/>
      <c r="N34" s="594"/>
      <c r="O34" s="594"/>
      <c r="P34" s="594"/>
      <c r="Q34" s="594"/>
    </row>
    <row r="35" spans="1:17" ht="12">
      <c r="A35" s="608" t="s">
        <v>144</v>
      </c>
      <c r="B35" s="299">
        <v>5</v>
      </c>
      <c r="C35" s="603">
        <v>6</v>
      </c>
      <c r="D35" s="220">
        <v>6</v>
      </c>
      <c r="E35" s="589">
        <v>7</v>
      </c>
      <c r="F35" s="589">
        <v>7</v>
      </c>
      <c r="G35" s="589">
        <v>7</v>
      </c>
      <c r="H35" s="589">
        <v>7</v>
      </c>
      <c r="I35" s="589">
        <v>7</v>
      </c>
      <c r="J35" s="589">
        <v>6</v>
      </c>
      <c r="K35" s="590">
        <v>6</v>
      </c>
      <c r="L35" s="589">
        <v>6</v>
      </c>
      <c r="M35" s="589">
        <v>6</v>
      </c>
      <c r="N35" s="589">
        <v>6</v>
      </c>
      <c r="O35" s="589">
        <v>6</v>
      </c>
      <c r="P35" s="589">
        <v>7</v>
      </c>
      <c r="Q35" s="589"/>
    </row>
    <row r="36" spans="1:17" ht="12">
      <c r="A36" s="608" t="s">
        <v>145</v>
      </c>
      <c r="B36" s="299">
        <v>74</v>
      </c>
      <c r="C36" s="603">
        <v>84</v>
      </c>
      <c r="D36" s="220">
        <v>80</v>
      </c>
      <c r="E36" s="589">
        <v>76</v>
      </c>
      <c r="F36" s="589">
        <v>74</v>
      </c>
      <c r="G36" s="589">
        <v>76</v>
      </c>
      <c r="H36" s="589">
        <v>76</v>
      </c>
      <c r="I36" s="589">
        <v>76</v>
      </c>
      <c r="J36" s="589">
        <v>75</v>
      </c>
      <c r="K36" s="590">
        <v>75</v>
      </c>
      <c r="L36" s="589">
        <v>75</v>
      </c>
      <c r="M36" s="589">
        <v>72</v>
      </c>
      <c r="N36" s="589">
        <v>72</v>
      </c>
      <c r="O36" s="589">
        <v>72</v>
      </c>
      <c r="P36" s="589">
        <v>71</v>
      </c>
      <c r="Q36" s="589"/>
    </row>
    <row r="37" spans="1:17" ht="12">
      <c r="A37" s="608" t="s">
        <v>383</v>
      </c>
      <c r="B37" s="294">
        <v>79</v>
      </c>
      <c r="C37" s="597">
        <f>C35+C36</f>
        <v>90</v>
      </c>
      <c r="D37" s="284">
        <f>SUM(D35:D36)</f>
        <v>86</v>
      </c>
      <c r="E37" s="591">
        <v>83</v>
      </c>
      <c r="F37" s="591">
        <v>81</v>
      </c>
      <c r="G37" s="591">
        <v>83</v>
      </c>
      <c r="H37" s="591">
        <v>83</v>
      </c>
      <c r="I37" s="591">
        <v>83</v>
      </c>
      <c r="J37" s="591">
        <v>81</v>
      </c>
      <c r="K37" s="591">
        <v>81</v>
      </c>
      <c r="L37" s="591">
        <v>81</v>
      </c>
      <c r="M37" s="591">
        <v>78</v>
      </c>
      <c r="N37" s="591">
        <v>78</v>
      </c>
      <c r="O37" s="591">
        <v>78</v>
      </c>
      <c r="P37" s="591">
        <v>78</v>
      </c>
      <c r="Q37" s="589"/>
    </row>
    <row r="38" spans="1:17" ht="12">
      <c r="A38" s="615"/>
      <c r="B38" s="43"/>
      <c r="C38" s="604"/>
      <c r="D38" s="604"/>
      <c r="E38" s="589"/>
      <c r="F38" s="589"/>
      <c r="G38" s="589"/>
      <c r="H38" s="589"/>
      <c r="I38" s="589"/>
      <c r="J38" s="589"/>
      <c r="K38" s="589"/>
      <c r="L38" s="589"/>
      <c r="M38" s="589"/>
      <c r="N38" s="589"/>
      <c r="O38" s="589"/>
      <c r="P38" s="589"/>
      <c r="Q38" s="589"/>
    </row>
    <row r="39" spans="1:17" ht="12">
      <c r="A39" s="616" t="s">
        <v>147</v>
      </c>
      <c r="B39" s="36"/>
      <c r="C39" s="605"/>
      <c r="D39" s="605"/>
      <c r="E39" s="594"/>
      <c r="F39" s="594"/>
      <c r="G39" s="594"/>
      <c r="H39" s="594"/>
      <c r="I39" s="594"/>
      <c r="J39" s="594"/>
      <c r="K39" s="594"/>
      <c r="L39" s="594"/>
      <c r="M39" s="594"/>
      <c r="N39" s="594"/>
      <c r="O39" s="594"/>
      <c r="P39" s="594"/>
      <c r="Q39" s="594"/>
    </row>
    <row r="40" spans="1:17" ht="18.75" customHeight="1">
      <c r="A40" s="608" t="s">
        <v>188</v>
      </c>
      <c r="B40" s="294">
        <v>36</v>
      </c>
      <c r="C40" s="591">
        <v>36</v>
      </c>
      <c r="D40" s="284">
        <v>61</v>
      </c>
      <c r="E40" s="589">
        <v>0</v>
      </c>
      <c r="F40" s="589">
        <v>0</v>
      </c>
      <c r="G40" s="589">
        <v>4</v>
      </c>
      <c r="H40" s="589">
        <v>2</v>
      </c>
      <c r="I40" s="589">
        <v>1</v>
      </c>
      <c r="J40" s="589">
        <v>3</v>
      </c>
      <c r="K40" s="590">
        <v>2</v>
      </c>
      <c r="L40" s="589">
        <v>2</v>
      </c>
      <c r="M40" s="589">
        <v>3</v>
      </c>
      <c r="N40" s="589">
        <v>3</v>
      </c>
      <c r="O40" s="589">
        <v>2</v>
      </c>
      <c r="P40" s="589">
        <v>5</v>
      </c>
      <c r="Q40" s="591">
        <f>SUM(E40:P40)</f>
        <v>27</v>
      </c>
    </row>
    <row r="41" spans="1:17" ht="16.5" customHeight="1">
      <c r="A41" s="608" t="s">
        <v>189</v>
      </c>
      <c r="B41" s="294">
        <v>96</v>
      </c>
      <c r="C41" s="591">
        <v>97</v>
      </c>
      <c r="D41" s="284">
        <v>57</v>
      </c>
      <c r="E41" s="589">
        <v>2</v>
      </c>
      <c r="F41" s="589">
        <v>1</v>
      </c>
      <c r="G41" s="589">
        <v>3</v>
      </c>
      <c r="H41" s="589">
        <v>3</v>
      </c>
      <c r="I41" s="589">
        <v>9</v>
      </c>
      <c r="J41" s="589">
        <v>6</v>
      </c>
      <c r="K41" s="590">
        <v>9</v>
      </c>
      <c r="L41" s="589">
        <v>3</v>
      </c>
      <c r="M41" s="589">
        <v>6</v>
      </c>
      <c r="N41" s="589">
        <v>1</v>
      </c>
      <c r="O41" s="589">
        <v>4</v>
      </c>
      <c r="P41" s="589">
        <v>9</v>
      </c>
      <c r="Q41" s="591">
        <f>SUM(E41:P41)</f>
        <v>56</v>
      </c>
    </row>
    <row r="42" spans="1:17" ht="16.5" customHeight="1">
      <c r="A42" s="608" t="s">
        <v>146</v>
      </c>
      <c r="B42" s="267">
        <v>132</v>
      </c>
      <c r="C42" s="591">
        <v>133</v>
      </c>
      <c r="D42" s="284">
        <f t="shared" ref="D42:P42" si="9">D40+D41</f>
        <v>118</v>
      </c>
      <c r="E42" s="591">
        <f t="shared" si="9"/>
        <v>2</v>
      </c>
      <c r="F42" s="591">
        <f t="shared" si="9"/>
        <v>1</v>
      </c>
      <c r="G42" s="591">
        <f t="shared" si="9"/>
        <v>7</v>
      </c>
      <c r="H42" s="591">
        <f t="shared" si="9"/>
        <v>5</v>
      </c>
      <c r="I42" s="591">
        <f t="shared" si="9"/>
        <v>10</v>
      </c>
      <c r="J42" s="591">
        <f t="shared" si="9"/>
        <v>9</v>
      </c>
      <c r="K42" s="591">
        <f t="shared" si="9"/>
        <v>11</v>
      </c>
      <c r="L42" s="591">
        <f t="shared" si="9"/>
        <v>5</v>
      </c>
      <c r="M42" s="591">
        <f t="shared" si="9"/>
        <v>9</v>
      </c>
      <c r="N42" s="591">
        <f t="shared" si="9"/>
        <v>4</v>
      </c>
      <c r="O42" s="591">
        <f t="shared" si="9"/>
        <v>6</v>
      </c>
      <c r="P42" s="591">
        <f t="shared" si="9"/>
        <v>14</v>
      </c>
      <c r="Q42" s="591">
        <f t="shared" ref="Q42" si="10">SUM(E42:P42)</f>
        <v>83</v>
      </c>
    </row>
    <row r="43" spans="1:17" ht="12" customHeight="1">
      <c r="A43" s="1059"/>
      <c r="B43" s="1059"/>
      <c r="C43" s="1059"/>
      <c r="D43" s="1059"/>
      <c r="E43" s="1059"/>
      <c r="F43" s="1059"/>
      <c r="G43" s="1059"/>
      <c r="H43" s="1059"/>
      <c r="I43" s="1059"/>
      <c r="J43" s="1059"/>
      <c r="K43" s="1059"/>
      <c r="L43" s="1059"/>
      <c r="M43" s="1059"/>
      <c r="N43" s="1059"/>
      <c r="O43" s="1059"/>
      <c r="P43" s="1059"/>
      <c r="Q43" s="1059"/>
    </row>
    <row r="44" spans="1:17" ht="15.75" customHeight="1">
      <c r="A44" s="1105" t="s">
        <v>451</v>
      </c>
      <c r="B44" s="1105"/>
      <c r="C44" s="1105"/>
      <c r="D44" s="1105"/>
      <c r="E44" s="1105"/>
      <c r="F44" s="1105"/>
      <c r="G44" s="1105"/>
      <c r="H44" s="1105"/>
      <c r="I44" s="1105"/>
      <c r="J44" s="1105"/>
      <c r="K44" s="1105"/>
      <c r="L44" s="1105"/>
      <c r="M44" s="1105"/>
      <c r="N44" s="1105"/>
      <c r="O44" s="1105"/>
      <c r="P44" s="1105"/>
      <c r="Q44" s="1105"/>
    </row>
    <row r="46" spans="1:17">
      <c r="A46" s="2"/>
      <c r="B46" s="37"/>
      <c r="C46" s="37"/>
      <c r="D46" s="37"/>
    </row>
  </sheetData>
  <mergeCells count="5">
    <mergeCell ref="A3:R3"/>
    <mergeCell ref="E4:Q4"/>
    <mergeCell ref="A4:A5"/>
    <mergeCell ref="A43:Q43"/>
    <mergeCell ref="A44:Q44"/>
  </mergeCells>
  <pageMargins left="0.70866141732283472" right="0.70866141732283472" top="0.74803149606299213" bottom="0.74803149606299213" header="0.31496062992125984" footer="0.31496062992125984"/>
  <pageSetup paperSize="9" scale="66" fitToHeight="0" orientation="landscape" r:id="rId1"/>
  <headerFooter>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15"/>
  <sheetViews>
    <sheetView view="pageBreakPreview" zoomScale="90" zoomScaleNormal="90" zoomScaleSheetLayoutView="90" zoomScalePageLayoutView="30" workbookViewId="0">
      <pane xSplit="1" topLeftCell="B1" activePane="topRight" state="frozen"/>
      <selection pane="topRight"/>
    </sheetView>
  </sheetViews>
  <sheetFormatPr defaultColWidth="9.140625" defaultRowHeight="36" customHeight="1"/>
  <cols>
    <col min="1" max="1" width="68.140625" style="15" customWidth="1"/>
    <col min="2" max="2" width="10.140625" style="39" customWidth="1"/>
    <col min="3" max="4" width="9.140625" style="39" customWidth="1"/>
    <col min="5" max="5" width="7.140625" style="17" customWidth="1"/>
    <col min="6" max="6" width="7.140625" style="16" customWidth="1"/>
    <col min="7" max="16" width="7.140625" style="18" customWidth="1"/>
    <col min="17" max="17" width="9" style="18" customWidth="1"/>
    <col min="18" max="16384" width="9.140625" style="19"/>
  </cols>
  <sheetData>
    <row r="1" spans="1:22" s="12" customFormat="1" ht="26.25" customHeight="1">
      <c r="A1" s="321" t="s">
        <v>215</v>
      </c>
      <c r="B1" s="38"/>
      <c r="C1" s="38"/>
      <c r="D1" s="38"/>
      <c r="E1" s="10"/>
      <c r="F1" s="9"/>
      <c r="G1" s="11"/>
      <c r="H1" s="11"/>
      <c r="I1" s="11"/>
      <c r="J1" s="11"/>
      <c r="K1" s="11"/>
      <c r="L1" s="11"/>
      <c r="M1" s="11"/>
      <c r="N1" s="11"/>
      <c r="O1" s="11"/>
      <c r="P1" s="11"/>
      <c r="Q1" s="11"/>
    </row>
    <row r="2" spans="1:22" s="12" customFormat="1" ht="26.25" customHeight="1">
      <c r="A2" s="321" t="s">
        <v>216</v>
      </c>
      <c r="B2" s="38"/>
      <c r="C2" s="38"/>
      <c r="D2" s="38"/>
      <c r="E2" s="10"/>
      <c r="F2" s="9"/>
      <c r="G2" s="11"/>
      <c r="H2" s="11"/>
      <c r="I2" s="11"/>
      <c r="J2" s="11"/>
      <c r="K2" s="11"/>
      <c r="L2" s="11"/>
      <c r="M2" s="11"/>
      <c r="N2" s="11"/>
      <c r="O2" s="11"/>
      <c r="P2" s="11"/>
      <c r="Q2" s="11"/>
    </row>
    <row r="3" spans="1:22" s="12" customFormat="1" ht="26.25" customHeight="1">
      <c r="A3" s="8"/>
      <c r="B3" s="38"/>
      <c r="C3" s="38"/>
      <c r="D3" s="38"/>
      <c r="E3" s="10"/>
      <c r="F3" s="9"/>
      <c r="G3" s="11"/>
      <c r="H3" s="11"/>
      <c r="I3" s="11"/>
      <c r="J3" s="11"/>
      <c r="K3" s="11"/>
      <c r="L3" s="11"/>
      <c r="M3" s="11"/>
      <c r="N3" s="11"/>
      <c r="O3" s="11"/>
      <c r="P3" s="11"/>
      <c r="Q3" s="11"/>
    </row>
    <row r="4" spans="1:22" s="12" customFormat="1" ht="26.25" customHeight="1">
      <c r="A4" s="1106" t="s">
        <v>278</v>
      </c>
      <c r="B4" s="1106"/>
      <c r="C4" s="1106"/>
      <c r="D4" s="1106"/>
      <c r="E4" s="1106"/>
      <c r="F4" s="1106"/>
      <c r="G4" s="1106"/>
      <c r="H4" s="1106"/>
      <c r="I4" s="1106"/>
      <c r="J4" s="1106"/>
      <c r="K4" s="1106"/>
      <c r="L4" s="1106"/>
      <c r="M4" s="1106"/>
      <c r="N4" s="1106"/>
      <c r="O4" s="1106"/>
      <c r="P4" s="1106"/>
      <c r="Q4" s="1106"/>
    </row>
    <row r="5" spans="1:22" s="12" customFormat="1" ht="26.25" customHeight="1">
      <c r="A5" s="1027" t="s">
        <v>169</v>
      </c>
      <c r="B5" s="1020" t="s">
        <v>248</v>
      </c>
      <c r="C5" s="1020" t="s">
        <v>305</v>
      </c>
      <c r="D5" s="1020" t="s">
        <v>382</v>
      </c>
      <c r="E5" s="1107">
        <v>2020</v>
      </c>
      <c r="F5" s="1108"/>
      <c r="G5" s="1108"/>
      <c r="H5" s="1108"/>
      <c r="I5" s="1108"/>
      <c r="J5" s="1108"/>
      <c r="K5" s="1108"/>
      <c r="L5" s="1108"/>
      <c r="M5" s="1108"/>
      <c r="N5" s="1108"/>
      <c r="O5" s="1108"/>
      <c r="P5" s="1108"/>
      <c r="Q5" s="1109"/>
    </row>
    <row r="6" spans="1:22" s="12" customFormat="1" ht="26.25" customHeight="1">
      <c r="A6" s="1029"/>
      <c r="B6" s="1021"/>
      <c r="C6" s="1021"/>
      <c r="D6" s="1021"/>
      <c r="E6" s="1" t="s">
        <v>18</v>
      </c>
      <c r="F6" s="1" t="s">
        <v>19</v>
      </c>
      <c r="G6" s="1" t="s">
        <v>20</v>
      </c>
      <c r="H6" s="1" t="s">
        <v>21</v>
      </c>
      <c r="I6" s="1" t="s">
        <v>22</v>
      </c>
      <c r="J6" s="1" t="s">
        <v>23</v>
      </c>
      <c r="K6" s="1" t="s">
        <v>24</v>
      </c>
      <c r="L6" s="1" t="s">
        <v>25</v>
      </c>
      <c r="M6" s="1" t="s">
        <v>26</v>
      </c>
      <c r="N6" s="1" t="s">
        <v>27</v>
      </c>
      <c r="O6" s="1" t="s">
        <v>28</v>
      </c>
      <c r="P6" s="1" t="s">
        <v>29</v>
      </c>
      <c r="Q6" s="1" t="s">
        <v>30</v>
      </c>
    </row>
    <row r="7" spans="1:22" s="12" customFormat="1" ht="20.25" customHeight="1">
      <c r="A7" s="55" t="s">
        <v>295</v>
      </c>
      <c r="B7" s="303"/>
      <c r="C7" s="303"/>
      <c r="D7" s="303"/>
      <c r="E7" s="46"/>
      <c r="F7" s="46"/>
      <c r="G7" s="46"/>
      <c r="H7" s="46"/>
      <c r="I7" s="46"/>
      <c r="J7" s="46"/>
      <c r="K7" s="46"/>
      <c r="L7" s="46"/>
      <c r="M7" s="46"/>
      <c r="N7" s="46"/>
      <c r="O7" s="46"/>
      <c r="P7" s="46"/>
      <c r="Q7" s="46"/>
    </row>
    <row r="8" spans="1:22" s="12" customFormat="1" ht="34.5" customHeight="1">
      <c r="A8" s="20" t="s">
        <v>123</v>
      </c>
      <c r="B8" s="218">
        <v>1120</v>
      </c>
      <c r="C8" s="218">
        <v>1049</v>
      </c>
      <c r="D8" s="218">
        <v>990</v>
      </c>
      <c r="E8" s="305"/>
      <c r="F8" s="305"/>
      <c r="G8" s="144">
        <v>559</v>
      </c>
      <c r="H8" s="269"/>
      <c r="I8" s="269"/>
      <c r="J8" s="144">
        <v>107</v>
      </c>
      <c r="K8" s="269"/>
      <c r="L8" s="269"/>
      <c r="M8" s="144">
        <v>280</v>
      </c>
      <c r="N8" s="269"/>
      <c r="O8" s="269"/>
      <c r="P8" s="144">
        <v>390</v>
      </c>
      <c r="Q8" s="145">
        <f>G8+J8+M8+P8</f>
        <v>1336</v>
      </c>
    </row>
    <row r="9" spans="1:22" s="23" customFormat="1" ht="48" customHeight="1">
      <c r="A9" s="304" t="s">
        <v>280</v>
      </c>
      <c r="B9" s="218">
        <v>236</v>
      </c>
      <c r="C9" s="218">
        <v>247</v>
      </c>
      <c r="D9" s="218">
        <v>300</v>
      </c>
      <c r="E9" s="422">
        <v>21</v>
      </c>
      <c r="F9" s="568">
        <v>60</v>
      </c>
      <c r="G9" s="422">
        <v>16</v>
      </c>
      <c r="H9" s="14">
        <v>7</v>
      </c>
      <c r="I9" s="14">
        <v>3</v>
      </c>
      <c r="J9" s="14">
        <v>16</v>
      </c>
      <c r="K9" s="14">
        <v>19</v>
      </c>
      <c r="L9" s="14">
        <v>11</v>
      </c>
      <c r="M9" s="14">
        <v>27</v>
      </c>
      <c r="N9" s="231">
        <v>10</v>
      </c>
      <c r="O9" s="14">
        <v>15</v>
      </c>
      <c r="P9" s="14">
        <v>20</v>
      </c>
      <c r="Q9" s="22">
        <f>SUM(E9:P9)</f>
        <v>225</v>
      </c>
      <c r="V9" s="268"/>
    </row>
    <row r="10" spans="1:22" s="23" customFormat="1" ht="48" customHeight="1">
      <c r="A10" s="304" t="s">
        <v>281</v>
      </c>
      <c r="B10" s="218">
        <v>196</v>
      </c>
      <c r="C10" s="218">
        <v>212</v>
      </c>
      <c r="D10" s="218">
        <v>211</v>
      </c>
      <c r="E10" s="422">
        <v>18</v>
      </c>
      <c r="F10" s="422">
        <v>57</v>
      </c>
      <c r="G10" s="422">
        <v>16</v>
      </c>
      <c r="H10" s="14">
        <v>6</v>
      </c>
      <c r="I10" s="14">
        <v>2</v>
      </c>
      <c r="J10" s="14">
        <v>16</v>
      </c>
      <c r="K10" s="14">
        <v>17</v>
      </c>
      <c r="L10" s="14">
        <v>10</v>
      </c>
      <c r="M10" s="14">
        <v>27</v>
      </c>
      <c r="N10" s="231">
        <v>10</v>
      </c>
      <c r="O10" s="14">
        <v>15</v>
      </c>
      <c r="P10" s="14">
        <v>20</v>
      </c>
      <c r="Q10" s="142">
        <f t="shared" ref="Q10:Q13" si="0">SUM(E10:P10)</f>
        <v>214</v>
      </c>
    </row>
    <row r="11" spans="1:22" s="23" customFormat="1" ht="48" customHeight="1">
      <c r="A11" s="304" t="s">
        <v>282</v>
      </c>
      <c r="B11" s="307">
        <v>498.54719582000001</v>
      </c>
      <c r="C11" s="307">
        <v>351.12694935999997</v>
      </c>
      <c r="D11" s="307">
        <v>284.43984969000002</v>
      </c>
      <c r="E11" s="423">
        <v>71.817088429999998</v>
      </c>
      <c r="F11" s="423">
        <v>159.27579127999999</v>
      </c>
      <c r="G11" s="423">
        <v>47.962669409999997</v>
      </c>
      <c r="H11" s="24">
        <v>6.2855324699999997</v>
      </c>
      <c r="I11" s="24">
        <v>16.290859709999999</v>
      </c>
      <c r="J11" s="24">
        <v>103.95048808</v>
      </c>
      <c r="K11" s="24">
        <v>7.8375257000000005</v>
      </c>
      <c r="L11" s="24">
        <v>15.625394699999999</v>
      </c>
      <c r="M11" s="24">
        <v>51.235928869999995</v>
      </c>
      <c r="N11" s="307">
        <v>18.789100680000001</v>
      </c>
      <c r="O11" s="24">
        <v>168.75101056</v>
      </c>
      <c r="P11" s="24">
        <v>45.390784880000005</v>
      </c>
      <c r="Q11" s="143">
        <f t="shared" si="0"/>
        <v>713.21217477000005</v>
      </c>
    </row>
    <row r="12" spans="1:22" s="23" customFormat="1" ht="47.25" customHeight="1">
      <c r="A12" s="304" t="s">
        <v>283</v>
      </c>
      <c r="B12" s="218">
        <v>1620</v>
      </c>
      <c r="C12" s="218">
        <v>1280</v>
      </c>
      <c r="D12" s="218">
        <v>1061</v>
      </c>
      <c r="E12" s="424">
        <v>26</v>
      </c>
      <c r="F12" s="424">
        <v>50</v>
      </c>
      <c r="G12" s="424">
        <v>53</v>
      </c>
      <c r="H12" s="308">
        <v>32</v>
      </c>
      <c r="I12" s="308">
        <v>48</v>
      </c>
      <c r="J12" s="308">
        <v>124</v>
      </c>
      <c r="K12" s="308">
        <v>97</v>
      </c>
      <c r="L12" s="308">
        <v>78</v>
      </c>
      <c r="M12" s="308">
        <v>91</v>
      </c>
      <c r="N12" s="454">
        <v>116</v>
      </c>
      <c r="O12" s="308">
        <v>66</v>
      </c>
      <c r="P12" s="308">
        <v>81</v>
      </c>
      <c r="Q12" s="142">
        <f t="shared" si="0"/>
        <v>862</v>
      </c>
    </row>
    <row r="13" spans="1:22" s="23" customFormat="1" ht="48" customHeight="1">
      <c r="A13" s="304" t="s">
        <v>279</v>
      </c>
      <c r="B13" s="307">
        <v>2992.7641747900002</v>
      </c>
      <c r="C13" s="307">
        <v>1842.1337013499999</v>
      </c>
      <c r="D13" s="307">
        <v>1759.8847580690001</v>
      </c>
      <c r="E13" s="425">
        <v>35.874812089999999</v>
      </c>
      <c r="F13" s="425">
        <v>292.66471625999998</v>
      </c>
      <c r="G13" s="425">
        <v>32.84391024</v>
      </c>
      <c r="H13" s="24">
        <v>25.2629263</v>
      </c>
      <c r="I13" s="41">
        <v>33.899159439999998</v>
      </c>
      <c r="J13" s="41">
        <v>149.97580333000002</v>
      </c>
      <c r="K13" s="41">
        <v>83.93917759</v>
      </c>
      <c r="L13" s="41">
        <v>99.825934829999994</v>
      </c>
      <c r="M13" s="41">
        <v>73.499743290000012</v>
      </c>
      <c r="N13" s="41">
        <v>54.735504159999998</v>
      </c>
      <c r="O13" s="41">
        <v>43.190867950000005</v>
      </c>
      <c r="P13" s="24">
        <v>42.61548114</v>
      </c>
      <c r="Q13" s="143">
        <f t="shared" si="0"/>
        <v>968.32803661999992</v>
      </c>
    </row>
    <row r="14" spans="1:22" ht="26.25" customHeight="1">
      <c r="A14" s="21" t="s">
        <v>56</v>
      </c>
      <c r="B14" s="40"/>
      <c r="C14" s="40"/>
      <c r="D14" s="40"/>
      <c r="E14" s="25"/>
      <c r="F14" s="26"/>
      <c r="G14" s="26"/>
      <c r="H14" s="27"/>
      <c r="I14" s="13"/>
      <c r="J14" s="28"/>
      <c r="K14" s="28"/>
      <c r="L14" s="28"/>
      <c r="M14" s="29"/>
      <c r="N14" s="29"/>
      <c r="O14" s="29"/>
      <c r="P14" s="29"/>
      <c r="Q14" s="29"/>
    </row>
    <row r="15" spans="1:22" ht="26.25" customHeight="1">
      <c r="A15" s="1060" t="s">
        <v>345</v>
      </c>
      <c r="B15" s="1060"/>
      <c r="C15" s="1060"/>
      <c r="D15" s="1060"/>
      <c r="E15" s="1060"/>
      <c r="F15" s="1060"/>
      <c r="G15" s="1060"/>
      <c r="H15" s="1060"/>
      <c r="I15" s="1060"/>
      <c r="J15" s="1060"/>
      <c r="K15" s="1060"/>
      <c r="L15" s="1060"/>
      <c r="M15" s="1060"/>
      <c r="N15" s="1060"/>
      <c r="O15" s="1060"/>
      <c r="P15" s="1060"/>
      <c r="Q15" s="1060"/>
    </row>
  </sheetData>
  <mergeCells count="7">
    <mergeCell ref="A15:Q15"/>
    <mergeCell ref="A4:Q4"/>
    <mergeCell ref="A5:A6"/>
    <mergeCell ref="E5:Q5"/>
    <mergeCell ref="B5:B6"/>
    <mergeCell ref="C5:C6"/>
    <mergeCell ref="D5:D6"/>
  </mergeCells>
  <pageMargins left="0.70866141732283472" right="0.70866141732283472" top="0.74803149606299213" bottom="0.74803149606299213" header="0.31496062992125984" footer="0.31496062992125984"/>
  <pageSetup paperSize="9" scale="68" fitToHeight="0" orientation="landscape" r:id="rId1"/>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2">
    <pageSetUpPr fitToPage="1"/>
  </sheetPr>
  <dimension ref="A1:Q22"/>
  <sheetViews>
    <sheetView view="pageBreakPreview" zoomScaleSheetLayoutView="100" workbookViewId="0"/>
  </sheetViews>
  <sheetFormatPr defaultRowHeight="15"/>
  <cols>
    <col min="1" max="1" width="38.7109375" style="181" customWidth="1"/>
    <col min="2" max="4" width="10.5703125" style="181" customWidth="1"/>
    <col min="5" max="5" width="11.28515625" style="181" customWidth="1"/>
    <col min="6" max="7" width="11.85546875" style="181" customWidth="1"/>
    <col min="8" max="8" width="11.5703125" style="181" customWidth="1"/>
    <col min="9" max="9" width="10.85546875" style="181" customWidth="1"/>
    <col min="10" max="10" width="11" style="181" customWidth="1"/>
    <col min="11" max="11" width="11.5703125" style="181" customWidth="1"/>
    <col min="12" max="12" width="11.42578125" style="181" customWidth="1"/>
    <col min="13" max="13" width="10.42578125" style="181" customWidth="1"/>
    <col min="14" max="16" width="11.7109375" style="181" customWidth="1"/>
    <col min="17" max="17" width="13.28515625" style="181" customWidth="1"/>
    <col min="18" max="16384" width="9.140625" style="181"/>
  </cols>
  <sheetData>
    <row r="1" spans="1:17" ht="18.75" customHeight="1">
      <c r="A1" s="326" t="s">
        <v>215</v>
      </c>
      <c r="B1" s="48"/>
      <c r="C1" s="48"/>
      <c r="D1" s="48"/>
      <c r="E1" s="49"/>
      <c r="F1" s="50"/>
      <c r="G1" s="51"/>
      <c r="H1" s="51"/>
      <c r="I1" s="51"/>
      <c r="J1" s="51"/>
      <c r="K1" s="51"/>
      <c r="L1" s="51"/>
      <c r="M1" s="51"/>
      <c r="N1" s="51"/>
      <c r="O1" s="51"/>
      <c r="P1" s="51"/>
      <c r="Q1" s="51"/>
    </row>
    <row r="2" spans="1:17" ht="18" customHeight="1">
      <c r="A2" s="326" t="s">
        <v>216</v>
      </c>
      <c r="B2" s="48"/>
      <c r="C2" s="48"/>
      <c r="D2" s="48"/>
      <c r="E2" s="49"/>
      <c r="F2" s="50"/>
      <c r="G2" s="51"/>
      <c r="H2" s="51"/>
      <c r="I2" s="51"/>
      <c r="J2" s="51"/>
      <c r="K2" s="51"/>
      <c r="L2" s="51"/>
      <c r="M2" s="51"/>
      <c r="N2" s="51"/>
      <c r="O2" s="51"/>
      <c r="P2" s="51"/>
      <c r="Q2" s="51"/>
    </row>
    <row r="3" spans="1:17">
      <c r="A3" s="47"/>
      <c r="B3" s="48"/>
      <c r="C3" s="48"/>
      <c r="D3" s="48"/>
      <c r="E3" s="49"/>
      <c r="F3" s="50"/>
      <c r="G3" s="51"/>
      <c r="H3" s="51"/>
      <c r="I3" s="51"/>
      <c r="J3" s="51"/>
      <c r="K3" s="51"/>
      <c r="L3" s="51"/>
      <c r="M3" s="51"/>
      <c r="N3" s="51"/>
      <c r="O3" s="51"/>
      <c r="P3" s="51"/>
      <c r="Q3" s="51"/>
    </row>
    <row r="4" spans="1:17">
      <c r="A4" s="1051" t="s">
        <v>275</v>
      </c>
      <c r="B4" s="1081"/>
      <c r="C4" s="1081"/>
      <c r="D4" s="1081"/>
      <c r="E4" s="1051"/>
      <c r="F4" s="1051"/>
      <c r="G4" s="1051"/>
      <c r="H4" s="1051"/>
      <c r="I4" s="1051"/>
      <c r="J4" s="1051"/>
      <c r="K4" s="1051"/>
      <c r="L4" s="1051"/>
      <c r="M4" s="1051"/>
      <c r="N4" s="1051"/>
      <c r="O4" s="1051"/>
      <c r="P4" s="1051"/>
      <c r="Q4" s="1051"/>
    </row>
    <row r="5" spans="1:17">
      <c r="B5" s="197"/>
      <c r="C5" s="197"/>
      <c r="D5" s="197"/>
    </row>
    <row r="6" spans="1:17" ht="15" customHeight="1">
      <c r="A6" s="1084" t="s">
        <v>223</v>
      </c>
      <c r="B6" s="1023" t="s">
        <v>246</v>
      </c>
      <c r="C6" s="1023" t="s">
        <v>304</v>
      </c>
      <c r="D6" s="1023" t="s">
        <v>379</v>
      </c>
      <c r="E6" s="1066">
        <v>2020</v>
      </c>
      <c r="F6" s="1067"/>
      <c r="G6" s="1067"/>
      <c r="H6" s="1067"/>
      <c r="I6" s="1067"/>
      <c r="J6" s="1067"/>
      <c r="K6" s="1067"/>
      <c r="L6" s="1067"/>
      <c r="M6" s="1067"/>
      <c r="N6" s="1067"/>
      <c r="O6" s="1067"/>
      <c r="P6" s="1067"/>
      <c r="Q6" s="1067"/>
    </row>
    <row r="7" spans="1:17">
      <c r="A7" s="1083"/>
      <c r="B7" s="1021"/>
      <c r="C7" s="1021"/>
      <c r="D7" s="1021"/>
      <c r="E7" s="187" t="s">
        <v>18</v>
      </c>
      <c r="F7" s="187" t="s">
        <v>19</v>
      </c>
      <c r="G7" s="187" t="s">
        <v>20</v>
      </c>
      <c r="H7" s="187" t="s">
        <v>21</v>
      </c>
      <c r="I7" s="187" t="s">
        <v>22</v>
      </c>
      <c r="J7" s="187" t="s">
        <v>23</v>
      </c>
      <c r="K7" s="187" t="s">
        <v>24</v>
      </c>
      <c r="L7" s="187" t="s">
        <v>25</v>
      </c>
      <c r="M7" s="187" t="s">
        <v>26</v>
      </c>
      <c r="N7" s="187" t="s">
        <v>27</v>
      </c>
      <c r="O7" s="187" t="s">
        <v>28</v>
      </c>
      <c r="P7" s="187" t="s">
        <v>29</v>
      </c>
      <c r="Q7" s="187" t="s">
        <v>30</v>
      </c>
    </row>
    <row r="8" spans="1:17">
      <c r="A8" s="289" t="s">
        <v>273</v>
      </c>
      <c r="B8" s="54"/>
      <c r="C8" s="54"/>
      <c r="D8" s="54"/>
      <c r="E8" s="54"/>
      <c r="F8" s="54"/>
      <c r="G8" s="54"/>
      <c r="H8" s="54"/>
      <c r="I8" s="54"/>
      <c r="J8" s="54"/>
      <c r="K8" s="54"/>
      <c r="L8" s="54"/>
      <c r="M8" s="54"/>
      <c r="N8" s="54"/>
      <c r="O8" s="54"/>
      <c r="P8" s="54"/>
      <c r="Q8" s="54"/>
    </row>
    <row r="9" spans="1:17" ht="15.75" thickBot="1">
      <c r="A9" s="1045"/>
      <c r="B9" s="1080"/>
      <c r="C9" s="1080"/>
      <c r="D9" s="1080"/>
      <c r="E9" s="1080"/>
      <c r="F9" s="1080"/>
      <c r="G9" s="1080"/>
      <c r="H9" s="1080"/>
      <c r="I9" s="1080"/>
      <c r="J9" s="1080"/>
      <c r="K9" s="1080"/>
      <c r="L9" s="1080"/>
      <c r="M9" s="1080"/>
      <c r="N9" s="1080"/>
      <c r="O9" s="1080"/>
      <c r="P9" s="1080"/>
      <c r="Q9" s="1080"/>
    </row>
    <row r="10" spans="1:17" ht="24.75" thickBot="1">
      <c r="A10" s="136" t="s">
        <v>274</v>
      </c>
      <c r="B10" s="330">
        <v>19320</v>
      </c>
      <c r="C10" s="330">
        <v>20248</v>
      </c>
      <c r="D10" s="330" t="s">
        <v>384</v>
      </c>
      <c r="E10" s="330">
        <v>1142</v>
      </c>
      <c r="F10" s="330">
        <v>1190</v>
      </c>
      <c r="G10" s="330" t="s">
        <v>417</v>
      </c>
      <c r="H10" s="330">
        <v>505</v>
      </c>
      <c r="I10" s="330" t="s">
        <v>429</v>
      </c>
      <c r="J10" s="330" t="s">
        <v>430</v>
      </c>
      <c r="K10" s="330" t="s">
        <v>437</v>
      </c>
      <c r="L10" s="330">
        <v>2289</v>
      </c>
      <c r="M10" s="330">
        <v>2120</v>
      </c>
      <c r="N10" s="330">
        <v>2323</v>
      </c>
      <c r="O10" s="330">
        <v>1623</v>
      </c>
      <c r="P10" s="330">
        <v>1264</v>
      </c>
      <c r="Q10" s="330">
        <v>17462</v>
      </c>
    </row>
    <row r="12" spans="1:17">
      <c r="A12" s="362" t="s">
        <v>435</v>
      </c>
    </row>
    <row r="13" spans="1:17">
      <c r="A13" s="362" t="s">
        <v>436</v>
      </c>
    </row>
    <row r="14" spans="1:17">
      <c r="A14" s="362"/>
    </row>
    <row r="18" spans="7:8">
      <c r="G18" s="629"/>
      <c r="H18" s="629"/>
    </row>
    <row r="22" spans="7:8">
      <c r="G22" s="629"/>
    </row>
  </sheetData>
  <mergeCells count="7">
    <mergeCell ref="A9:Q9"/>
    <mergeCell ref="A4:Q4"/>
    <mergeCell ref="A6:A7"/>
    <mergeCell ref="B6:B7"/>
    <mergeCell ref="E6:Q6"/>
    <mergeCell ref="C6:C7"/>
    <mergeCell ref="D6:D7"/>
  </mergeCells>
  <pageMargins left="0.70866141732283472" right="0.70866141732283472" top="0.74803149606299213" bottom="0.74803149606299213" header="0.31496062992125984" footer="0.31496062992125984"/>
  <pageSetup paperSize="9" scale="59" fitToHeight="0" orientation="landscape" r:id="rId1"/>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4"/>
  <dimension ref="A1:P51"/>
  <sheetViews>
    <sheetView zoomScaleNormal="100" workbookViewId="0">
      <selection activeCell="A6" sqref="A6:G6"/>
    </sheetView>
  </sheetViews>
  <sheetFormatPr defaultRowHeight="12"/>
  <cols>
    <col min="1" max="1" width="20.85546875" style="362" customWidth="1"/>
    <col min="2" max="2" width="20.5703125" style="367" customWidth="1"/>
    <col min="3" max="3" width="24.42578125" style="367" customWidth="1"/>
    <col min="4" max="4" width="22.28515625" style="362" customWidth="1"/>
    <col min="5" max="5" width="20.85546875" style="362" customWidth="1"/>
    <col min="6" max="6" width="17.85546875" style="371" customWidth="1"/>
    <col min="7" max="7" width="20.5703125" style="362" customWidth="1"/>
    <col min="8" max="16384" width="9.140625" style="362"/>
  </cols>
  <sheetData>
    <row r="1" spans="1:8" ht="14.1" customHeight="1">
      <c r="A1" s="358" t="s">
        <v>215</v>
      </c>
      <c r="B1" s="358"/>
      <c r="C1" s="359"/>
      <c r="D1" s="360"/>
      <c r="E1" s="360"/>
      <c r="F1" s="360"/>
      <c r="G1" s="361"/>
      <c r="H1" s="361"/>
    </row>
    <row r="2" spans="1:8" ht="14.1" customHeight="1">
      <c r="A2" s="358" t="s">
        <v>216</v>
      </c>
      <c r="B2" s="358"/>
      <c r="C2" s="359"/>
      <c r="D2" s="360"/>
      <c r="E2" s="361"/>
      <c r="F2" s="361"/>
      <c r="G2" s="361"/>
      <c r="H2" s="361"/>
    </row>
    <row r="3" spans="1:8" ht="14.1" customHeight="1">
      <c r="A3" s="363"/>
      <c r="B3" s="363"/>
      <c r="C3" s="363"/>
      <c r="D3" s="360"/>
      <c r="E3" s="364"/>
      <c r="F3" s="364"/>
      <c r="G3" s="364"/>
      <c r="H3" s="364"/>
    </row>
    <row r="4" spans="1:8" ht="14.1" customHeight="1">
      <c r="A4" s="363"/>
      <c r="B4" s="363"/>
      <c r="C4" s="363"/>
      <c r="D4" s="360"/>
      <c r="E4" s="364"/>
      <c r="F4" s="364"/>
      <c r="G4" s="364"/>
      <c r="H4" s="364"/>
    </row>
    <row r="5" spans="1:8" ht="14.1" customHeight="1">
      <c r="A5" s="363"/>
      <c r="B5" s="363"/>
      <c r="C5" s="363"/>
      <c r="D5" s="360"/>
      <c r="E5" s="364"/>
      <c r="F5" s="364"/>
      <c r="G5" s="364"/>
      <c r="H5" s="364"/>
    </row>
    <row r="6" spans="1:8" ht="24" customHeight="1">
      <c r="A6" s="1111" t="s">
        <v>284</v>
      </c>
      <c r="B6" s="1112"/>
      <c r="C6" s="1112"/>
      <c r="D6" s="1112"/>
      <c r="E6" s="1112"/>
      <c r="F6" s="1112"/>
      <c r="G6" s="1113"/>
      <c r="H6" s="364"/>
    </row>
    <row r="7" spans="1:8" ht="18.75" customHeight="1">
      <c r="A7" s="1114" t="s">
        <v>448</v>
      </c>
      <c r="B7" s="1115"/>
      <c r="C7" s="1115"/>
      <c r="D7" s="1115"/>
      <c r="E7" s="1115"/>
      <c r="F7" s="1115"/>
      <c r="G7" s="1116"/>
      <c r="H7" s="364"/>
    </row>
    <row r="8" spans="1:8" ht="14.1" customHeight="1" thickBot="1">
      <c r="A8" s="363"/>
      <c r="B8" s="363"/>
      <c r="C8" s="363"/>
      <c r="D8" s="360"/>
      <c r="E8" s="364"/>
      <c r="F8" s="364"/>
      <c r="G8" s="364"/>
      <c r="H8" s="364"/>
    </row>
    <row r="9" spans="1:8" ht="48.75" thickBot="1">
      <c r="A9" s="440" t="s">
        <v>269</v>
      </c>
      <c r="B9" s="441" t="s">
        <v>250</v>
      </c>
      <c r="C9" s="442" t="s">
        <v>262</v>
      </c>
      <c r="D9" s="443" t="s">
        <v>251</v>
      </c>
      <c r="E9" s="443" t="s">
        <v>252</v>
      </c>
      <c r="F9" s="444" t="s">
        <v>253</v>
      </c>
      <c r="G9" s="445" t="s">
        <v>254</v>
      </c>
    </row>
    <row r="10" spans="1:8" s="366" customFormat="1" ht="18.75" customHeight="1" thickBot="1">
      <c r="A10" s="365"/>
      <c r="B10" s="365" t="s">
        <v>255</v>
      </c>
      <c r="C10" s="365" t="s">
        <v>256</v>
      </c>
      <c r="D10" s="365" t="s">
        <v>257</v>
      </c>
      <c r="E10" s="365" t="s">
        <v>258</v>
      </c>
      <c r="F10" s="365" t="s">
        <v>259</v>
      </c>
      <c r="G10" s="365" t="s">
        <v>260</v>
      </c>
    </row>
    <row r="11" spans="1:8" ht="12.75" thickBot="1">
      <c r="A11" s="446" t="s">
        <v>267</v>
      </c>
      <c r="B11" s="447">
        <v>418</v>
      </c>
      <c r="C11" s="447">
        <v>628</v>
      </c>
      <c r="D11" s="575">
        <v>283</v>
      </c>
      <c r="E11" s="448">
        <v>78</v>
      </c>
      <c r="F11" s="449">
        <v>1058938.6299999999</v>
      </c>
      <c r="G11" s="450">
        <v>249929.05</v>
      </c>
    </row>
    <row r="12" spans="1:8" ht="12.75" thickBot="1">
      <c r="A12" s="446" t="s">
        <v>268</v>
      </c>
      <c r="B12" s="447">
        <v>642</v>
      </c>
      <c r="C12" s="447">
        <v>1335</v>
      </c>
      <c r="D12" s="575">
        <v>409</v>
      </c>
      <c r="E12" s="448">
        <v>221</v>
      </c>
      <c r="F12" s="449">
        <v>5181487.82</v>
      </c>
      <c r="G12" s="450">
        <v>187386.25</v>
      </c>
    </row>
    <row r="13" spans="1:8" ht="12.75" thickBot="1">
      <c r="A13" s="446" t="s">
        <v>307</v>
      </c>
      <c r="B13" s="447">
        <v>368</v>
      </c>
      <c r="C13" s="447">
        <v>803</v>
      </c>
      <c r="D13" s="575">
        <v>870</v>
      </c>
      <c r="E13" s="448">
        <v>378</v>
      </c>
      <c r="F13" s="449">
        <v>26917756.669999983</v>
      </c>
      <c r="G13" s="450">
        <v>1603853.6099999996</v>
      </c>
    </row>
    <row r="14" spans="1:8" ht="12.75" thickBot="1">
      <c r="A14" s="446" t="s">
        <v>385</v>
      </c>
      <c r="B14" s="447">
        <v>481</v>
      </c>
      <c r="C14" s="447">
        <v>1413</v>
      </c>
      <c r="D14" s="575">
        <v>548</v>
      </c>
      <c r="E14" s="448">
        <v>380</v>
      </c>
      <c r="F14" s="449">
        <v>87147312.680000007</v>
      </c>
      <c r="G14" s="450">
        <v>1606584.8800000006</v>
      </c>
    </row>
    <row r="15" spans="1:8" ht="12.75" thickBot="1">
      <c r="A15" s="446" t="s">
        <v>386</v>
      </c>
      <c r="B15" s="447">
        <v>18</v>
      </c>
      <c r="C15" s="447">
        <v>46</v>
      </c>
      <c r="D15" s="575">
        <v>25</v>
      </c>
      <c r="E15" s="448">
        <v>27</v>
      </c>
      <c r="F15" s="449">
        <v>3047553.4</v>
      </c>
      <c r="G15" s="450">
        <v>678465.8899999992</v>
      </c>
    </row>
    <row r="16" spans="1:8" ht="12.75" thickBot="1">
      <c r="A16" s="446" t="s">
        <v>395</v>
      </c>
      <c r="B16" s="576">
        <v>30</v>
      </c>
      <c r="C16" s="576">
        <v>65</v>
      </c>
      <c r="D16" s="575">
        <v>48</v>
      </c>
      <c r="E16" s="448">
        <v>10</v>
      </c>
      <c r="F16" s="450">
        <v>2316583.58</v>
      </c>
      <c r="G16" s="450">
        <v>37793.199999999997</v>
      </c>
    </row>
    <row r="17" spans="1:16" ht="12.75" thickBot="1">
      <c r="A17" s="446" t="s">
        <v>406</v>
      </c>
      <c r="B17" s="576">
        <v>31</v>
      </c>
      <c r="C17" s="576">
        <v>82</v>
      </c>
      <c r="D17" s="575">
        <v>36</v>
      </c>
      <c r="E17" s="448">
        <v>8</v>
      </c>
      <c r="F17" s="450">
        <v>232190.3</v>
      </c>
      <c r="G17" s="450">
        <v>112342.73999999743</v>
      </c>
    </row>
    <row r="18" spans="1:16" ht="12.75" thickBot="1">
      <c r="A18" s="446" t="s">
        <v>409</v>
      </c>
      <c r="B18" s="576">
        <v>29</v>
      </c>
      <c r="C18" s="576">
        <v>39</v>
      </c>
      <c r="D18" s="575">
        <v>10</v>
      </c>
      <c r="E18" s="448">
        <v>4</v>
      </c>
      <c r="F18" s="450">
        <v>0</v>
      </c>
      <c r="G18" s="450">
        <v>91085.110000001267</v>
      </c>
    </row>
    <row r="19" spans="1:16" ht="12.75" thickBot="1">
      <c r="A19" s="446" t="s">
        <v>415</v>
      </c>
      <c r="B19" s="576">
        <v>27</v>
      </c>
      <c r="C19" s="576">
        <v>53</v>
      </c>
      <c r="D19" s="575">
        <v>35</v>
      </c>
      <c r="E19" s="448">
        <v>4</v>
      </c>
      <c r="F19" s="450">
        <v>460885.08999999997</v>
      </c>
      <c r="G19" s="450">
        <v>134353.54999999795</v>
      </c>
    </row>
    <row r="20" spans="1:16" ht="12.75" thickBot="1">
      <c r="A20" s="446" t="s">
        <v>421</v>
      </c>
      <c r="B20" s="576">
        <v>27</v>
      </c>
      <c r="C20" s="576">
        <v>48</v>
      </c>
      <c r="D20" s="575">
        <v>26</v>
      </c>
      <c r="E20" s="448">
        <v>8</v>
      </c>
      <c r="F20" s="450">
        <v>283078.89</v>
      </c>
      <c r="G20" s="450">
        <v>324683.11</v>
      </c>
    </row>
    <row r="21" spans="1:16" ht="12.75" thickBot="1">
      <c r="A21" s="446" t="s">
        <v>423</v>
      </c>
      <c r="B21" s="576">
        <v>14</v>
      </c>
      <c r="C21" s="576">
        <v>67</v>
      </c>
      <c r="D21" s="575">
        <v>68</v>
      </c>
      <c r="E21" s="448">
        <v>13</v>
      </c>
      <c r="F21" s="450">
        <v>606649.46</v>
      </c>
      <c r="G21" s="450">
        <v>337244.46</v>
      </c>
    </row>
    <row r="22" spans="1:16" ht="12.75" thickBot="1">
      <c r="A22" s="446" t="s">
        <v>424</v>
      </c>
      <c r="B22" s="576">
        <v>19</v>
      </c>
      <c r="C22" s="576">
        <v>124</v>
      </c>
      <c r="D22" s="575">
        <v>27</v>
      </c>
      <c r="E22" s="448">
        <v>9</v>
      </c>
      <c r="F22" s="450">
        <v>1388016.8</v>
      </c>
      <c r="G22" s="450">
        <v>74138.5</v>
      </c>
    </row>
    <row r="23" spans="1:16" ht="12.75" thickBot="1">
      <c r="A23" s="446" t="s">
        <v>425</v>
      </c>
      <c r="B23" s="576">
        <v>24</v>
      </c>
      <c r="C23" s="576">
        <v>67</v>
      </c>
      <c r="D23" s="575">
        <v>25</v>
      </c>
      <c r="E23" s="448">
        <v>15</v>
      </c>
      <c r="F23" s="450">
        <v>9133267.790000001</v>
      </c>
      <c r="G23" s="450">
        <v>73688.22</v>
      </c>
    </row>
    <row r="24" spans="1:16" ht="12.75" thickBot="1">
      <c r="A24" s="446" t="s">
        <v>426</v>
      </c>
      <c r="B24" s="576">
        <v>2</v>
      </c>
      <c r="C24" s="576">
        <v>20</v>
      </c>
      <c r="D24" s="575">
        <v>57</v>
      </c>
      <c r="E24" s="448">
        <v>26</v>
      </c>
      <c r="F24" s="450">
        <v>487778.72000000003</v>
      </c>
      <c r="G24" s="450">
        <v>62301.93</v>
      </c>
    </row>
    <row r="25" spans="1:16" ht="12.75" thickBot="1">
      <c r="A25" s="446" t="s">
        <v>427</v>
      </c>
      <c r="B25" s="576">
        <v>32</v>
      </c>
      <c r="C25" s="576">
        <v>77</v>
      </c>
      <c r="D25" s="575">
        <v>23</v>
      </c>
      <c r="E25" s="448">
        <v>23</v>
      </c>
      <c r="F25" s="450">
        <v>3063347.3</v>
      </c>
      <c r="G25" s="450">
        <v>60703.51</v>
      </c>
    </row>
    <row r="26" spans="1:16" ht="12.75" thickBot="1">
      <c r="A26" s="446" t="s">
        <v>428</v>
      </c>
      <c r="B26" s="576">
        <v>6</v>
      </c>
      <c r="C26" s="576">
        <v>18</v>
      </c>
      <c r="D26" s="575">
        <v>35</v>
      </c>
      <c r="E26" s="448">
        <v>120</v>
      </c>
      <c r="F26" s="450">
        <v>15775856.150000006</v>
      </c>
      <c r="G26" s="450">
        <v>176273.51</v>
      </c>
    </row>
    <row r="27" spans="1:16" s="367" customFormat="1" ht="12.75" customHeight="1" thickBot="1">
      <c r="A27" s="438" t="s">
        <v>30</v>
      </c>
      <c r="B27" s="439">
        <f t="shared" ref="B27:G27" si="0">SUM(B11:B26)</f>
        <v>2168</v>
      </c>
      <c r="C27" s="439">
        <f t="shared" si="0"/>
        <v>4885</v>
      </c>
      <c r="D27" s="439">
        <f t="shared" si="0"/>
        <v>2525</v>
      </c>
      <c r="E27" s="439">
        <f t="shared" si="0"/>
        <v>1324</v>
      </c>
      <c r="F27" s="617">
        <f t="shared" si="0"/>
        <v>157100703.28</v>
      </c>
      <c r="G27" s="617">
        <f t="shared" si="0"/>
        <v>5810827.5199999958</v>
      </c>
    </row>
    <row r="28" spans="1:16" s="367" customFormat="1" ht="13.5" customHeight="1">
      <c r="A28" s="368"/>
      <c r="B28" s="369"/>
      <c r="C28" s="369"/>
      <c r="D28" s="369"/>
      <c r="E28" s="369"/>
      <c r="F28" s="370"/>
    </row>
    <row r="29" spans="1:16" s="367" customFormat="1" ht="15">
      <c r="A29" s="147" t="s">
        <v>56</v>
      </c>
      <c r="B29" s="369"/>
      <c r="C29" s="369"/>
      <c r="D29" s="369"/>
      <c r="E29" s="369"/>
      <c r="F29" s="370"/>
    </row>
    <row r="30" spans="1:16" s="367" customFormat="1" ht="24.75" customHeight="1">
      <c r="A30" s="1117" t="s">
        <v>285</v>
      </c>
      <c r="B30" s="1117"/>
      <c r="C30" s="1117"/>
      <c r="D30" s="1117"/>
      <c r="E30" s="1117"/>
      <c r="F30" s="1117"/>
      <c r="G30" s="1117"/>
      <c r="J30" s="1110"/>
      <c r="K30" s="1110"/>
      <c r="L30" s="1110"/>
      <c r="M30" s="1110"/>
      <c r="N30" s="1110"/>
      <c r="O30" s="1110"/>
      <c r="P30" s="1110"/>
    </row>
    <row r="31" spans="1:16" s="367" customFormat="1" ht="12.75">
      <c r="A31" s="372" t="s">
        <v>286</v>
      </c>
      <c r="B31" s="369"/>
      <c r="C31" s="369"/>
      <c r="D31" s="369"/>
      <c r="E31" s="369"/>
      <c r="F31" s="370"/>
      <c r="J31" s="376"/>
      <c r="K31" s="377"/>
      <c r="L31" s="377"/>
      <c r="M31" s="377"/>
      <c r="N31" s="377"/>
      <c r="O31" s="378"/>
      <c r="P31" s="379"/>
    </row>
    <row r="32" spans="1:16" s="367" customFormat="1" ht="16.5" customHeight="1">
      <c r="A32" s="372" t="s">
        <v>287</v>
      </c>
      <c r="B32" s="369"/>
      <c r="C32" s="369"/>
      <c r="D32" s="369"/>
      <c r="E32" s="369"/>
      <c r="F32" s="370"/>
      <c r="J32" s="376"/>
      <c r="K32" s="377"/>
      <c r="L32" s="377"/>
      <c r="M32" s="377"/>
      <c r="N32" s="377"/>
      <c r="O32" s="378"/>
      <c r="P32" s="379"/>
    </row>
    <row r="33" spans="1:16" s="367" customFormat="1" ht="16.5" customHeight="1">
      <c r="A33" s="372" t="s">
        <v>288</v>
      </c>
      <c r="B33" s="369"/>
      <c r="C33" s="369"/>
      <c r="D33" s="369"/>
      <c r="E33" s="369"/>
      <c r="F33" s="370"/>
      <c r="J33" s="376"/>
      <c r="K33" s="377"/>
      <c r="L33" s="377"/>
      <c r="M33" s="377"/>
      <c r="N33" s="377"/>
      <c r="O33" s="378"/>
      <c r="P33" s="379"/>
    </row>
    <row r="34" spans="1:16" ht="12.75">
      <c r="A34" s="372" t="s">
        <v>263</v>
      </c>
      <c r="B34" s="369"/>
      <c r="C34" s="369"/>
      <c r="D34" s="369"/>
      <c r="E34" s="369"/>
      <c r="F34" s="370"/>
      <c r="G34" s="367"/>
      <c r="J34" s="376"/>
      <c r="K34" s="377"/>
      <c r="L34" s="377"/>
      <c r="M34" s="377"/>
      <c r="N34" s="377"/>
      <c r="O34" s="378"/>
      <c r="P34" s="379"/>
    </row>
    <row r="35" spans="1:16" ht="12.75">
      <c r="A35" s="372" t="s">
        <v>264</v>
      </c>
      <c r="B35" s="369"/>
      <c r="C35" s="369"/>
      <c r="D35" s="369"/>
      <c r="E35" s="369"/>
      <c r="F35" s="370"/>
      <c r="G35" s="367"/>
      <c r="J35" s="376"/>
      <c r="K35" s="377"/>
      <c r="L35" s="377"/>
      <c r="M35" s="377"/>
      <c r="N35" s="377"/>
      <c r="O35" s="378"/>
      <c r="P35" s="379"/>
    </row>
    <row r="36" spans="1:16" s="367" customFormat="1" ht="12.75">
      <c r="A36" s="1118" t="s">
        <v>293</v>
      </c>
      <c r="B36" s="1118"/>
      <c r="C36" s="1118"/>
      <c r="D36" s="1118"/>
      <c r="E36" s="1118"/>
      <c r="F36" s="1118"/>
      <c r="G36" s="1118"/>
      <c r="J36" s="376"/>
      <c r="K36" s="377"/>
      <c r="L36" s="377"/>
      <c r="M36" s="377"/>
      <c r="N36" s="377"/>
      <c r="O36" s="378"/>
      <c r="P36" s="379"/>
    </row>
    <row r="37" spans="1:16" s="367" customFormat="1" ht="12.75">
      <c r="A37" s="1118" t="s">
        <v>289</v>
      </c>
      <c r="B37" s="1118"/>
      <c r="C37" s="1118"/>
      <c r="D37" s="1118"/>
      <c r="E37" s="1118"/>
      <c r="F37" s="1118"/>
      <c r="G37" s="1118"/>
      <c r="J37" s="376"/>
      <c r="K37" s="377"/>
      <c r="L37" s="377"/>
      <c r="M37" s="377"/>
      <c r="N37" s="377"/>
      <c r="O37" s="378"/>
      <c r="P37" s="379"/>
    </row>
    <row r="38" spans="1:16" s="367" customFormat="1" ht="12.75">
      <c r="A38" s="1118" t="s">
        <v>290</v>
      </c>
      <c r="B38" s="1118"/>
      <c r="C38" s="1118"/>
      <c r="D38" s="1118"/>
      <c r="E38" s="1118"/>
      <c r="F38" s="1118"/>
      <c r="G38" s="1118"/>
      <c r="J38" s="376"/>
      <c r="K38" s="377"/>
      <c r="L38" s="377"/>
      <c r="M38" s="377"/>
      <c r="N38" s="377"/>
      <c r="O38" s="378"/>
      <c r="P38" s="379"/>
    </row>
    <row r="39" spans="1:16" s="372" customFormat="1" ht="13.5" customHeight="1">
      <c r="A39" s="1118" t="s">
        <v>291</v>
      </c>
      <c r="B39" s="1118"/>
      <c r="C39" s="1118"/>
      <c r="D39" s="1118"/>
      <c r="E39" s="1118"/>
      <c r="F39" s="1118"/>
      <c r="G39" s="1118"/>
      <c r="J39" s="376"/>
      <c r="K39" s="377"/>
      <c r="L39" s="377"/>
      <c r="M39" s="377"/>
      <c r="N39" s="377"/>
      <c r="O39" s="378"/>
      <c r="P39" s="379"/>
    </row>
    <row r="40" spans="1:16" s="367" customFormat="1" ht="13.5" customHeight="1">
      <c r="A40" s="1118" t="s">
        <v>292</v>
      </c>
      <c r="B40" s="1118"/>
      <c r="C40" s="1118"/>
      <c r="D40" s="1118"/>
      <c r="E40" s="1118"/>
      <c r="F40" s="1118"/>
      <c r="G40" s="1118"/>
      <c r="J40" s="376"/>
      <c r="K40" s="377"/>
      <c r="L40" s="377"/>
      <c r="M40" s="377"/>
      <c r="N40" s="377"/>
      <c r="O40" s="378"/>
      <c r="P40" s="379"/>
    </row>
    <row r="41" spans="1:16" s="367" customFormat="1" ht="15.75" customHeight="1">
      <c r="A41" s="1118" t="s">
        <v>291</v>
      </c>
      <c r="B41" s="1118"/>
      <c r="C41" s="1118"/>
      <c r="D41" s="1118"/>
      <c r="E41" s="1118"/>
      <c r="F41" s="1118"/>
      <c r="G41" s="1118"/>
    </row>
    <row r="42" spans="1:16" s="367" customFormat="1" ht="18" customHeight="1">
      <c r="A42" s="1118" t="s">
        <v>270</v>
      </c>
      <c r="B42" s="1118"/>
      <c r="C42" s="1118"/>
      <c r="D42" s="1118"/>
      <c r="E42" s="1118"/>
      <c r="F42" s="1118"/>
      <c r="G42" s="1118"/>
    </row>
    <row r="43" spans="1:16" s="367" customFormat="1" ht="12" customHeight="1">
      <c r="A43" s="1118" t="s">
        <v>266</v>
      </c>
      <c r="B43" s="1118"/>
      <c r="C43" s="1118"/>
      <c r="D43" s="1118"/>
      <c r="E43" s="1118"/>
      <c r="F43" s="1118"/>
      <c r="G43" s="1118"/>
    </row>
    <row r="44" spans="1:16" ht="12.75">
      <c r="A44" s="375"/>
      <c r="B44" s="375"/>
      <c r="C44" s="375"/>
      <c r="D44" s="375"/>
      <c r="E44" s="375"/>
      <c r="F44" s="375"/>
      <c r="G44" s="375"/>
    </row>
    <row r="45" spans="1:16">
      <c r="A45" s="373" t="s">
        <v>261</v>
      </c>
      <c r="B45" s="369"/>
      <c r="C45" s="369"/>
      <c r="D45" s="369"/>
      <c r="E45" s="369"/>
      <c r="F45" s="370"/>
      <c r="G45" s="367"/>
    </row>
    <row r="46" spans="1:16" ht="94.5" customHeight="1">
      <c r="A46" s="1119" t="s">
        <v>294</v>
      </c>
      <c r="B46" s="1119"/>
      <c r="C46" s="1119"/>
      <c r="D46" s="1119"/>
      <c r="E46" s="1119"/>
      <c r="F46" s="1119"/>
      <c r="G46" s="1119"/>
    </row>
    <row r="47" spans="1:16">
      <c r="A47" s="368"/>
      <c r="B47" s="369"/>
      <c r="C47" s="369"/>
      <c r="D47" s="369"/>
      <c r="E47" s="369"/>
      <c r="F47" s="370"/>
      <c r="G47" s="367"/>
    </row>
    <row r="48" spans="1:16">
      <c r="A48" s="368"/>
      <c r="B48" s="369"/>
      <c r="C48" s="369"/>
      <c r="D48" s="369"/>
      <c r="E48" s="369"/>
      <c r="F48" s="370"/>
      <c r="G48" s="367"/>
    </row>
    <row r="49" spans="1:7">
      <c r="A49" s="368"/>
      <c r="B49" s="369"/>
      <c r="C49" s="369"/>
      <c r="D49" s="369"/>
      <c r="E49" s="369"/>
      <c r="F49" s="370"/>
      <c r="G49" s="367"/>
    </row>
    <row r="50" spans="1:7">
      <c r="A50" s="368"/>
      <c r="B50" s="369"/>
      <c r="C50" s="369"/>
      <c r="D50" s="369"/>
      <c r="E50" s="369"/>
      <c r="F50" s="370"/>
      <c r="G50" s="367"/>
    </row>
    <row r="51" spans="1:7">
      <c r="A51" s="368"/>
      <c r="B51" s="369"/>
      <c r="C51" s="369"/>
      <c r="D51" s="369"/>
      <c r="E51" s="369"/>
      <c r="F51" s="370"/>
      <c r="G51" s="367"/>
    </row>
  </sheetData>
  <mergeCells count="13">
    <mergeCell ref="A46:G46"/>
    <mergeCell ref="A43:G43"/>
    <mergeCell ref="A42:G42"/>
    <mergeCell ref="A41:G41"/>
    <mergeCell ref="A40:G40"/>
    <mergeCell ref="J30:P30"/>
    <mergeCell ref="A6:G6"/>
    <mergeCell ref="A7:G7"/>
    <mergeCell ref="A30:G30"/>
    <mergeCell ref="A39:G39"/>
    <mergeCell ref="A38:G38"/>
    <mergeCell ref="A37:G37"/>
    <mergeCell ref="A36:G36"/>
  </mergeCells>
  <pageMargins left="0.33" right="0.28000000000000003" top="0.9055118110236221" bottom="0.74803149606299213" header="0.33"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39"/>
  <sheetViews>
    <sheetView view="pageBreakPreview" zoomScaleSheetLayoutView="100" workbookViewId="0">
      <selection activeCell="A5" sqref="A5:A6"/>
    </sheetView>
  </sheetViews>
  <sheetFormatPr defaultRowHeight="12"/>
  <cols>
    <col min="1" max="1" width="69.5703125" style="70" customWidth="1"/>
    <col min="2" max="2" width="8.28515625" style="81" customWidth="1"/>
    <col min="3" max="3" width="9.28515625" style="81" customWidth="1"/>
    <col min="4" max="4" width="9" style="82" customWidth="1"/>
    <col min="5" max="5" width="8.7109375" style="79" customWidth="1"/>
    <col min="6" max="6" width="8.42578125" style="79" bestFit="1" customWidth="1"/>
    <col min="7" max="7" width="8.140625" style="79" customWidth="1"/>
    <col min="8" max="8" width="8.42578125" style="79" bestFit="1" customWidth="1"/>
    <col min="9" max="9" width="9.140625" style="79" customWidth="1"/>
    <col min="10" max="10" width="9.7109375" style="79" customWidth="1"/>
    <col min="11" max="11" width="8.28515625" style="79" customWidth="1"/>
    <col min="12" max="12" width="8.85546875" style="79" customWidth="1"/>
    <col min="13" max="13" width="9.5703125" style="79" customWidth="1"/>
    <col min="14" max="14" width="8.85546875" style="79" customWidth="1"/>
    <col min="15" max="15" width="9.7109375" style="79" customWidth="1"/>
    <col min="16" max="16" width="9.140625" style="79"/>
    <col min="17" max="17" width="17" style="79" customWidth="1"/>
    <col min="18" max="253" width="9.140625" style="79"/>
    <col min="254" max="254" width="82" style="79" customWidth="1"/>
    <col min="255" max="255" width="10.7109375" style="79" customWidth="1"/>
    <col min="256" max="256" width="8.5703125" style="79" customWidth="1"/>
    <col min="257" max="257" width="10.85546875" style="79" customWidth="1"/>
    <col min="258" max="258" width="8.85546875" style="79" customWidth="1"/>
    <col min="259" max="259" width="13.85546875" style="79" customWidth="1"/>
    <col min="260" max="260" width="11" style="79" customWidth="1"/>
    <col min="261" max="262" width="12.28515625" style="79" customWidth="1"/>
    <col min="263" max="263" width="6.42578125" style="79" customWidth="1"/>
    <col min="264" max="264" width="9.140625" style="79" customWidth="1"/>
    <col min="265" max="265" width="6.85546875" style="79" customWidth="1"/>
    <col min="266" max="266" width="10.42578125" style="79" customWidth="1"/>
    <col min="267" max="267" width="10" style="79" customWidth="1"/>
    <col min="268" max="268" width="6.7109375" style="79" bestFit="1" customWidth="1"/>
    <col min="269" max="269" width="9.140625" style="79" customWidth="1"/>
    <col min="270" max="509" width="9.140625" style="79"/>
    <col min="510" max="510" width="82" style="79" customWidth="1"/>
    <col min="511" max="511" width="10.7109375" style="79" customWidth="1"/>
    <col min="512" max="512" width="8.5703125" style="79" customWidth="1"/>
    <col min="513" max="513" width="10.85546875" style="79" customWidth="1"/>
    <col min="514" max="514" width="8.85546875" style="79" customWidth="1"/>
    <col min="515" max="515" width="13.85546875" style="79" customWidth="1"/>
    <col min="516" max="516" width="11" style="79" customWidth="1"/>
    <col min="517" max="518" width="12.28515625" style="79" customWidth="1"/>
    <col min="519" max="519" width="6.42578125" style="79" customWidth="1"/>
    <col min="520" max="520" width="9.140625" style="79" customWidth="1"/>
    <col min="521" max="521" width="6.85546875" style="79" customWidth="1"/>
    <col min="522" max="522" width="10.42578125" style="79" customWidth="1"/>
    <col min="523" max="523" width="10" style="79" customWidth="1"/>
    <col min="524" max="524" width="6.7109375" style="79" bestFit="1" customWidth="1"/>
    <col min="525" max="525" width="9.140625" style="79" customWidth="1"/>
    <col min="526" max="765" width="9.140625" style="79"/>
    <col min="766" max="766" width="82" style="79" customWidth="1"/>
    <col min="767" max="767" width="10.7109375" style="79" customWidth="1"/>
    <col min="768" max="768" width="8.5703125" style="79" customWidth="1"/>
    <col min="769" max="769" width="10.85546875" style="79" customWidth="1"/>
    <col min="770" max="770" width="8.85546875" style="79" customWidth="1"/>
    <col min="771" max="771" width="13.85546875" style="79" customWidth="1"/>
    <col min="772" max="772" width="11" style="79" customWidth="1"/>
    <col min="773" max="774" width="12.28515625" style="79" customWidth="1"/>
    <col min="775" max="775" width="6.42578125" style="79" customWidth="1"/>
    <col min="776" max="776" width="9.140625" style="79" customWidth="1"/>
    <col min="777" max="777" width="6.85546875" style="79" customWidth="1"/>
    <col min="778" max="778" width="10.42578125" style="79" customWidth="1"/>
    <col min="779" max="779" width="10" style="79" customWidth="1"/>
    <col min="780" max="780" width="6.7109375" style="79" bestFit="1" customWidth="1"/>
    <col min="781" max="781" width="9.140625" style="79" customWidth="1"/>
    <col min="782" max="1021" width="9.140625" style="79"/>
    <col min="1022" max="1022" width="82" style="79" customWidth="1"/>
    <col min="1023" max="1023" width="10.7109375" style="79" customWidth="1"/>
    <col min="1024" max="1024" width="8.5703125" style="79" customWidth="1"/>
    <col min="1025" max="1025" width="10.85546875" style="79" customWidth="1"/>
    <col min="1026" max="1026" width="8.85546875" style="79" customWidth="1"/>
    <col min="1027" max="1027" width="13.85546875" style="79" customWidth="1"/>
    <col min="1028" max="1028" width="11" style="79" customWidth="1"/>
    <col min="1029" max="1030" width="12.28515625" style="79" customWidth="1"/>
    <col min="1031" max="1031" width="6.42578125" style="79" customWidth="1"/>
    <col min="1032" max="1032" width="9.140625" style="79" customWidth="1"/>
    <col min="1033" max="1033" width="6.85546875" style="79" customWidth="1"/>
    <col min="1034" max="1034" width="10.42578125" style="79" customWidth="1"/>
    <col min="1035" max="1035" width="10" style="79" customWidth="1"/>
    <col min="1036" max="1036" width="6.7109375" style="79" bestFit="1" customWidth="1"/>
    <col min="1037" max="1037" width="9.140625" style="79" customWidth="1"/>
    <col min="1038" max="1277" width="9.140625" style="79"/>
    <col min="1278" max="1278" width="82" style="79" customWidth="1"/>
    <col min="1279" max="1279" width="10.7109375" style="79" customWidth="1"/>
    <col min="1280" max="1280" width="8.5703125" style="79" customWidth="1"/>
    <col min="1281" max="1281" width="10.85546875" style="79" customWidth="1"/>
    <col min="1282" max="1282" width="8.85546875" style="79" customWidth="1"/>
    <col min="1283" max="1283" width="13.85546875" style="79" customWidth="1"/>
    <col min="1284" max="1284" width="11" style="79" customWidth="1"/>
    <col min="1285" max="1286" width="12.28515625" style="79" customWidth="1"/>
    <col min="1287" max="1287" width="6.42578125" style="79" customWidth="1"/>
    <col min="1288" max="1288" width="9.140625" style="79" customWidth="1"/>
    <col min="1289" max="1289" width="6.85546875" style="79" customWidth="1"/>
    <col min="1290" max="1290" width="10.42578125" style="79" customWidth="1"/>
    <col min="1291" max="1291" width="10" style="79" customWidth="1"/>
    <col min="1292" max="1292" width="6.7109375" style="79" bestFit="1" customWidth="1"/>
    <col min="1293" max="1293" width="9.140625" style="79" customWidth="1"/>
    <col min="1294" max="1533" width="9.140625" style="79"/>
    <col min="1534" max="1534" width="82" style="79" customWidth="1"/>
    <col min="1535" max="1535" width="10.7109375" style="79" customWidth="1"/>
    <col min="1536" max="1536" width="8.5703125" style="79" customWidth="1"/>
    <col min="1537" max="1537" width="10.85546875" style="79" customWidth="1"/>
    <col min="1538" max="1538" width="8.85546875" style="79" customWidth="1"/>
    <col min="1539" max="1539" width="13.85546875" style="79" customWidth="1"/>
    <col min="1540" max="1540" width="11" style="79" customWidth="1"/>
    <col min="1541" max="1542" width="12.28515625" style="79" customWidth="1"/>
    <col min="1543" max="1543" width="6.42578125" style="79" customWidth="1"/>
    <col min="1544" max="1544" width="9.140625" style="79" customWidth="1"/>
    <col min="1545" max="1545" width="6.85546875" style="79" customWidth="1"/>
    <col min="1546" max="1546" width="10.42578125" style="79" customWidth="1"/>
    <col min="1547" max="1547" width="10" style="79" customWidth="1"/>
    <col min="1548" max="1548" width="6.7109375" style="79" bestFit="1" customWidth="1"/>
    <col min="1549" max="1549" width="9.140625" style="79" customWidth="1"/>
    <col min="1550" max="1789" width="9.140625" style="79"/>
    <col min="1790" max="1790" width="82" style="79" customWidth="1"/>
    <col min="1791" max="1791" width="10.7109375" style="79" customWidth="1"/>
    <col min="1792" max="1792" width="8.5703125" style="79" customWidth="1"/>
    <col min="1793" max="1793" width="10.85546875" style="79" customWidth="1"/>
    <col min="1794" max="1794" width="8.85546875" style="79" customWidth="1"/>
    <col min="1795" max="1795" width="13.85546875" style="79" customWidth="1"/>
    <col min="1796" max="1796" width="11" style="79" customWidth="1"/>
    <col min="1797" max="1798" width="12.28515625" style="79" customWidth="1"/>
    <col min="1799" max="1799" width="6.42578125" style="79" customWidth="1"/>
    <col min="1800" max="1800" width="9.140625" style="79" customWidth="1"/>
    <col min="1801" max="1801" width="6.85546875" style="79" customWidth="1"/>
    <col min="1802" max="1802" width="10.42578125" style="79" customWidth="1"/>
    <col min="1803" max="1803" width="10" style="79" customWidth="1"/>
    <col min="1804" max="1804" width="6.7109375" style="79" bestFit="1" customWidth="1"/>
    <col min="1805" max="1805" width="9.140625" style="79" customWidth="1"/>
    <col min="1806" max="2045" width="9.140625" style="79"/>
    <col min="2046" max="2046" width="82" style="79" customWidth="1"/>
    <col min="2047" max="2047" width="10.7109375" style="79" customWidth="1"/>
    <col min="2048" max="2048" width="8.5703125" style="79" customWidth="1"/>
    <col min="2049" max="2049" width="10.85546875" style="79" customWidth="1"/>
    <col min="2050" max="2050" width="8.85546875" style="79" customWidth="1"/>
    <col min="2051" max="2051" width="13.85546875" style="79" customWidth="1"/>
    <col min="2052" max="2052" width="11" style="79" customWidth="1"/>
    <col min="2053" max="2054" width="12.28515625" style="79" customWidth="1"/>
    <col min="2055" max="2055" width="6.42578125" style="79" customWidth="1"/>
    <col min="2056" max="2056" width="9.140625" style="79" customWidth="1"/>
    <col min="2057" max="2057" width="6.85546875" style="79" customWidth="1"/>
    <col min="2058" max="2058" width="10.42578125" style="79" customWidth="1"/>
    <col min="2059" max="2059" width="10" style="79" customWidth="1"/>
    <col min="2060" max="2060" width="6.7109375" style="79" bestFit="1" customWidth="1"/>
    <col min="2061" max="2061" width="9.140625" style="79" customWidth="1"/>
    <col min="2062" max="2301" width="9.140625" style="79"/>
    <col min="2302" max="2302" width="82" style="79" customWidth="1"/>
    <col min="2303" max="2303" width="10.7109375" style="79" customWidth="1"/>
    <col min="2304" max="2304" width="8.5703125" style="79" customWidth="1"/>
    <col min="2305" max="2305" width="10.85546875" style="79" customWidth="1"/>
    <col min="2306" max="2306" width="8.85546875" style="79" customWidth="1"/>
    <col min="2307" max="2307" width="13.85546875" style="79" customWidth="1"/>
    <col min="2308" max="2308" width="11" style="79" customWidth="1"/>
    <col min="2309" max="2310" width="12.28515625" style="79" customWidth="1"/>
    <col min="2311" max="2311" width="6.42578125" style="79" customWidth="1"/>
    <col min="2312" max="2312" width="9.140625" style="79" customWidth="1"/>
    <col min="2313" max="2313" width="6.85546875" style="79" customWidth="1"/>
    <col min="2314" max="2314" width="10.42578125" style="79" customWidth="1"/>
    <col min="2315" max="2315" width="10" style="79" customWidth="1"/>
    <col min="2316" max="2316" width="6.7109375" style="79" bestFit="1" customWidth="1"/>
    <col min="2317" max="2317" width="9.140625" style="79" customWidth="1"/>
    <col min="2318" max="2557" width="9.140625" style="79"/>
    <col min="2558" max="2558" width="82" style="79" customWidth="1"/>
    <col min="2559" max="2559" width="10.7109375" style="79" customWidth="1"/>
    <col min="2560" max="2560" width="8.5703125" style="79" customWidth="1"/>
    <col min="2561" max="2561" width="10.85546875" style="79" customWidth="1"/>
    <col min="2562" max="2562" width="8.85546875" style="79" customWidth="1"/>
    <col min="2563" max="2563" width="13.85546875" style="79" customWidth="1"/>
    <col min="2564" max="2564" width="11" style="79" customWidth="1"/>
    <col min="2565" max="2566" width="12.28515625" style="79" customWidth="1"/>
    <col min="2567" max="2567" width="6.42578125" style="79" customWidth="1"/>
    <col min="2568" max="2568" width="9.140625" style="79" customWidth="1"/>
    <col min="2569" max="2569" width="6.85546875" style="79" customWidth="1"/>
    <col min="2570" max="2570" width="10.42578125" style="79" customWidth="1"/>
    <col min="2571" max="2571" width="10" style="79" customWidth="1"/>
    <col min="2572" max="2572" width="6.7109375" style="79" bestFit="1" customWidth="1"/>
    <col min="2573" max="2573" width="9.140625" style="79" customWidth="1"/>
    <col min="2574" max="2813" width="9.140625" style="79"/>
    <col min="2814" max="2814" width="82" style="79" customWidth="1"/>
    <col min="2815" max="2815" width="10.7109375" style="79" customWidth="1"/>
    <col min="2816" max="2816" width="8.5703125" style="79" customWidth="1"/>
    <col min="2817" max="2817" width="10.85546875" style="79" customWidth="1"/>
    <col min="2818" max="2818" width="8.85546875" style="79" customWidth="1"/>
    <col min="2819" max="2819" width="13.85546875" style="79" customWidth="1"/>
    <col min="2820" max="2820" width="11" style="79" customWidth="1"/>
    <col min="2821" max="2822" width="12.28515625" style="79" customWidth="1"/>
    <col min="2823" max="2823" width="6.42578125" style="79" customWidth="1"/>
    <col min="2824" max="2824" width="9.140625" style="79" customWidth="1"/>
    <col min="2825" max="2825" width="6.85546875" style="79" customWidth="1"/>
    <col min="2826" max="2826" width="10.42578125" style="79" customWidth="1"/>
    <col min="2827" max="2827" width="10" style="79" customWidth="1"/>
    <col min="2828" max="2828" width="6.7109375" style="79" bestFit="1" customWidth="1"/>
    <col min="2829" max="2829" width="9.140625" style="79" customWidth="1"/>
    <col min="2830" max="3069" width="9.140625" style="79"/>
    <col min="3070" max="3070" width="82" style="79" customWidth="1"/>
    <col min="3071" max="3071" width="10.7109375" style="79" customWidth="1"/>
    <col min="3072" max="3072" width="8.5703125" style="79" customWidth="1"/>
    <col min="3073" max="3073" width="10.85546875" style="79" customWidth="1"/>
    <col min="3074" max="3074" width="8.85546875" style="79" customWidth="1"/>
    <col min="3075" max="3075" width="13.85546875" style="79" customWidth="1"/>
    <col min="3076" max="3076" width="11" style="79" customWidth="1"/>
    <col min="3077" max="3078" width="12.28515625" style="79" customWidth="1"/>
    <col min="3079" max="3079" width="6.42578125" style="79" customWidth="1"/>
    <col min="3080" max="3080" width="9.140625" style="79" customWidth="1"/>
    <col min="3081" max="3081" width="6.85546875" style="79" customWidth="1"/>
    <col min="3082" max="3082" width="10.42578125" style="79" customWidth="1"/>
    <col min="3083" max="3083" width="10" style="79" customWidth="1"/>
    <col min="3084" max="3084" width="6.7109375" style="79" bestFit="1" customWidth="1"/>
    <col min="3085" max="3085" width="9.140625" style="79" customWidth="1"/>
    <col min="3086" max="3325" width="9.140625" style="79"/>
    <col min="3326" max="3326" width="82" style="79" customWidth="1"/>
    <col min="3327" max="3327" width="10.7109375" style="79" customWidth="1"/>
    <col min="3328" max="3328" width="8.5703125" style="79" customWidth="1"/>
    <col min="3329" max="3329" width="10.85546875" style="79" customWidth="1"/>
    <col min="3330" max="3330" width="8.85546875" style="79" customWidth="1"/>
    <col min="3331" max="3331" width="13.85546875" style="79" customWidth="1"/>
    <col min="3332" max="3332" width="11" style="79" customWidth="1"/>
    <col min="3333" max="3334" width="12.28515625" style="79" customWidth="1"/>
    <col min="3335" max="3335" width="6.42578125" style="79" customWidth="1"/>
    <col min="3336" max="3336" width="9.140625" style="79" customWidth="1"/>
    <col min="3337" max="3337" width="6.85546875" style="79" customWidth="1"/>
    <col min="3338" max="3338" width="10.42578125" style="79" customWidth="1"/>
    <col min="3339" max="3339" width="10" style="79" customWidth="1"/>
    <col min="3340" max="3340" width="6.7109375" style="79" bestFit="1" customWidth="1"/>
    <col min="3341" max="3341" width="9.140625" style="79" customWidth="1"/>
    <col min="3342" max="3581" width="9.140625" style="79"/>
    <col min="3582" max="3582" width="82" style="79" customWidth="1"/>
    <col min="3583" max="3583" width="10.7109375" style="79" customWidth="1"/>
    <col min="3584" max="3584" width="8.5703125" style="79" customWidth="1"/>
    <col min="3585" max="3585" width="10.85546875" style="79" customWidth="1"/>
    <col min="3586" max="3586" width="8.85546875" style="79" customWidth="1"/>
    <col min="3587" max="3587" width="13.85546875" style="79" customWidth="1"/>
    <col min="3588" max="3588" width="11" style="79" customWidth="1"/>
    <col min="3589" max="3590" width="12.28515625" style="79" customWidth="1"/>
    <col min="3591" max="3591" width="6.42578125" style="79" customWidth="1"/>
    <col min="3592" max="3592" width="9.140625" style="79" customWidth="1"/>
    <col min="3593" max="3593" width="6.85546875" style="79" customWidth="1"/>
    <col min="3594" max="3594" width="10.42578125" style="79" customWidth="1"/>
    <col min="3595" max="3595" width="10" style="79" customWidth="1"/>
    <col min="3596" max="3596" width="6.7109375" style="79" bestFit="1" customWidth="1"/>
    <col min="3597" max="3597" width="9.140625" style="79" customWidth="1"/>
    <col min="3598" max="3837" width="9.140625" style="79"/>
    <col min="3838" max="3838" width="82" style="79" customWidth="1"/>
    <col min="3839" max="3839" width="10.7109375" style="79" customWidth="1"/>
    <col min="3840" max="3840" width="8.5703125" style="79" customWidth="1"/>
    <col min="3841" max="3841" width="10.85546875" style="79" customWidth="1"/>
    <col min="3842" max="3842" width="8.85546875" style="79" customWidth="1"/>
    <col min="3843" max="3843" width="13.85546875" style="79" customWidth="1"/>
    <col min="3844" max="3844" width="11" style="79" customWidth="1"/>
    <col min="3845" max="3846" width="12.28515625" style="79" customWidth="1"/>
    <col min="3847" max="3847" width="6.42578125" style="79" customWidth="1"/>
    <col min="3848" max="3848" width="9.140625" style="79" customWidth="1"/>
    <col min="3849" max="3849" width="6.85546875" style="79" customWidth="1"/>
    <col min="3850" max="3850" width="10.42578125" style="79" customWidth="1"/>
    <col min="3851" max="3851" width="10" style="79" customWidth="1"/>
    <col min="3852" max="3852" width="6.7109375" style="79" bestFit="1" customWidth="1"/>
    <col min="3853" max="3853" width="9.140625" style="79" customWidth="1"/>
    <col min="3854" max="4093" width="9.140625" style="79"/>
    <col min="4094" max="4094" width="82" style="79" customWidth="1"/>
    <col min="4095" max="4095" width="10.7109375" style="79" customWidth="1"/>
    <col min="4096" max="4096" width="8.5703125" style="79" customWidth="1"/>
    <col min="4097" max="4097" width="10.85546875" style="79" customWidth="1"/>
    <col min="4098" max="4098" width="8.85546875" style="79" customWidth="1"/>
    <col min="4099" max="4099" width="13.85546875" style="79" customWidth="1"/>
    <col min="4100" max="4100" width="11" style="79" customWidth="1"/>
    <col min="4101" max="4102" width="12.28515625" style="79" customWidth="1"/>
    <col min="4103" max="4103" width="6.42578125" style="79" customWidth="1"/>
    <col min="4104" max="4104" width="9.140625" style="79" customWidth="1"/>
    <col min="4105" max="4105" width="6.85546875" style="79" customWidth="1"/>
    <col min="4106" max="4106" width="10.42578125" style="79" customWidth="1"/>
    <col min="4107" max="4107" width="10" style="79" customWidth="1"/>
    <col min="4108" max="4108" width="6.7109375" style="79" bestFit="1" customWidth="1"/>
    <col min="4109" max="4109" width="9.140625" style="79" customWidth="1"/>
    <col min="4110" max="4349" width="9.140625" style="79"/>
    <col min="4350" max="4350" width="82" style="79" customWidth="1"/>
    <col min="4351" max="4351" width="10.7109375" style="79" customWidth="1"/>
    <col min="4352" max="4352" width="8.5703125" style="79" customWidth="1"/>
    <col min="4353" max="4353" width="10.85546875" style="79" customWidth="1"/>
    <col min="4354" max="4354" width="8.85546875" style="79" customWidth="1"/>
    <col min="4355" max="4355" width="13.85546875" style="79" customWidth="1"/>
    <col min="4356" max="4356" width="11" style="79" customWidth="1"/>
    <col min="4357" max="4358" width="12.28515625" style="79" customWidth="1"/>
    <col min="4359" max="4359" width="6.42578125" style="79" customWidth="1"/>
    <col min="4360" max="4360" width="9.140625" style="79" customWidth="1"/>
    <col min="4361" max="4361" width="6.85546875" style="79" customWidth="1"/>
    <col min="4362" max="4362" width="10.42578125" style="79" customWidth="1"/>
    <col min="4363" max="4363" width="10" style="79" customWidth="1"/>
    <col min="4364" max="4364" width="6.7109375" style="79" bestFit="1" customWidth="1"/>
    <col min="4365" max="4365" width="9.140625" style="79" customWidth="1"/>
    <col min="4366" max="4605" width="9.140625" style="79"/>
    <col min="4606" max="4606" width="82" style="79" customWidth="1"/>
    <col min="4607" max="4607" width="10.7109375" style="79" customWidth="1"/>
    <col min="4608" max="4608" width="8.5703125" style="79" customWidth="1"/>
    <col min="4609" max="4609" width="10.85546875" style="79" customWidth="1"/>
    <col min="4610" max="4610" width="8.85546875" style="79" customWidth="1"/>
    <col min="4611" max="4611" width="13.85546875" style="79" customWidth="1"/>
    <col min="4612" max="4612" width="11" style="79" customWidth="1"/>
    <col min="4613" max="4614" width="12.28515625" style="79" customWidth="1"/>
    <col min="4615" max="4615" width="6.42578125" style="79" customWidth="1"/>
    <col min="4616" max="4616" width="9.140625" style="79" customWidth="1"/>
    <col min="4617" max="4617" width="6.85546875" style="79" customWidth="1"/>
    <col min="4618" max="4618" width="10.42578125" style="79" customWidth="1"/>
    <col min="4619" max="4619" width="10" style="79" customWidth="1"/>
    <col min="4620" max="4620" width="6.7109375" style="79" bestFit="1" customWidth="1"/>
    <col min="4621" max="4621" width="9.140625" style="79" customWidth="1"/>
    <col min="4622" max="4861" width="9.140625" style="79"/>
    <col min="4862" max="4862" width="82" style="79" customWidth="1"/>
    <col min="4863" max="4863" width="10.7109375" style="79" customWidth="1"/>
    <col min="4864" max="4864" width="8.5703125" style="79" customWidth="1"/>
    <col min="4865" max="4865" width="10.85546875" style="79" customWidth="1"/>
    <col min="4866" max="4866" width="8.85546875" style="79" customWidth="1"/>
    <col min="4867" max="4867" width="13.85546875" style="79" customWidth="1"/>
    <col min="4868" max="4868" width="11" style="79" customWidth="1"/>
    <col min="4869" max="4870" width="12.28515625" style="79" customWidth="1"/>
    <col min="4871" max="4871" width="6.42578125" style="79" customWidth="1"/>
    <col min="4872" max="4872" width="9.140625" style="79" customWidth="1"/>
    <col min="4873" max="4873" width="6.85546875" style="79" customWidth="1"/>
    <col min="4874" max="4874" width="10.42578125" style="79" customWidth="1"/>
    <col min="4875" max="4875" width="10" style="79" customWidth="1"/>
    <col min="4876" max="4876" width="6.7109375" style="79" bestFit="1" customWidth="1"/>
    <col min="4877" max="4877" width="9.140625" style="79" customWidth="1"/>
    <col min="4878" max="5117" width="9.140625" style="79"/>
    <col min="5118" max="5118" width="82" style="79" customWidth="1"/>
    <col min="5119" max="5119" width="10.7109375" style="79" customWidth="1"/>
    <col min="5120" max="5120" width="8.5703125" style="79" customWidth="1"/>
    <col min="5121" max="5121" width="10.85546875" style="79" customWidth="1"/>
    <col min="5122" max="5122" width="8.85546875" style="79" customWidth="1"/>
    <col min="5123" max="5123" width="13.85546875" style="79" customWidth="1"/>
    <col min="5124" max="5124" width="11" style="79" customWidth="1"/>
    <col min="5125" max="5126" width="12.28515625" style="79" customWidth="1"/>
    <col min="5127" max="5127" width="6.42578125" style="79" customWidth="1"/>
    <col min="5128" max="5128" width="9.140625" style="79" customWidth="1"/>
    <col min="5129" max="5129" width="6.85546875" style="79" customWidth="1"/>
    <col min="5130" max="5130" width="10.42578125" style="79" customWidth="1"/>
    <col min="5131" max="5131" width="10" style="79" customWidth="1"/>
    <col min="5132" max="5132" width="6.7109375" style="79" bestFit="1" customWidth="1"/>
    <col min="5133" max="5133" width="9.140625" style="79" customWidth="1"/>
    <col min="5134" max="5373" width="9.140625" style="79"/>
    <col min="5374" max="5374" width="82" style="79" customWidth="1"/>
    <col min="5375" max="5375" width="10.7109375" style="79" customWidth="1"/>
    <col min="5376" max="5376" width="8.5703125" style="79" customWidth="1"/>
    <col min="5377" max="5377" width="10.85546875" style="79" customWidth="1"/>
    <col min="5378" max="5378" width="8.85546875" style="79" customWidth="1"/>
    <col min="5379" max="5379" width="13.85546875" style="79" customWidth="1"/>
    <col min="5380" max="5380" width="11" style="79" customWidth="1"/>
    <col min="5381" max="5382" width="12.28515625" style="79" customWidth="1"/>
    <col min="5383" max="5383" width="6.42578125" style="79" customWidth="1"/>
    <col min="5384" max="5384" width="9.140625" style="79" customWidth="1"/>
    <col min="5385" max="5385" width="6.85546875" style="79" customWidth="1"/>
    <col min="5386" max="5386" width="10.42578125" style="79" customWidth="1"/>
    <col min="5387" max="5387" width="10" style="79" customWidth="1"/>
    <col min="5388" max="5388" width="6.7109375" style="79" bestFit="1" customWidth="1"/>
    <col min="5389" max="5389" width="9.140625" style="79" customWidth="1"/>
    <col min="5390" max="5629" width="9.140625" style="79"/>
    <col min="5630" max="5630" width="82" style="79" customWidth="1"/>
    <col min="5631" max="5631" width="10.7109375" style="79" customWidth="1"/>
    <col min="5632" max="5632" width="8.5703125" style="79" customWidth="1"/>
    <col min="5633" max="5633" width="10.85546875" style="79" customWidth="1"/>
    <col min="5634" max="5634" width="8.85546875" style="79" customWidth="1"/>
    <col min="5635" max="5635" width="13.85546875" style="79" customWidth="1"/>
    <col min="5636" max="5636" width="11" style="79" customWidth="1"/>
    <col min="5637" max="5638" width="12.28515625" style="79" customWidth="1"/>
    <col min="5639" max="5639" width="6.42578125" style="79" customWidth="1"/>
    <col min="5640" max="5640" width="9.140625" style="79" customWidth="1"/>
    <col min="5641" max="5641" width="6.85546875" style="79" customWidth="1"/>
    <col min="5642" max="5642" width="10.42578125" style="79" customWidth="1"/>
    <col min="5643" max="5643" width="10" style="79" customWidth="1"/>
    <col min="5644" max="5644" width="6.7109375" style="79" bestFit="1" customWidth="1"/>
    <col min="5645" max="5645" width="9.140625" style="79" customWidth="1"/>
    <col min="5646" max="5885" width="9.140625" style="79"/>
    <col min="5886" max="5886" width="82" style="79" customWidth="1"/>
    <col min="5887" max="5887" width="10.7109375" style="79" customWidth="1"/>
    <col min="5888" max="5888" width="8.5703125" style="79" customWidth="1"/>
    <col min="5889" max="5889" width="10.85546875" style="79" customWidth="1"/>
    <col min="5890" max="5890" width="8.85546875" style="79" customWidth="1"/>
    <col min="5891" max="5891" width="13.85546875" style="79" customWidth="1"/>
    <col min="5892" max="5892" width="11" style="79" customWidth="1"/>
    <col min="5893" max="5894" width="12.28515625" style="79" customWidth="1"/>
    <col min="5895" max="5895" width="6.42578125" style="79" customWidth="1"/>
    <col min="5896" max="5896" width="9.140625" style="79" customWidth="1"/>
    <col min="5897" max="5897" width="6.85546875" style="79" customWidth="1"/>
    <col min="5898" max="5898" width="10.42578125" style="79" customWidth="1"/>
    <col min="5899" max="5899" width="10" style="79" customWidth="1"/>
    <col min="5900" max="5900" width="6.7109375" style="79" bestFit="1" customWidth="1"/>
    <col min="5901" max="5901" width="9.140625" style="79" customWidth="1"/>
    <col min="5902" max="6141" width="9.140625" style="79"/>
    <col min="6142" max="6142" width="82" style="79" customWidth="1"/>
    <col min="6143" max="6143" width="10.7109375" style="79" customWidth="1"/>
    <col min="6144" max="6144" width="8.5703125" style="79" customWidth="1"/>
    <col min="6145" max="6145" width="10.85546875" style="79" customWidth="1"/>
    <col min="6146" max="6146" width="8.85546875" style="79" customWidth="1"/>
    <col min="6147" max="6147" width="13.85546875" style="79" customWidth="1"/>
    <col min="6148" max="6148" width="11" style="79" customWidth="1"/>
    <col min="6149" max="6150" width="12.28515625" style="79" customWidth="1"/>
    <col min="6151" max="6151" width="6.42578125" style="79" customWidth="1"/>
    <col min="6152" max="6152" width="9.140625" style="79" customWidth="1"/>
    <col min="6153" max="6153" width="6.85546875" style="79" customWidth="1"/>
    <col min="6154" max="6154" width="10.42578125" style="79" customWidth="1"/>
    <col min="6155" max="6155" width="10" style="79" customWidth="1"/>
    <col min="6156" max="6156" width="6.7109375" style="79" bestFit="1" customWidth="1"/>
    <col min="6157" max="6157" width="9.140625" style="79" customWidth="1"/>
    <col min="6158" max="6397" width="9.140625" style="79"/>
    <col min="6398" max="6398" width="82" style="79" customWidth="1"/>
    <col min="6399" max="6399" width="10.7109375" style="79" customWidth="1"/>
    <col min="6400" max="6400" width="8.5703125" style="79" customWidth="1"/>
    <col min="6401" max="6401" width="10.85546875" style="79" customWidth="1"/>
    <col min="6402" max="6402" width="8.85546875" style="79" customWidth="1"/>
    <col min="6403" max="6403" width="13.85546875" style="79" customWidth="1"/>
    <col min="6404" max="6404" width="11" style="79" customWidth="1"/>
    <col min="6405" max="6406" width="12.28515625" style="79" customWidth="1"/>
    <col min="6407" max="6407" width="6.42578125" style="79" customWidth="1"/>
    <col min="6408" max="6408" width="9.140625" style="79" customWidth="1"/>
    <col min="6409" max="6409" width="6.85546875" style="79" customWidth="1"/>
    <col min="6410" max="6410" width="10.42578125" style="79" customWidth="1"/>
    <col min="6411" max="6411" width="10" style="79" customWidth="1"/>
    <col min="6412" max="6412" width="6.7109375" style="79" bestFit="1" customWidth="1"/>
    <col min="6413" max="6413" width="9.140625" style="79" customWidth="1"/>
    <col min="6414" max="6653" width="9.140625" style="79"/>
    <col min="6654" max="6654" width="82" style="79" customWidth="1"/>
    <col min="6655" max="6655" width="10.7109375" style="79" customWidth="1"/>
    <col min="6656" max="6656" width="8.5703125" style="79" customWidth="1"/>
    <col min="6657" max="6657" width="10.85546875" style="79" customWidth="1"/>
    <col min="6658" max="6658" width="8.85546875" style="79" customWidth="1"/>
    <col min="6659" max="6659" width="13.85546875" style="79" customWidth="1"/>
    <col min="6660" max="6660" width="11" style="79" customWidth="1"/>
    <col min="6661" max="6662" width="12.28515625" style="79" customWidth="1"/>
    <col min="6663" max="6663" width="6.42578125" style="79" customWidth="1"/>
    <col min="6664" max="6664" width="9.140625" style="79" customWidth="1"/>
    <col min="6665" max="6665" width="6.85546875" style="79" customWidth="1"/>
    <col min="6666" max="6666" width="10.42578125" style="79" customWidth="1"/>
    <col min="6667" max="6667" width="10" style="79" customWidth="1"/>
    <col min="6668" max="6668" width="6.7109375" style="79" bestFit="1" customWidth="1"/>
    <col min="6669" max="6669" width="9.140625" style="79" customWidth="1"/>
    <col min="6670" max="6909" width="9.140625" style="79"/>
    <col min="6910" max="6910" width="82" style="79" customWidth="1"/>
    <col min="6911" max="6911" width="10.7109375" style="79" customWidth="1"/>
    <col min="6912" max="6912" width="8.5703125" style="79" customWidth="1"/>
    <col min="6913" max="6913" width="10.85546875" style="79" customWidth="1"/>
    <col min="6914" max="6914" width="8.85546875" style="79" customWidth="1"/>
    <col min="6915" max="6915" width="13.85546875" style="79" customWidth="1"/>
    <col min="6916" max="6916" width="11" style="79" customWidth="1"/>
    <col min="6917" max="6918" width="12.28515625" style="79" customWidth="1"/>
    <col min="6919" max="6919" width="6.42578125" style="79" customWidth="1"/>
    <col min="6920" max="6920" width="9.140625" style="79" customWidth="1"/>
    <col min="6921" max="6921" width="6.85546875" style="79" customWidth="1"/>
    <col min="6922" max="6922" width="10.42578125" style="79" customWidth="1"/>
    <col min="6923" max="6923" width="10" style="79" customWidth="1"/>
    <col min="6924" max="6924" width="6.7109375" style="79" bestFit="1" customWidth="1"/>
    <col min="6925" max="6925" width="9.140625" style="79" customWidth="1"/>
    <col min="6926" max="7165" width="9.140625" style="79"/>
    <col min="7166" max="7166" width="82" style="79" customWidth="1"/>
    <col min="7167" max="7167" width="10.7109375" style="79" customWidth="1"/>
    <col min="7168" max="7168" width="8.5703125" style="79" customWidth="1"/>
    <col min="7169" max="7169" width="10.85546875" style="79" customWidth="1"/>
    <col min="7170" max="7170" width="8.85546875" style="79" customWidth="1"/>
    <col min="7171" max="7171" width="13.85546875" style="79" customWidth="1"/>
    <col min="7172" max="7172" width="11" style="79" customWidth="1"/>
    <col min="7173" max="7174" width="12.28515625" style="79" customWidth="1"/>
    <col min="7175" max="7175" width="6.42578125" style="79" customWidth="1"/>
    <col min="7176" max="7176" width="9.140625" style="79" customWidth="1"/>
    <col min="7177" max="7177" width="6.85546875" style="79" customWidth="1"/>
    <col min="7178" max="7178" width="10.42578125" style="79" customWidth="1"/>
    <col min="7179" max="7179" width="10" style="79" customWidth="1"/>
    <col min="7180" max="7180" width="6.7109375" style="79" bestFit="1" customWidth="1"/>
    <col min="7181" max="7181" width="9.140625" style="79" customWidth="1"/>
    <col min="7182" max="7421" width="9.140625" style="79"/>
    <col min="7422" max="7422" width="82" style="79" customWidth="1"/>
    <col min="7423" max="7423" width="10.7109375" style="79" customWidth="1"/>
    <col min="7424" max="7424" width="8.5703125" style="79" customWidth="1"/>
    <col min="7425" max="7425" width="10.85546875" style="79" customWidth="1"/>
    <col min="7426" max="7426" width="8.85546875" style="79" customWidth="1"/>
    <col min="7427" max="7427" width="13.85546875" style="79" customWidth="1"/>
    <col min="7428" max="7428" width="11" style="79" customWidth="1"/>
    <col min="7429" max="7430" width="12.28515625" style="79" customWidth="1"/>
    <col min="7431" max="7431" width="6.42578125" style="79" customWidth="1"/>
    <col min="7432" max="7432" width="9.140625" style="79" customWidth="1"/>
    <col min="7433" max="7433" width="6.85546875" style="79" customWidth="1"/>
    <col min="7434" max="7434" width="10.42578125" style="79" customWidth="1"/>
    <col min="7435" max="7435" width="10" style="79" customWidth="1"/>
    <col min="7436" max="7436" width="6.7109375" style="79" bestFit="1" customWidth="1"/>
    <col min="7437" max="7437" width="9.140625" style="79" customWidth="1"/>
    <col min="7438" max="7677" width="9.140625" style="79"/>
    <col min="7678" max="7678" width="82" style="79" customWidth="1"/>
    <col min="7679" max="7679" width="10.7109375" style="79" customWidth="1"/>
    <col min="7680" max="7680" width="8.5703125" style="79" customWidth="1"/>
    <col min="7681" max="7681" width="10.85546875" style="79" customWidth="1"/>
    <col min="7682" max="7682" width="8.85546875" style="79" customWidth="1"/>
    <col min="7683" max="7683" width="13.85546875" style="79" customWidth="1"/>
    <col min="7684" max="7684" width="11" style="79" customWidth="1"/>
    <col min="7685" max="7686" width="12.28515625" style="79" customWidth="1"/>
    <col min="7687" max="7687" width="6.42578125" style="79" customWidth="1"/>
    <col min="7688" max="7688" width="9.140625" style="79" customWidth="1"/>
    <col min="7689" max="7689" width="6.85546875" style="79" customWidth="1"/>
    <col min="7690" max="7690" width="10.42578125" style="79" customWidth="1"/>
    <col min="7691" max="7691" width="10" style="79" customWidth="1"/>
    <col min="7692" max="7692" width="6.7109375" style="79" bestFit="1" customWidth="1"/>
    <col min="7693" max="7693" width="9.140625" style="79" customWidth="1"/>
    <col min="7694" max="7933" width="9.140625" style="79"/>
    <col min="7934" max="7934" width="82" style="79" customWidth="1"/>
    <col min="7935" max="7935" width="10.7109375" style="79" customWidth="1"/>
    <col min="7936" max="7936" width="8.5703125" style="79" customWidth="1"/>
    <col min="7937" max="7937" width="10.85546875" style="79" customWidth="1"/>
    <col min="7938" max="7938" width="8.85546875" style="79" customWidth="1"/>
    <col min="7939" max="7939" width="13.85546875" style="79" customWidth="1"/>
    <col min="7940" max="7940" width="11" style="79" customWidth="1"/>
    <col min="7941" max="7942" width="12.28515625" style="79" customWidth="1"/>
    <col min="7943" max="7943" width="6.42578125" style="79" customWidth="1"/>
    <col min="7944" max="7944" width="9.140625" style="79" customWidth="1"/>
    <col min="7945" max="7945" width="6.85546875" style="79" customWidth="1"/>
    <col min="7946" max="7946" width="10.42578125" style="79" customWidth="1"/>
    <col min="7947" max="7947" width="10" style="79" customWidth="1"/>
    <col min="7948" max="7948" width="6.7109375" style="79" bestFit="1" customWidth="1"/>
    <col min="7949" max="7949" width="9.140625" style="79" customWidth="1"/>
    <col min="7950" max="8189" width="9.140625" style="79"/>
    <col min="8190" max="8190" width="82" style="79" customWidth="1"/>
    <col min="8191" max="8191" width="10.7109375" style="79" customWidth="1"/>
    <col min="8192" max="8192" width="8.5703125" style="79" customWidth="1"/>
    <col min="8193" max="8193" width="10.85546875" style="79" customWidth="1"/>
    <col min="8194" max="8194" width="8.85546875" style="79" customWidth="1"/>
    <col min="8195" max="8195" width="13.85546875" style="79" customWidth="1"/>
    <col min="8196" max="8196" width="11" style="79" customWidth="1"/>
    <col min="8197" max="8198" width="12.28515625" style="79" customWidth="1"/>
    <col min="8199" max="8199" width="6.42578125" style="79" customWidth="1"/>
    <col min="8200" max="8200" width="9.140625" style="79" customWidth="1"/>
    <col min="8201" max="8201" width="6.85546875" style="79" customWidth="1"/>
    <col min="8202" max="8202" width="10.42578125" style="79" customWidth="1"/>
    <col min="8203" max="8203" width="10" style="79" customWidth="1"/>
    <col min="8204" max="8204" width="6.7109375" style="79" bestFit="1" customWidth="1"/>
    <col min="8205" max="8205" width="9.140625" style="79" customWidth="1"/>
    <col min="8206" max="8445" width="9.140625" style="79"/>
    <col min="8446" max="8446" width="82" style="79" customWidth="1"/>
    <col min="8447" max="8447" width="10.7109375" style="79" customWidth="1"/>
    <col min="8448" max="8448" width="8.5703125" style="79" customWidth="1"/>
    <col min="8449" max="8449" width="10.85546875" style="79" customWidth="1"/>
    <col min="8450" max="8450" width="8.85546875" style="79" customWidth="1"/>
    <col min="8451" max="8451" width="13.85546875" style="79" customWidth="1"/>
    <col min="8452" max="8452" width="11" style="79" customWidth="1"/>
    <col min="8453" max="8454" width="12.28515625" style="79" customWidth="1"/>
    <col min="8455" max="8455" width="6.42578125" style="79" customWidth="1"/>
    <col min="8456" max="8456" width="9.140625" style="79" customWidth="1"/>
    <col min="8457" max="8457" width="6.85546875" style="79" customWidth="1"/>
    <col min="8458" max="8458" width="10.42578125" style="79" customWidth="1"/>
    <col min="8459" max="8459" width="10" style="79" customWidth="1"/>
    <col min="8460" max="8460" width="6.7109375" style="79" bestFit="1" customWidth="1"/>
    <col min="8461" max="8461" width="9.140625" style="79" customWidth="1"/>
    <col min="8462" max="8701" width="9.140625" style="79"/>
    <col min="8702" max="8702" width="82" style="79" customWidth="1"/>
    <col min="8703" max="8703" width="10.7109375" style="79" customWidth="1"/>
    <col min="8704" max="8704" width="8.5703125" style="79" customWidth="1"/>
    <col min="8705" max="8705" width="10.85546875" style="79" customWidth="1"/>
    <col min="8706" max="8706" width="8.85546875" style="79" customWidth="1"/>
    <col min="8707" max="8707" width="13.85546875" style="79" customWidth="1"/>
    <col min="8708" max="8708" width="11" style="79" customWidth="1"/>
    <col min="8709" max="8710" width="12.28515625" style="79" customWidth="1"/>
    <col min="8711" max="8711" width="6.42578125" style="79" customWidth="1"/>
    <col min="8712" max="8712" width="9.140625" style="79" customWidth="1"/>
    <col min="8713" max="8713" width="6.85546875" style="79" customWidth="1"/>
    <col min="8714" max="8714" width="10.42578125" style="79" customWidth="1"/>
    <col min="8715" max="8715" width="10" style="79" customWidth="1"/>
    <col min="8716" max="8716" width="6.7109375" style="79" bestFit="1" customWidth="1"/>
    <col min="8717" max="8717" width="9.140625" style="79" customWidth="1"/>
    <col min="8718" max="8957" width="9.140625" style="79"/>
    <col min="8958" max="8958" width="82" style="79" customWidth="1"/>
    <col min="8959" max="8959" width="10.7109375" style="79" customWidth="1"/>
    <col min="8960" max="8960" width="8.5703125" style="79" customWidth="1"/>
    <col min="8961" max="8961" width="10.85546875" style="79" customWidth="1"/>
    <col min="8962" max="8962" width="8.85546875" style="79" customWidth="1"/>
    <col min="8963" max="8963" width="13.85546875" style="79" customWidth="1"/>
    <col min="8964" max="8964" width="11" style="79" customWidth="1"/>
    <col min="8965" max="8966" width="12.28515625" style="79" customWidth="1"/>
    <col min="8967" max="8967" width="6.42578125" style="79" customWidth="1"/>
    <col min="8968" max="8968" width="9.140625" style="79" customWidth="1"/>
    <col min="8969" max="8969" width="6.85546875" style="79" customWidth="1"/>
    <col min="8970" max="8970" width="10.42578125" style="79" customWidth="1"/>
    <col min="8971" max="8971" width="10" style="79" customWidth="1"/>
    <col min="8972" max="8972" width="6.7109375" style="79" bestFit="1" customWidth="1"/>
    <col min="8973" max="8973" width="9.140625" style="79" customWidth="1"/>
    <col min="8974" max="9213" width="9.140625" style="79"/>
    <col min="9214" max="9214" width="82" style="79" customWidth="1"/>
    <col min="9215" max="9215" width="10.7109375" style="79" customWidth="1"/>
    <col min="9216" max="9216" width="8.5703125" style="79" customWidth="1"/>
    <col min="9217" max="9217" width="10.85546875" style="79" customWidth="1"/>
    <col min="9218" max="9218" width="8.85546875" style="79" customWidth="1"/>
    <col min="9219" max="9219" width="13.85546875" style="79" customWidth="1"/>
    <col min="9220" max="9220" width="11" style="79" customWidth="1"/>
    <col min="9221" max="9222" width="12.28515625" style="79" customWidth="1"/>
    <col min="9223" max="9223" width="6.42578125" style="79" customWidth="1"/>
    <col min="9224" max="9224" width="9.140625" style="79" customWidth="1"/>
    <col min="9225" max="9225" width="6.85546875" style="79" customWidth="1"/>
    <col min="9226" max="9226" width="10.42578125" style="79" customWidth="1"/>
    <col min="9227" max="9227" width="10" style="79" customWidth="1"/>
    <col min="9228" max="9228" width="6.7109375" style="79" bestFit="1" customWidth="1"/>
    <col min="9229" max="9229" width="9.140625" style="79" customWidth="1"/>
    <col min="9230" max="9469" width="9.140625" style="79"/>
    <col min="9470" max="9470" width="82" style="79" customWidth="1"/>
    <col min="9471" max="9471" width="10.7109375" style="79" customWidth="1"/>
    <col min="9472" max="9472" width="8.5703125" style="79" customWidth="1"/>
    <col min="9473" max="9473" width="10.85546875" style="79" customWidth="1"/>
    <col min="9474" max="9474" width="8.85546875" style="79" customWidth="1"/>
    <col min="9475" max="9475" width="13.85546875" style="79" customWidth="1"/>
    <col min="9476" max="9476" width="11" style="79" customWidth="1"/>
    <col min="9477" max="9478" width="12.28515625" style="79" customWidth="1"/>
    <col min="9479" max="9479" width="6.42578125" style="79" customWidth="1"/>
    <col min="9480" max="9480" width="9.140625" style="79" customWidth="1"/>
    <col min="9481" max="9481" width="6.85546875" style="79" customWidth="1"/>
    <col min="9482" max="9482" width="10.42578125" style="79" customWidth="1"/>
    <col min="9483" max="9483" width="10" style="79" customWidth="1"/>
    <col min="9484" max="9484" width="6.7109375" style="79" bestFit="1" customWidth="1"/>
    <col min="9485" max="9485" width="9.140625" style="79" customWidth="1"/>
    <col min="9486" max="9725" width="9.140625" style="79"/>
    <col min="9726" max="9726" width="82" style="79" customWidth="1"/>
    <col min="9727" max="9727" width="10.7109375" style="79" customWidth="1"/>
    <col min="9728" max="9728" width="8.5703125" style="79" customWidth="1"/>
    <col min="9729" max="9729" width="10.85546875" style="79" customWidth="1"/>
    <col min="9730" max="9730" width="8.85546875" style="79" customWidth="1"/>
    <col min="9731" max="9731" width="13.85546875" style="79" customWidth="1"/>
    <col min="9732" max="9732" width="11" style="79" customWidth="1"/>
    <col min="9733" max="9734" width="12.28515625" style="79" customWidth="1"/>
    <col min="9735" max="9735" width="6.42578125" style="79" customWidth="1"/>
    <col min="9736" max="9736" width="9.140625" style="79" customWidth="1"/>
    <col min="9737" max="9737" width="6.85546875" style="79" customWidth="1"/>
    <col min="9738" max="9738" width="10.42578125" style="79" customWidth="1"/>
    <col min="9739" max="9739" width="10" style="79" customWidth="1"/>
    <col min="9740" max="9740" width="6.7109375" style="79" bestFit="1" customWidth="1"/>
    <col min="9741" max="9741" width="9.140625" style="79" customWidth="1"/>
    <col min="9742" max="9981" width="9.140625" style="79"/>
    <col min="9982" max="9982" width="82" style="79" customWidth="1"/>
    <col min="9983" max="9983" width="10.7109375" style="79" customWidth="1"/>
    <col min="9984" max="9984" width="8.5703125" style="79" customWidth="1"/>
    <col min="9985" max="9985" width="10.85546875" style="79" customWidth="1"/>
    <col min="9986" max="9986" width="8.85546875" style="79" customWidth="1"/>
    <col min="9987" max="9987" width="13.85546875" style="79" customWidth="1"/>
    <col min="9988" max="9988" width="11" style="79" customWidth="1"/>
    <col min="9989" max="9990" width="12.28515625" style="79" customWidth="1"/>
    <col min="9991" max="9991" width="6.42578125" style="79" customWidth="1"/>
    <col min="9992" max="9992" width="9.140625" style="79" customWidth="1"/>
    <col min="9993" max="9993" width="6.85546875" style="79" customWidth="1"/>
    <col min="9994" max="9994" width="10.42578125" style="79" customWidth="1"/>
    <col min="9995" max="9995" width="10" style="79" customWidth="1"/>
    <col min="9996" max="9996" width="6.7109375" style="79" bestFit="1" customWidth="1"/>
    <col min="9997" max="9997" width="9.140625" style="79" customWidth="1"/>
    <col min="9998" max="10237" width="9.140625" style="79"/>
    <col min="10238" max="10238" width="82" style="79" customWidth="1"/>
    <col min="10239" max="10239" width="10.7109375" style="79" customWidth="1"/>
    <col min="10240" max="10240" width="8.5703125" style="79" customWidth="1"/>
    <col min="10241" max="10241" width="10.85546875" style="79" customWidth="1"/>
    <col min="10242" max="10242" width="8.85546875" style="79" customWidth="1"/>
    <col min="10243" max="10243" width="13.85546875" style="79" customWidth="1"/>
    <col min="10244" max="10244" width="11" style="79" customWidth="1"/>
    <col min="10245" max="10246" width="12.28515625" style="79" customWidth="1"/>
    <col min="10247" max="10247" width="6.42578125" style="79" customWidth="1"/>
    <col min="10248" max="10248" width="9.140625" style="79" customWidth="1"/>
    <col min="10249" max="10249" width="6.85546875" style="79" customWidth="1"/>
    <col min="10250" max="10250" width="10.42578125" style="79" customWidth="1"/>
    <col min="10251" max="10251" width="10" style="79" customWidth="1"/>
    <col min="10252" max="10252" width="6.7109375" style="79" bestFit="1" customWidth="1"/>
    <col min="10253" max="10253" width="9.140625" style="79" customWidth="1"/>
    <col min="10254" max="10493" width="9.140625" style="79"/>
    <col min="10494" max="10494" width="82" style="79" customWidth="1"/>
    <col min="10495" max="10495" width="10.7109375" style="79" customWidth="1"/>
    <col min="10496" max="10496" width="8.5703125" style="79" customWidth="1"/>
    <col min="10497" max="10497" width="10.85546875" style="79" customWidth="1"/>
    <col min="10498" max="10498" width="8.85546875" style="79" customWidth="1"/>
    <col min="10499" max="10499" width="13.85546875" style="79" customWidth="1"/>
    <col min="10500" max="10500" width="11" style="79" customWidth="1"/>
    <col min="10501" max="10502" width="12.28515625" style="79" customWidth="1"/>
    <col min="10503" max="10503" width="6.42578125" style="79" customWidth="1"/>
    <col min="10504" max="10504" width="9.140625" style="79" customWidth="1"/>
    <col min="10505" max="10505" width="6.85546875" style="79" customWidth="1"/>
    <col min="10506" max="10506" width="10.42578125" style="79" customWidth="1"/>
    <col min="10507" max="10507" width="10" style="79" customWidth="1"/>
    <col min="10508" max="10508" width="6.7109375" style="79" bestFit="1" customWidth="1"/>
    <col min="10509" max="10509" width="9.140625" style="79" customWidth="1"/>
    <col min="10510" max="10749" width="9.140625" style="79"/>
    <col min="10750" max="10750" width="82" style="79" customWidth="1"/>
    <col min="10751" max="10751" width="10.7109375" style="79" customWidth="1"/>
    <col min="10752" max="10752" width="8.5703125" style="79" customWidth="1"/>
    <col min="10753" max="10753" width="10.85546875" style="79" customWidth="1"/>
    <col min="10754" max="10754" width="8.85546875" style="79" customWidth="1"/>
    <col min="10755" max="10755" width="13.85546875" style="79" customWidth="1"/>
    <col min="10756" max="10756" width="11" style="79" customWidth="1"/>
    <col min="10757" max="10758" width="12.28515625" style="79" customWidth="1"/>
    <col min="10759" max="10759" width="6.42578125" style="79" customWidth="1"/>
    <col min="10760" max="10760" width="9.140625" style="79" customWidth="1"/>
    <col min="10761" max="10761" width="6.85546875" style="79" customWidth="1"/>
    <col min="10762" max="10762" width="10.42578125" style="79" customWidth="1"/>
    <col min="10763" max="10763" width="10" style="79" customWidth="1"/>
    <col min="10764" max="10764" width="6.7109375" style="79" bestFit="1" customWidth="1"/>
    <col min="10765" max="10765" width="9.140625" style="79" customWidth="1"/>
    <col min="10766" max="11005" width="9.140625" style="79"/>
    <col min="11006" max="11006" width="82" style="79" customWidth="1"/>
    <col min="11007" max="11007" width="10.7109375" style="79" customWidth="1"/>
    <col min="11008" max="11008" width="8.5703125" style="79" customWidth="1"/>
    <col min="11009" max="11009" width="10.85546875" style="79" customWidth="1"/>
    <col min="11010" max="11010" width="8.85546875" style="79" customWidth="1"/>
    <col min="11011" max="11011" width="13.85546875" style="79" customWidth="1"/>
    <col min="11012" max="11012" width="11" style="79" customWidth="1"/>
    <col min="11013" max="11014" width="12.28515625" style="79" customWidth="1"/>
    <col min="11015" max="11015" width="6.42578125" style="79" customWidth="1"/>
    <col min="11016" max="11016" width="9.140625" style="79" customWidth="1"/>
    <col min="11017" max="11017" width="6.85546875" style="79" customWidth="1"/>
    <col min="11018" max="11018" width="10.42578125" style="79" customWidth="1"/>
    <col min="11019" max="11019" width="10" style="79" customWidth="1"/>
    <col min="11020" max="11020" width="6.7109375" style="79" bestFit="1" customWidth="1"/>
    <col min="11021" max="11021" width="9.140625" style="79" customWidth="1"/>
    <col min="11022" max="11261" width="9.140625" style="79"/>
    <col min="11262" max="11262" width="82" style="79" customWidth="1"/>
    <col min="11263" max="11263" width="10.7109375" style="79" customWidth="1"/>
    <col min="11264" max="11264" width="8.5703125" style="79" customWidth="1"/>
    <col min="11265" max="11265" width="10.85546875" style="79" customWidth="1"/>
    <col min="11266" max="11266" width="8.85546875" style="79" customWidth="1"/>
    <col min="11267" max="11267" width="13.85546875" style="79" customWidth="1"/>
    <col min="11268" max="11268" width="11" style="79" customWidth="1"/>
    <col min="11269" max="11270" width="12.28515625" style="79" customWidth="1"/>
    <col min="11271" max="11271" width="6.42578125" style="79" customWidth="1"/>
    <col min="11272" max="11272" width="9.140625" style="79" customWidth="1"/>
    <col min="11273" max="11273" width="6.85546875" style="79" customWidth="1"/>
    <col min="11274" max="11274" width="10.42578125" style="79" customWidth="1"/>
    <col min="11275" max="11275" width="10" style="79" customWidth="1"/>
    <col min="11276" max="11276" width="6.7109375" style="79" bestFit="1" customWidth="1"/>
    <col min="11277" max="11277" width="9.140625" style="79" customWidth="1"/>
    <col min="11278" max="11517" width="9.140625" style="79"/>
    <col min="11518" max="11518" width="82" style="79" customWidth="1"/>
    <col min="11519" max="11519" width="10.7109375" style="79" customWidth="1"/>
    <col min="11520" max="11520" width="8.5703125" style="79" customWidth="1"/>
    <col min="11521" max="11521" width="10.85546875" style="79" customWidth="1"/>
    <col min="11522" max="11522" width="8.85546875" style="79" customWidth="1"/>
    <col min="11523" max="11523" width="13.85546875" style="79" customWidth="1"/>
    <col min="11524" max="11524" width="11" style="79" customWidth="1"/>
    <col min="11525" max="11526" width="12.28515625" style="79" customWidth="1"/>
    <col min="11527" max="11527" width="6.42578125" style="79" customWidth="1"/>
    <col min="11528" max="11528" width="9.140625" style="79" customWidth="1"/>
    <col min="11529" max="11529" width="6.85546875" style="79" customWidth="1"/>
    <col min="11530" max="11530" width="10.42578125" style="79" customWidth="1"/>
    <col min="11531" max="11531" width="10" style="79" customWidth="1"/>
    <col min="11532" max="11532" width="6.7109375" style="79" bestFit="1" customWidth="1"/>
    <col min="11533" max="11533" width="9.140625" style="79" customWidth="1"/>
    <col min="11534" max="11773" width="9.140625" style="79"/>
    <col min="11774" max="11774" width="82" style="79" customWidth="1"/>
    <col min="11775" max="11775" width="10.7109375" style="79" customWidth="1"/>
    <col min="11776" max="11776" width="8.5703125" style="79" customWidth="1"/>
    <col min="11777" max="11777" width="10.85546875" style="79" customWidth="1"/>
    <col min="11778" max="11778" width="8.85546875" style="79" customWidth="1"/>
    <col min="11779" max="11779" width="13.85546875" style="79" customWidth="1"/>
    <col min="11780" max="11780" width="11" style="79" customWidth="1"/>
    <col min="11781" max="11782" width="12.28515625" style="79" customWidth="1"/>
    <col min="11783" max="11783" width="6.42578125" style="79" customWidth="1"/>
    <col min="11784" max="11784" width="9.140625" style="79" customWidth="1"/>
    <col min="11785" max="11785" width="6.85546875" style="79" customWidth="1"/>
    <col min="11786" max="11786" width="10.42578125" style="79" customWidth="1"/>
    <col min="11787" max="11787" width="10" style="79" customWidth="1"/>
    <col min="11788" max="11788" width="6.7109375" style="79" bestFit="1" customWidth="1"/>
    <col min="11789" max="11789" width="9.140625" style="79" customWidth="1"/>
    <col min="11790" max="12029" width="9.140625" style="79"/>
    <col min="12030" max="12030" width="82" style="79" customWidth="1"/>
    <col min="12031" max="12031" width="10.7109375" style="79" customWidth="1"/>
    <col min="12032" max="12032" width="8.5703125" style="79" customWidth="1"/>
    <col min="12033" max="12033" width="10.85546875" style="79" customWidth="1"/>
    <col min="12034" max="12034" width="8.85546875" style="79" customWidth="1"/>
    <col min="12035" max="12035" width="13.85546875" style="79" customWidth="1"/>
    <col min="12036" max="12036" width="11" style="79" customWidth="1"/>
    <col min="12037" max="12038" width="12.28515625" style="79" customWidth="1"/>
    <col min="12039" max="12039" width="6.42578125" style="79" customWidth="1"/>
    <col min="12040" max="12040" width="9.140625" style="79" customWidth="1"/>
    <col min="12041" max="12041" width="6.85546875" style="79" customWidth="1"/>
    <col min="12042" max="12042" width="10.42578125" style="79" customWidth="1"/>
    <col min="12043" max="12043" width="10" style="79" customWidth="1"/>
    <col min="12044" max="12044" width="6.7109375" style="79" bestFit="1" customWidth="1"/>
    <col min="12045" max="12045" width="9.140625" style="79" customWidth="1"/>
    <col min="12046" max="12285" width="9.140625" style="79"/>
    <col min="12286" max="12286" width="82" style="79" customWidth="1"/>
    <col min="12287" max="12287" width="10.7109375" style="79" customWidth="1"/>
    <col min="12288" max="12288" width="8.5703125" style="79" customWidth="1"/>
    <col min="12289" max="12289" width="10.85546875" style="79" customWidth="1"/>
    <col min="12290" max="12290" width="8.85546875" style="79" customWidth="1"/>
    <col min="12291" max="12291" width="13.85546875" style="79" customWidth="1"/>
    <col min="12292" max="12292" width="11" style="79" customWidth="1"/>
    <col min="12293" max="12294" width="12.28515625" style="79" customWidth="1"/>
    <col min="12295" max="12295" width="6.42578125" style="79" customWidth="1"/>
    <col min="12296" max="12296" width="9.140625" style="79" customWidth="1"/>
    <col min="12297" max="12297" width="6.85546875" style="79" customWidth="1"/>
    <col min="12298" max="12298" width="10.42578125" style="79" customWidth="1"/>
    <col min="12299" max="12299" width="10" style="79" customWidth="1"/>
    <col min="12300" max="12300" width="6.7109375" style="79" bestFit="1" customWidth="1"/>
    <col min="12301" max="12301" width="9.140625" style="79" customWidth="1"/>
    <col min="12302" max="12541" width="9.140625" style="79"/>
    <col min="12542" max="12542" width="82" style="79" customWidth="1"/>
    <col min="12543" max="12543" width="10.7109375" style="79" customWidth="1"/>
    <col min="12544" max="12544" width="8.5703125" style="79" customWidth="1"/>
    <col min="12545" max="12545" width="10.85546875" style="79" customWidth="1"/>
    <col min="12546" max="12546" width="8.85546875" style="79" customWidth="1"/>
    <col min="12547" max="12547" width="13.85546875" style="79" customWidth="1"/>
    <col min="12548" max="12548" width="11" style="79" customWidth="1"/>
    <col min="12549" max="12550" width="12.28515625" style="79" customWidth="1"/>
    <col min="12551" max="12551" width="6.42578125" style="79" customWidth="1"/>
    <col min="12552" max="12552" width="9.140625" style="79" customWidth="1"/>
    <col min="12553" max="12553" width="6.85546875" style="79" customWidth="1"/>
    <col min="12554" max="12554" width="10.42578125" style="79" customWidth="1"/>
    <col min="12555" max="12555" width="10" style="79" customWidth="1"/>
    <col min="12556" max="12556" width="6.7109375" style="79" bestFit="1" customWidth="1"/>
    <col min="12557" max="12557" width="9.140625" style="79" customWidth="1"/>
    <col min="12558" max="12797" width="9.140625" style="79"/>
    <col min="12798" max="12798" width="82" style="79" customWidth="1"/>
    <col min="12799" max="12799" width="10.7109375" style="79" customWidth="1"/>
    <col min="12800" max="12800" width="8.5703125" style="79" customWidth="1"/>
    <col min="12801" max="12801" width="10.85546875" style="79" customWidth="1"/>
    <col min="12802" max="12802" width="8.85546875" style="79" customWidth="1"/>
    <col min="12803" max="12803" width="13.85546875" style="79" customWidth="1"/>
    <col min="12804" max="12804" width="11" style="79" customWidth="1"/>
    <col min="12805" max="12806" width="12.28515625" style="79" customWidth="1"/>
    <col min="12807" max="12807" width="6.42578125" style="79" customWidth="1"/>
    <col min="12808" max="12808" width="9.140625" style="79" customWidth="1"/>
    <col min="12809" max="12809" width="6.85546875" style="79" customWidth="1"/>
    <col min="12810" max="12810" width="10.42578125" style="79" customWidth="1"/>
    <col min="12811" max="12811" width="10" style="79" customWidth="1"/>
    <col min="12812" max="12812" width="6.7109375" style="79" bestFit="1" customWidth="1"/>
    <col min="12813" max="12813" width="9.140625" style="79" customWidth="1"/>
    <col min="12814" max="13053" width="9.140625" style="79"/>
    <col min="13054" max="13054" width="82" style="79" customWidth="1"/>
    <col min="13055" max="13055" width="10.7109375" style="79" customWidth="1"/>
    <col min="13056" max="13056" width="8.5703125" style="79" customWidth="1"/>
    <col min="13057" max="13057" width="10.85546875" style="79" customWidth="1"/>
    <col min="13058" max="13058" width="8.85546875" style="79" customWidth="1"/>
    <col min="13059" max="13059" width="13.85546875" style="79" customWidth="1"/>
    <col min="13060" max="13060" width="11" style="79" customWidth="1"/>
    <col min="13061" max="13062" width="12.28515625" style="79" customWidth="1"/>
    <col min="13063" max="13063" width="6.42578125" style="79" customWidth="1"/>
    <col min="13064" max="13064" width="9.140625" style="79" customWidth="1"/>
    <col min="13065" max="13065" width="6.85546875" style="79" customWidth="1"/>
    <col min="13066" max="13066" width="10.42578125" style="79" customWidth="1"/>
    <col min="13067" max="13067" width="10" style="79" customWidth="1"/>
    <col min="13068" max="13068" width="6.7109375" style="79" bestFit="1" customWidth="1"/>
    <col min="13069" max="13069" width="9.140625" style="79" customWidth="1"/>
    <col min="13070" max="13309" width="9.140625" style="79"/>
    <col min="13310" max="13310" width="82" style="79" customWidth="1"/>
    <col min="13311" max="13311" width="10.7109375" style="79" customWidth="1"/>
    <col min="13312" max="13312" width="8.5703125" style="79" customWidth="1"/>
    <col min="13313" max="13313" width="10.85546875" style="79" customWidth="1"/>
    <col min="13314" max="13314" width="8.85546875" style="79" customWidth="1"/>
    <col min="13315" max="13315" width="13.85546875" style="79" customWidth="1"/>
    <col min="13316" max="13316" width="11" style="79" customWidth="1"/>
    <col min="13317" max="13318" width="12.28515625" style="79" customWidth="1"/>
    <col min="13319" max="13319" width="6.42578125" style="79" customWidth="1"/>
    <col min="13320" max="13320" width="9.140625" style="79" customWidth="1"/>
    <col min="13321" max="13321" width="6.85546875" style="79" customWidth="1"/>
    <col min="13322" max="13322" width="10.42578125" style="79" customWidth="1"/>
    <col min="13323" max="13323" width="10" style="79" customWidth="1"/>
    <col min="13324" max="13324" width="6.7109375" style="79" bestFit="1" customWidth="1"/>
    <col min="13325" max="13325" width="9.140625" style="79" customWidth="1"/>
    <col min="13326" max="13565" width="9.140625" style="79"/>
    <col min="13566" max="13566" width="82" style="79" customWidth="1"/>
    <col min="13567" max="13567" width="10.7109375" style="79" customWidth="1"/>
    <col min="13568" max="13568" width="8.5703125" style="79" customWidth="1"/>
    <col min="13569" max="13569" width="10.85546875" style="79" customWidth="1"/>
    <col min="13570" max="13570" width="8.85546875" style="79" customWidth="1"/>
    <col min="13571" max="13571" width="13.85546875" style="79" customWidth="1"/>
    <col min="13572" max="13572" width="11" style="79" customWidth="1"/>
    <col min="13573" max="13574" width="12.28515625" style="79" customWidth="1"/>
    <col min="13575" max="13575" width="6.42578125" style="79" customWidth="1"/>
    <col min="13576" max="13576" width="9.140625" style="79" customWidth="1"/>
    <col min="13577" max="13577" width="6.85546875" style="79" customWidth="1"/>
    <col min="13578" max="13578" width="10.42578125" style="79" customWidth="1"/>
    <col min="13579" max="13579" width="10" style="79" customWidth="1"/>
    <col min="13580" max="13580" width="6.7109375" style="79" bestFit="1" customWidth="1"/>
    <col min="13581" max="13581" width="9.140625" style="79" customWidth="1"/>
    <col min="13582" max="13821" width="9.140625" style="79"/>
    <col min="13822" max="13822" width="82" style="79" customWidth="1"/>
    <col min="13823" max="13823" width="10.7109375" style="79" customWidth="1"/>
    <col min="13824" max="13824" width="8.5703125" style="79" customWidth="1"/>
    <col min="13825" max="13825" width="10.85546875" style="79" customWidth="1"/>
    <col min="13826" max="13826" width="8.85546875" style="79" customWidth="1"/>
    <col min="13827" max="13827" width="13.85546875" style="79" customWidth="1"/>
    <col min="13828" max="13828" width="11" style="79" customWidth="1"/>
    <col min="13829" max="13830" width="12.28515625" style="79" customWidth="1"/>
    <col min="13831" max="13831" width="6.42578125" style="79" customWidth="1"/>
    <col min="13832" max="13832" width="9.140625" style="79" customWidth="1"/>
    <col min="13833" max="13833" width="6.85546875" style="79" customWidth="1"/>
    <col min="13834" max="13834" width="10.42578125" style="79" customWidth="1"/>
    <col min="13835" max="13835" width="10" style="79" customWidth="1"/>
    <col min="13836" max="13836" width="6.7109375" style="79" bestFit="1" customWidth="1"/>
    <col min="13837" max="13837" width="9.140625" style="79" customWidth="1"/>
    <col min="13838" max="14077" width="9.140625" style="79"/>
    <col min="14078" max="14078" width="82" style="79" customWidth="1"/>
    <col min="14079" max="14079" width="10.7109375" style="79" customWidth="1"/>
    <col min="14080" max="14080" width="8.5703125" style="79" customWidth="1"/>
    <col min="14081" max="14081" width="10.85546875" style="79" customWidth="1"/>
    <col min="14082" max="14082" width="8.85546875" style="79" customWidth="1"/>
    <col min="14083" max="14083" width="13.85546875" style="79" customWidth="1"/>
    <col min="14084" max="14084" width="11" style="79" customWidth="1"/>
    <col min="14085" max="14086" width="12.28515625" style="79" customWidth="1"/>
    <col min="14087" max="14087" width="6.42578125" style="79" customWidth="1"/>
    <col min="14088" max="14088" width="9.140625" style="79" customWidth="1"/>
    <col min="14089" max="14089" width="6.85546875" style="79" customWidth="1"/>
    <col min="14090" max="14090" width="10.42578125" style="79" customWidth="1"/>
    <col min="14091" max="14091" width="10" style="79" customWidth="1"/>
    <col min="14092" max="14092" width="6.7109375" style="79" bestFit="1" customWidth="1"/>
    <col min="14093" max="14093" width="9.140625" style="79" customWidth="1"/>
    <col min="14094" max="14333" width="9.140625" style="79"/>
    <col min="14334" max="14334" width="82" style="79" customWidth="1"/>
    <col min="14335" max="14335" width="10.7109375" style="79" customWidth="1"/>
    <col min="14336" max="14336" width="8.5703125" style="79" customWidth="1"/>
    <col min="14337" max="14337" width="10.85546875" style="79" customWidth="1"/>
    <col min="14338" max="14338" width="8.85546875" style="79" customWidth="1"/>
    <col min="14339" max="14339" width="13.85546875" style="79" customWidth="1"/>
    <col min="14340" max="14340" width="11" style="79" customWidth="1"/>
    <col min="14341" max="14342" width="12.28515625" style="79" customWidth="1"/>
    <col min="14343" max="14343" width="6.42578125" style="79" customWidth="1"/>
    <col min="14344" max="14344" width="9.140625" style="79" customWidth="1"/>
    <col min="14345" max="14345" width="6.85546875" style="79" customWidth="1"/>
    <col min="14346" max="14346" width="10.42578125" style="79" customWidth="1"/>
    <col min="14347" max="14347" width="10" style="79" customWidth="1"/>
    <col min="14348" max="14348" width="6.7109375" style="79" bestFit="1" customWidth="1"/>
    <col min="14349" max="14349" width="9.140625" style="79" customWidth="1"/>
    <col min="14350" max="14589" width="9.140625" style="79"/>
    <col min="14590" max="14590" width="82" style="79" customWidth="1"/>
    <col min="14591" max="14591" width="10.7109375" style="79" customWidth="1"/>
    <col min="14592" max="14592" width="8.5703125" style="79" customWidth="1"/>
    <col min="14593" max="14593" width="10.85546875" style="79" customWidth="1"/>
    <col min="14594" max="14594" width="8.85546875" style="79" customWidth="1"/>
    <col min="14595" max="14595" width="13.85546875" style="79" customWidth="1"/>
    <col min="14596" max="14596" width="11" style="79" customWidth="1"/>
    <col min="14597" max="14598" width="12.28515625" style="79" customWidth="1"/>
    <col min="14599" max="14599" width="6.42578125" style="79" customWidth="1"/>
    <col min="14600" max="14600" width="9.140625" style="79" customWidth="1"/>
    <col min="14601" max="14601" width="6.85546875" style="79" customWidth="1"/>
    <col min="14602" max="14602" width="10.42578125" style="79" customWidth="1"/>
    <col min="14603" max="14603" width="10" style="79" customWidth="1"/>
    <col min="14604" max="14604" width="6.7109375" style="79" bestFit="1" customWidth="1"/>
    <col min="14605" max="14605" width="9.140625" style="79" customWidth="1"/>
    <col min="14606" max="14845" width="9.140625" style="79"/>
    <col min="14846" max="14846" width="82" style="79" customWidth="1"/>
    <col min="14847" max="14847" width="10.7109375" style="79" customWidth="1"/>
    <col min="14848" max="14848" width="8.5703125" style="79" customWidth="1"/>
    <col min="14849" max="14849" width="10.85546875" style="79" customWidth="1"/>
    <col min="14850" max="14850" width="8.85546875" style="79" customWidth="1"/>
    <col min="14851" max="14851" width="13.85546875" style="79" customWidth="1"/>
    <col min="14852" max="14852" width="11" style="79" customWidth="1"/>
    <col min="14853" max="14854" width="12.28515625" style="79" customWidth="1"/>
    <col min="14855" max="14855" width="6.42578125" style="79" customWidth="1"/>
    <col min="14856" max="14856" width="9.140625" style="79" customWidth="1"/>
    <col min="14857" max="14857" width="6.85546875" style="79" customWidth="1"/>
    <col min="14858" max="14858" width="10.42578125" style="79" customWidth="1"/>
    <col min="14859" max="14859" width="10" style="79" customWidth="1"/>
    <col min="14860" max="14860" width="6.7109375" style="79" bestFit="1" customWidth="1"/>
    <col min="14861" max="14861" width="9.140625" style="79" customWidth="1"/>
    <col min="14862" max="15101" width="9.140625" style="79"/>
    <col min="15102" max="15102" width="82" style="79" customWidth="1"/>
    <col min="15103" max="15103" width="10.7109375" style="79" customWidth="1"/>
    <col min="15104" max="15104" width="8.5703125" style="79" customWidth="1"/>
    <col min="15105" max="15105" width="10.85546875" style="79" customWidth="1"/>
    <col min="15106" max="15106" width="8.85546875" style="79" customWidth="1"/>
    <col min="15107" max="15107" width="13.85546875" style="79" customWidth="1"/>
    <col min="15108" max="15108" width="11" style="79" customWidth="1"/>
    <col min="15109" max="15110" width="12.28515625" style="79" customWidth="1"/>
    <col min="15111" max="15111" width="6.42578125" style="79" customWidth="1"/>
    <col min="15112" max="15112" width="9.140625" style="79" customWidth="1"/>
    <col min="15113" max="15113" width="6.85546875" style="79" customWidth="1"/>
    <col min="15114" max="15114" width="10.42578125" style="79" customWidth="1"/>
    <col min="15115" max="15115" width="10" style="79" customWidth="1"/>
    <col min="15116" max="15116" width="6.7109375" style="79" bestFit="1" customWidth="1"/>
    <col min="15117" max="15117" width="9.140625" style="79" customWidth="1"/>
    <col min="15118" max="15357" width="9.140625" style="79"/>
    <col min="15358" max="15358" width="82" style="79" customWidth="1"/>
    <col min="15359" max="15359" width="10.7109375" style="79" customWidth="1"/>
    <col min="15360" max="15360" width="8.5703125" style="79" customWidth="1"/>
    <col min="15361" max="15361" width="10.85546875" style="79" customWidth="1"/>
    <col min="15362" max="15362" width="8.85546875" style="79" customWidth="1"/>
    <col min="15363" max="15363" width="13.85546875" style="79" customWidth="1"/>
    <col min="15364" max="15364" width="11" style="79" customWidth="1"/>
    <col min="15365" max="15366" width="12.28515625" style="79" customWidth="1"/>
    <col min="15367" max="15367" width="6.42578125" style="79" customWidth="1"/>
    <col min="15368" max="15368" width="9.140625" style="79" customWidth="1"/>
    <col min="15369" max="15369" width="6.85546875" style="79" customWidth="1"/>
    <col min="15370" max="15370" width="10.42578125" style="79" customWidth="1"/>
    <col min="15371" max="15371" width="10" style="79" customWidth="1"/>
    <col min="15372" max="15372" width="6.7109375" style="79" bestFit="1" customWidth="1"/>
    <col min="15373" max="15373" width="9.140625" style="79" customWidth="1"/>
    <col min="15374" max="15613" width="9.140625" style="79"/>
    <col min="15614" max="15614" width="82" style="79" customWidth="1"/>
    <col min="15615" max="15615" width="10.7109375" style="79" customWidth="1"/>
    <col min="15616" max="15616" width="8.5703125" style="79" customWidth="1"/>
    <col min="15617" max="15617" width="10.85546875" style="79" customWidth="1"/>
    <col min="15618" max="15618" width="8.85546875" style="79" customWidth="1"/>
    <col min="15619" max="15619" width="13.85546875" style="79" customWidth="1"/>
    <col min="15620" max="15620" width="11" style="79" customWidth="1"/>
    <col min="15621" max="15622" width="12.28515625" style="79" customWidth="1"/>
    <col min="15623" max="15623" width="6.42578125" style="79" customWidth="1"/>
    <col min="15624" max="15624" width="9.140625" style="79" customWidth="1"/>
    <col min="15625" max="15625" width="6.85546875" style="79" customWidth="1"/>
    <col min="15626" max="15626" width="10.42578125" style="79" customWidth="1"/>
    <col min="15627" max="15627" width="10" style="79" customWidth="1"/>
    <col min="15628" max="15628" width="6.7109375" style="79" bestFit="1" customWidth="1"/>
    <col min="15629" max="15629" width="9.140625" style="79" customWidth="1"/>
    <col min="15630" max="15869" width="9.140625" style="79"/>
    <col min="15870" max="15870" width="82" style="79" customWidth="1"/>
    <col min="15871" max="15871" width="10.7109375" style="79" customWidth="1"/>
    <col min="15872" max="15872" width="8.5703125" style="79" customWidth="1"/>
    <col min="15873" max="15873" width="10.85546875" style="79" customWidth="1"/>
    <col min="15874" max="15874" width="8.85546875" style="79" customWidth="1"/>
    <col min="15875" max="15875" width="13.85546875" style="79" customWidth="1"/>
    <col min="15876" max="15876" width="11" style="79" customWidth="1"/>
    <col min="15877" max="15878" width="12.28515625" style="79" customWidth="1"/>
    <col min="15879" max="15879" width="6.42578125" style="79" customWidth="1"/>
    <col min="15880" max="15880" width="9.140625" style="79" customWidth="1"/>
    <col min="15881" max="15881" width="6.85546875" style="79" customWidth="1"/>
    <col min="15882" max="15882" width="10.42578125" style="79" customWidth="1"/>
    <col min="15883" max="15883" width="10" style="79" customWidth="1"/>
    <col min="15884" max="15884" width="6.7109375" style="79" bestFit="1" customWidth="1"/>
    <col min="15885" max="15885" width="9.140625" style="79" customWidth="1"/>
    <col min="15886" max="16125" width="9.140625" style="79"/>
    <col min="16126" max="16126" width="82" style="79" customWidth="1"/>
    <col min="16127" max="16127" width="10.7109375" style="79" customWidth="1"/>
    <col min="16128" max="16128" width="8.5703125" style="79" customWidth="1"/>
    <col min="16129" max="16129" width="10.85546875" style="79" customWidth="1"/>
    <col min="16130" max="16130" width="8.85546875" style="79" customWidth="1"/>
    <col min="16131" max="16131" width="13.85546875" style="79" customWidth="1"/>
    <col min="16132" max="16132" width="11" style="79" customWidth="1"/>
    <col min="16133" max="16134" width="12.28515625" style="79" customWidth="1"/>
    <col min="16135" max="16135" width="6.42578125" style="79" customWidth="1"/>
    <col min="16136" max="16136" width="9.140625" style="79" customWidth="1"/>
    <col min="16137" max="16137" width="6.85546875" style="79" customWidth="1"/>
    <col min="16138" max="16138" width="10.42578125" style="79" customWidth="1"/>
    <col min="16139" max="16139" width="10" style="79" customWidth="1"/>
    <col min="16140" max="16140" width="6.7109375" style="79" bestFit="1" customWidth="1"/>
    <col min="16141" max="16141" width="9.140625" style="79" customWidth="1"/>
    <col min="16142" max="16384" width="9.140625" style="79"/>
  </cols>
  <sheetData>
    <row r="1" spans="1:18" s="60" customFormat="1">
      <c r="A1" s="352" t="s">
        <v>215</v>
      </c>
      <c r="B1" s="58"/>
      <c r="C1" s="58"/>
      <c r="D1" s="59"/>
    </row>
    <row r="2" spans="1:18" s="60" customFormat="1">
      <c r="A2" s="352" t="s">
        <v>216</v>
      </c>
      <c r="B2" s="58"/>
      <c r="C2" s="58"/>
      <c r="D2" s="59"/>
    </row>
    <row r="3" spans="1:18" s="60" customFormat="1" ht="8.25" customHeight="1">
      <c r="A3" s="57"/>
      <c r="B3" s="58"/>
      <c r="C3" s="58"/>
      <c r="D3" s="59"/>
    </row>
    <row r="4" spans="1:18" s="60" customFormat="1">
      <c r="A4" s="1010" t="s">
        <v>301</v>
      </c>
      <c r="B4" s="1010"/>
      <c r="C4" s="1010"/>
      <c r="D4" s="1010"/>
      <c r="E4" s="1010"/>
      <c r="F4" s="1010"/>
      <c r="G4" s="1010"/>
      <c r="H4" s="1010"/>
      <c r="I4" s="1010"/>
      <c r="J4" s="1010"/>
      <c r="K4" s="1010"/>
      <c r="L4" s="1010"/>
      <c r="M4" s="1010"/>
      <c r="N4" s="1010"/>
      <c r="O4" s="1010"/>
    </row>
    <row r="5" spans="1:18" s="100" customFormat="1" ht="12" customHeight="1">
      <c r="A5" s="1011" t="s">
        <v>169</v>
      </c>
      <c r="B5" s="1017">
        <v>2018</v>
      </c>
      <c r="C5" s="1017">
        <v>2019</v>
      </c>
      <c r="D5" s="1013">
        <v>2020</v>
      </c>
      <c r="E5" s="1013"/>
      <c r="F5" s="1013"/>
      <c r="G5" s="1013"/>
      <c r="H5" s="1013"/>
      <c r="I5" s="1013"/>
      <c r="J5" s="1013"/>
      <c r="K5" s="1013"/>
      <c r="L5" s="1013"/>
      <c r="M5" s="1013"/>
      <c r="N5" s="1013"/>
      <c r="O5" s="1013"/>
    </row>
    <row r="6" spans="1:18" s="100" customFormat="1" ht="22.5" customHeight="1">
      <c r="A6" s="1012"/>
      <c r="B6" s="1018"/>
      <c r="C6" s="1018"/>
      <c r="D6" s="99" t="s">
        <v>18</v>
      </c>
      <c r="E6" s="99" t="s">
        <v>19</v>
      </c>
      <c r="F6" s="99" t="s">
        <v>20</v>
      </c>
      <c r="G6" s="99" t="s">
        <v>21</v>
      </c>
      <c r="H6" s="99" t="s">
        <v>22</v>
      </c>
      <c r="I6" s="99" t="s">
        <v>23</v>
      </c>
      <c r="J6" s="99" t="s">
        <v>24</v>
      </c>
      <c r="K6" s="99" t="s">
        <v>25</v>
      </c>
      <c r="L6" s="99" t="s">
        <v>26</v>
      </c>
      <c r="M6" s="99" t="s">
        <v>27</v>
      </c>
      <c r="N6" s="99" t="s">
        <v>28</v>
      </c>
      <c r="O6" s="99" t="s">
        <v>29</v>
      </c>
    </row>
    <row r="7" spans="1:18" s="60" customFormat="1" ht="36" customHeight="1">
      <c r="A7" s="579" t="s">
        <v>408</v>
      </c>
      <c r="B7" s="280"/>
      <c r="C7" s="280"/>
      <c r="D7" s="61"/>
      <c r="E7" s="61"/>
      <c r="F7" s="61"/>
      <c r="G7" s="61"/>
      <c r="H7" s="61"/>
      <c r="I7" s="61"/>
      <c r="J7" s="61"/>
      <c r="K7" s="61"/>
      <c r="L7" s="61"/>
      <c r="M7" s="61"/>
      <c r="N7" s="61"/>
      <c r="O7" s="61"/>
    </row>
    <row r="8" spans="1:18" s="60" customFormat="1" ht="20.25" customHeight="1">
      <c r="A8" s="475" t="s">
        <v>369</v>
      </c>
      <c r="B8" s="486">
        <v>36.156371034950006</v>
      </c>
      <c r="C8" s="481">
        <v>36.660553455089996</v>
      </c>
      <c r="D8" s="150">
        <v>36.881072538029997</v>
      </c>
      <c r="E8" s="150">
        <v>36.921183731650018</v>
      </c>
      <c r="F8" s="150">
        <v>36.654669927589993</v>
      </c>
      <c r="G8" s="150">
        <v>36.58558774158999</v>
      </c>
      <c r="H8" s="150">
        <v>36.498875548909993</v>
      </c>
      <c r="I8" s="150">
        <v>36.379761051159988</v>
      </c>
      <c r="J8" s="150">
        <v>36.30984915789999</v>
      </c>
      <c r="K8" s="150">
        <v>36.482254405250004</v>
      </c>
      <c r="L8" s="150">
        <v>36.818092561229989</v>
      </c>
      <c r="M8" s="150">
        <v>37.158392263099998</v>
      </c>
      <c r="N8" s="150">
        <v>37.306177026049994</v>
      </c>
      <c r="O8" s="150">
        <v>37.605364563999998</v>
      </c>
    </row>
    <row r="9" spans="1:18" s="60" customFormat="1" ht="20.25" customHeight="1">
      <c r="A9" s="475" t="s">
        <v>368</v>
      </c>
      <c r="B9" s="486">
        <v>68.208648989500006</v>
      </c>
      <c r="C9" s="482">
        <v>68.957352511100012</v>
      </c>
      <c r="D9" s="150">
        <v>69.268537630600008</v>
      </c>
      <c r="E9" s="150">
        <v>69.133477530419995</v>
      </c>
      <c r="F9" s="150">
        <v>69.156767717389997</v>
      </c>
      <c r="G9" s="150">
        <v>69.053516348949998</v>
      </c>
      <c r="H9" s="150">
        <v>68.959004379860005</v>
      </c>
      <c r="I9" s="150">
        <v>68.772660951070009</v>
      </c>
      <c r="J9" s="150">
        <v>69.041054192160004</v>
      </c>
      <c r="K9" s="150">
        <v>69.129521323760017</v>
      </c>
      <c r="L9" s="150">
        <v>69.37914156667</v>
      </c>
      <c r="M9" s="150">
        <v>69.553412422329998</v>
      </c>
      <c r="N9" s="150">
        <v>70.280058427880007</v>
      </c>
      <c r="O9" s="150">
        <v>70.501669444279997</v>
      </c>
    </row>
    <row r="10" spans="1:18" s="60" customFormat="1" ht="19.5" customHeight="1">
      <c r="A10" s="577" t="s">
        <v>377</v>
      </c>
      <c r="B10" s="627">
        <v>104.36502002445002</v>
      </c>
      <c r="C10" s="627">
        <v>105.61790596619001</v>
      </c>
      <c r="D10" s="627">
        <f>D8+D9</f>
        <v>106.14961016863001</v>
      </c>
      <c r="E10" s="627">
        <f t="shared" ref="E10:O10" si="0">E8+E9</f>
        <v>106.05466126207001</v>
      </c>
      <c r="F10" s="627">
        <f t="shared" si="0"/>
        <v>105.81143764497999</v>
      </c>
      <c r="G10" s="627">
        <f t="shared" si="0"/>
        <v>105.63910409053999</v>
      </c>
      <c r="H10" s="627">
        <f t="shared" si="0"/>
        <v>105.45787992877</v>
      </c>
      <c r="I10" s="627">
        <f t="shared" si="0"/>
        <v>105.15242200223</v>
      </c>
      <c r="J10" s="627">
        <f t="shared" si="0"/>
        <v>105.35090335005999</v>
      </c>
      <c r="K10" s="627">
        <f t="shared" si="0"/>
        <v>105.61177572901002</v>
      </c>
      <c r="L10" s="627">
        <f t="shared" si="0"/>
        <v>106.19723412789999</v>
      </c>
      <c r="M10" s="627">
        <f t="shared" si="0"/>
        <v>106.71180468543</v>
      </c>
      <c r="N10" s="627">
        <f t="shared" si="0"/>
        <v>107.58623545393</v>
      </c>
      <c r="O10" s="627">
        <f t="shared" si="0"/>
        <v>108.10703400828</v>
      </c>
    </row>
    <row r="11" spans="1:18" s="100" customFormat="1" ht="15" customHeight="1">
      <c r="A11" s="476" t="s">
        <v>370</v>
      </c>
      <c r="B11" s="486">
        <v>18.109123770789999</v>
      </c>
      <c r="C11" s="483">
        <v>21.530997930270001</v>
      </c>
      <c r="D11" s="276">
        <v>21.540331173920002</v>
      </c>
      <c r="E11" s="276">
        <v>21.831890020080003</v>
      </c>
      <c r="F11" s="276">
        <v>22.151042131450001</v>
      </c>
      <c r="G11" s="276">
        <v>22.151963644599999</v>
      </c>
      <c r="H11" s="276">
        <v>22.217860019490001</v>
      </c>
      <c r="I11" s="276">
        <v>22.42945140762</v>
      </c>
      <c r="J11" s="276">
        <v>22.585509557470001</v>
      </c>
      <c r="K11" s="276">
        <v>22.617292223909999</v>
      </c>
      <c r="L11" s="276">
        <v>22.644131102760003</v>
      </c>
      <c r="M11" s="276">
        <v>23.073968501509999</v>
      </c>
      <c r="N11" s="962">
        <v>23.9522960195</v>
      </c>
      <c r="O11" s="962">
        <v>24.011262106949999</v>
      </c>
      <c r="Q11" s="357"/>
      <c r="R11" s="357"/>
    </row>
    <row r="12" spans="1:18" s="100" customFormat="1" ht="19.5" customHeight="1">
      <c r="A12" s="578" t="s">
        <v>378</v>
      </c>
      <c r="B12" s="627">
        <f>B10-B11</f>
        <v>86.255896253660012</v>
      </c>
      <c r="C12" s="627">
        <f>C10-C11</f>
        <v>84.086908035920004</v>
      </c>
      <c r="D12" s="627">
        <f>D10-D11</f>
        <v>84.609278994709996</v>
      </c>
      <c r="E12" s="627">
        <f t="shared" ref="E12:O12" si="1">E10-E11</f>
        <v>84.222771241990017</v>
      </c>
      <c r="F12" s="627">
        <f t="shared" si="1"/>
        <v>83.660395513529991</v>
      </c>
      <c r="G12" s="627">
        <f t="shared" si="1"/>
        <v>83.487140445939986</v>
      </c>
      <c r="H12" s="627">
        <f t="shared" si="1"/>
        <v>83.240019909279994</v>
      </c>
      <c r="I12" s="627">
        <f t="shared" si="1"/>
        <v>82.72297059460999</v>
      </c>
      <c r="J12" s="627">
        <f t="shared" si="1"/>
        <v>82.76539379258999</v>
      </c>
      <c r="K12" s="627">
        <f t="shared" si="1"/>
        <v>82.994483505100021</v>
      </c>
      <c r="L12" s="627">
        <f t="shared" si="1"/>
        <v>83.55310302513999</v>
      </c>
      <c r="M12" s="627">
        <f t="shared" si="1"/>
        <v>83.637836183920001</v>
      </c>
      <c r="N12" s="627">
        <f t="shared" si="1"/>
        <v>83.633939434430005</v>
      </c>
      <c r="O12" s="627">
        <f t="shared" si="1"/>
        <v>84.095771901329996</v>
      </c>
      <c r="R12" s="357"/>
    </row>
    <row r="13" spans="1:18" s="164" customFormat="1" ht="27" customHeight="1">
      <c r="A13" s="580" t="s">
        <v>371</v>
      </c>
      <c r="B13" s="487"/>
      <c r="C13" s="280"/>
      <c r="D13" s="280"/>
      <c r="E13" s="280"/>
      <c r="F13" s="280"/>
      <c r="G13" s="280"/>
      <c r="H13" s="280"/>
      <c r="I13" s="280"/>
      <c r="J13" s="280"/>
      <c r="K13" s="280"/>
      <c r="L13" s="280"/>
      <c r="M13" s="280"/>
      <c r="N13" s="280"/>
      <c r="O13" s="280"/>
      <c r="R13" s="357"/>
    </row>
    <row r="14" spans="1:18" s="164" customFormat="1" ht="20.25" customHeight="1" thickBot="1">
      <c r="A14" s="476" t="s">
        <v>375</v>
      </c>
      <c r="B14" s="473">
        <f>99.161681788+0.560808348</f>
        <v>99.72249013599999</v>
      </c>
      <c r="C14" s="473">
        <f>103.44092010078+1.1266094034</f>
        <v>104.56752950418</v>
      </c>
      <c r="D14" s="519">
        <v>105.11391541674001</v>
      </c>
      <c r="E14" s="276">
        <v>105.16304965662002</v>
      </c>
      <c r="F14" s="276">
        <v>105.21989764462002</v>
      </c>
      <c r="G14" s="276">
        <v>105.24178453762001</v>
      </c>
      <c r="H14" s="276">
        <v>105.25631424732001</v>
      </c>
      <c r="I14" s="276">
        <v>105.30691953962001</v>
      </c>
      <c r="J14" s="276">
        <v>105.36705615962001</v>
      </c>
      <c r="K14" s="276">
        <v>105.43529095030001</v>
      </c>
      <c r="L14" s="276">
        <v>105.49723890382002</v>
      </c>
      <c r="M14" s="276">
        <v>105.60106851962001</v>
      </c>
      <c r="N14" s="276">
        <v>105.71899320962001</v>
      </c>
      <c r="O14" s="276">
        <v>106.06571201662001</v>
      </c>
    </row>
    <row r="15" spans="1:18" s="62" customFormat="1" ht="32.25" customHeight="1" thickBot="1">
      <c r="A15" s="581" t="s">
        <v>361</v>
      </c>
      <c r="B15" s="628">
        <v>2.8775635821400001</v>
      </c>
      <c r="C15" s="628">
        <v>2.7876005182000001</v>
      </c>
      <c r="D15" s="628">
        <v>0.35448966193000009</v>
      </c>
      <c r="E15" s="628">
        <v>0.68342212190999996</v>
      </c>
      <c r="F15" s="628">
        <v>0.87195040089999998</v>
      </c>
      <c r="G15" s="628">
        <v>1.0234224105</v>
      </c>
      <c r="H15" s="628">
        <v>1.1925677958499998</v>
      </c>
      <c r="I15" s="628">
        <v>1.4001618901800001</v>
      </c>
      <c r="J15" s="628">
        <v>1.6232626292000001</v>
      </c>
      <c r="K15" s="628">
        <v>1.8202909897199999</v>
      </c>
      <c r="L15" s="628">
        <v>2.0040069413799997</v>
      </c>
      <c r="M15" s="628">
        <v>2.1647358851099998</v>
      </c>
      <c r="N15" s="628">
        <v>2.2954085575200005</v>
      </c>
      <c r="O15" s="628">
        <v>2.4358445558200001</v>
      </c>
      <c r="Q15" s="335"/>
    </row>
    <row r="16" spans="1:18" s="63" customFormat="1" ht="19.5" customHeight="1">
      <c r="A16" s="133" t="s">
        <v>372</v>
      </c>
      <c r="B16" s="151">
        <v>1.1647616280599999</v>
      </c>
      <c r="C16" s="484">
        <v>1.9467535710799999</v>
      </c>
      <c r="D16" s="151">
        <v>0.15180189638</v>
      </c>
      <c r="E16" s="151">
        <v>0.38103400194999998</v>
      </c>
      <c r="F16" s="151">
        <v>0.43692419414</v>
      </c>
      <c r="G16" s="151">
        <v>0.49104539063999997</v>
      </c>
      <c r="H16" s="151">
        <v>0.53325156567999998</v>
      </c>
      <c r="I16" s="151">
        <v>0.7403779437000001</v>
      </c>
      <c r="J16" s="151">
        <v>0.81707596791999992</v>
      </c>
      <c r="K16" s="151">
        <v>0.85374615177000002</v>
      </c>
      <c r="L16" s="151">
        <v>0.91164172530999998</v>
      </c>
      <c r="M16" s="151">
        <v>0.96841412385000003</v>
      </c>
      <c r="N16" s="151">
        <v>1.1307026867500003</v>
      </c>
      <c r="O16" s="151">
        <v>1.1805662168800002</v>
      </c>
    </row>
    <row r="17" spans="1:17" s="63" customFormat="1" ht="19.5" customHeight="1">
      <c r="A17" s="488" t="s">
        <v>376</v>
      </c>
      <c r="B17" s="275">
        <f>B14-B15-B16</f>
        <v>95.680164925799986</v>
      </c>
      <c r="C17" s="275">
        <f>C14-C15-C16</f>
        <v>99.833175414900012</v>
      </c>
      <c r="D17" s="275">
        <f>D14-D15-D16</f>
        <v>104.60762385843002</v>
      </c>
      <c r="E17" s="275">
        <f t="shared" ref="E17:O17" si="2">E14-E15-E16</f>
        <v>104.09859353276002</v>
      </c>
      <c r="F17" s="275">
        <f t="shared" si="2"/>
        <v>103.91102304958001</v>
      </c>
      <c r="G17" s="275">
        <f t="shared" si="2"/>
        <v>103.72731673648001</v>
      </c>
      <c r="H17" s="275">
        <f t="shared" si="2"/>
        <v>103.53049488579001</v>
      </c>
      <c r="I17" s="275">
        <f t="shared" si="2"/>
        <v>103.16637970574001</v>
      </c>
      <c r="J17" s="275">
        <f t="shared" si="2"/>
        <v>102.9267175625</v>
      </c>
      <c r="K17" s="275">
        <f t="shared" si="2"/>
        <v>102.76125380881003</v>
      </c>
      <c r="L17" s="275">
        <f t="shared" si="2"/>
        <v>102.58159023713002</v>
      </c>
      <c r="M17" s="275">
        <f t="shared" si="2"/>
        <v>102.46791851066001</v>
      </c>
      <c r="N17" s="275">
        <f t="shared" si="2"/>
        <v>102.29288196535001</v>
      </c>
      <c r="O17" s="275">
        <f t="shared" si="2"/>
        <v>102.44930124392002</v>
      </c>
    </row>
    <row r="18" spans="1:17" s="63" customFormat="1" ht="25.5" customHeight="1">
      <c r="A18" s="477" t="s">
        <v>373</v>
      </c>
      <c r="B18" s="486">
        <v>10.94267759617</v>
      </c>
      <c r="C18" s="485">
        <v>8.0183722595200013</v>
      </c>
      <c r="D18" s="152">
        <v>0.62965666573000001</v>
      </c>
      <c r="E18" s="275">
        <v>1.6682754423900001</v>
      </c>
      <c r="F18" s="152">
        <v>2.2129007754099996</v>
      </c>
      <c r="G18" s="152">
        <v>2.4349818326900001</v>
      </c>
      <c r="H18" s="152">
        <v>2.5309024708899996</v>
      </c>
      <c r="I18" s="104">
        <v>2.58355271896</v>
      </c>
      <c r="J18" s="275">
        <v>2.76221532863</v>
      </c>
      <c r="K18" s="275">
        <v>3.2027600555799998</v>
      </c>
      <c r="L18" s="275">
        <v>3.8978647487599996</v>
      </c>
      <c r="M18" s="275">
        <v>4.9389009998599995</v>
      </c>
      <c r="N18" s="104">
        <v>5.7855925676800002</v>
      </c>
      <c r="O18" s="104">
        <v>7.1294419642300007</v>
      </c>
      <c r="Q18" s="64"/>
    </row>
    <row r="19" spans="1:17" s="63" customFormat="1" ht="37.5" customHeight="1">
      <c r="A19" s="478" t="s">
        <v>362</v>
      </c>
      <c r="B19" s="275">
        <v>8.3144032640000004E-2</v>
      </c>
      <c r="C19" s="347">
        <v>9.3386756379999991E-2</v>
      </c>
      <c r="D19" s="275">
        <v>1.7142999999999999E-7</v>
      </c>
      <c r="E19" s="275">
        <v>9.8450000000000006E-7</v>
      </c>
      <c r="F19" s="275">
        <v>1.6571099999999998E-6</v>
      </c>
      <c r="G19" s="275">
        <v>1.84956E-6</v>
      </c>
      <c r="H19" s="275">
        <v>1.4532630999999999E-4</v>
      </c>
      <c r="I19" s="275">
        <v>2.9037959000000003E-4</v>
      </c>
      <c r="J19" s="275">
        <v>2.9048848999999998E-4</v>
      </c>
      <c r="K19" s="275">
        <v>4.6879631000000006E-4</v>
      </c>
      <c r="L19" s="275">
        <v>1.0775807499999999E-3</v>
      </c>
      <c r="M19" s="275">
        <v>1.9366936099999999E-3</v>
      </c>
      <c r="N19" s="275">
        <v>2.9227695099999997E-3</v>
      </c>
      <c r="O19" s="275">
        <v>3.9189638300000003E-3</v>
      </c>
    </row>
    <row r="20" spans="1:17" s="63" customFormat="1" ht="18.75" customHeight="1">
      <c r="A20" s="478" t="s">
        <v>363</v>
      </c>
      <c r="B20" s="486">
        <v>2.6400906650300002</v>
      </c>
      <c r="C20" s="485">
        <v>2.5156638392699997</v>
      </c>
      <c r="D20" s="152">
        <v>6.7822771349999991E-2</v>
      </c>
      <c r="E20" s="275">
        <v>0.19928909236</v>
      </c>
      <c r="F20" s="152">
        <v>0.28302707917000003</v>
      </c>
      <c r="G20" s="152">
        <v>0.38400035608999999</v>
      </c>
      <c r="H20" s="152">
        <v>0.45863411288</v>
      </c>
      <c r="I20" s="152">
        <v>0.52917002310000005</v>
      </c>
      <c r="J20" s="104">
        <v>0.64233917487000003</v>
      </c>
      <c r="K20" s="275">
        <v>0.74738596922</v>
      </c>
      <c r="L20" s="104">
        <v>0.95706039583999991</v>
      </c>
      <c r="M20" s="275">
        <v>1.1470737206500001</v>
      </c>
      <c r="N20" s="104">
        <v>1.3967625404099999</v>
      </c>
      <c r="O20" s="104">
        <v>1.6808653684499999</v>
      </c>
      <c r="Q20" s="64"/>
    </row>
    <row r="21" spans="1:17" s="63" customFormat="1" ht="18.75" customHeight="1">
      <c r="A21" s="478" t="s">
        <v>364</v>
      </c>
      <c r="B21" s="486">
        <v>0.36518835901999996</v>
      </c>
      <c r="C21" s="485">
        <v>0.29300030214000011</v>
      </c>
      <c r="D21" s="152">
        <v>5.2316991899999986E-3</v>
      </c>
      <c r="E21" s="275">
        <v>7.79227162E-3</v>
      </c>
      <c r="F21" s="152">
        <v>0.17888497932</v>
      </c>
      <c r="G21" s="152">
        <v>0.18362252056</v>
      </c>
      <c r="H21" s="152">
        <v>0.19063134694999997</v>
      </c>
      <c r="I21" s="152">
        <v>0.19984372587999999</v>
      </c>
      <c r="J21" s="104">
        <v>0.21562924809</v>
      </c>
      <c r="K21" s="275">
        <v>0.23040090720999998</v>
      </c>
      <c r="L21" s="104">
        <v>0.28337964678999999</v>
      </c>
      <c r="M21" s="275">
        <v>0.30517812763000002</v>
      </c>
      <c r="N21" s="104">
        <v>0.33755438017000006</v>
      </c>
      <c r="O21" s="104">
        <v>0.35502011702999997</v>
      </c>
    </row>
    <row r="22" spans="1:17" s="63" customFormat="1" ht="26.25" customHeight="1">
      <c r="A22" s="479" t="s">
        <v>365</v>
      </c>
      <c r="B22" s="281">
        <f>B20/(B18-B19-B21)</f>
        <v>0.25157269115708214</v>
      </c>
      <c r="C22" s="281">
        <f>C20/(C18-C19-C21)</f>
        <v>0.32962116317264062</v>
      </c>
      <c r="D22" s="281">
        <f>D20/(D18-D19-D21)</f>
        <v>0.10861639685216565</v>
      </c>
      <c r="E22" s="281">
        <f t="shared" ref="E22:O22" si="3">E20/(E18-E19-E21)</f>
        <v>0.12001880779442153</v>
      </c>
      <c r="F22" s="281">
        <f t="shared" si="3"/>
        <v>0.13914705593537813</v>
      </c>
      <c r="G22" s="281">
        <f t="shared" si="3"/>
        <v>0.17056392086739114</v>
      </c>
      <c r="H22" s="281">
        <f t="shared" si="3"/>
        <v>0.19598694794292221</v>
      </c>
      <c r="I22" s="281">
        <f t="shared" si="3"/>
        <v>0.22202143597642937</v>
      </c>
      <c r="J22" s="281">
        <f t="shared" si="3"/>
        <v>0.25226418208298373</v>
      </c>
      <c r="K22" s="281">
        <f t="shared" si="3"/>
        <v>0.25148504173511677</v>
      </c>
      <c r="L22" s="281">
        <f t="shared" si="3"/>
        <v>0.26486367513755171</v>
      </c>
      <c r="M22" s="281">
        <f t="shared" si="3"/>
        <v>0.24765256348507883</v>
      </c>
      <c r="N22" s="281">
        <f t="shared" si="3"/>
        <v>0.2565166085906464</v>
      </c>
      <c r="O22" s="281">
        <f t="shared" si="3"/>
        <v>0.24826300164181503</v>
      </c>
    </row>
    <row r="23" spans="1:17" s="63" customFormat="1" ht="35.25" customHeight="1">
      <c r="A23" s="477" t="s">
        <v>387</v>
      </c>
      <c r="B23" s="486">
        <v>9.1483088087800013</v>
      </c>
      <c r="C23" s="485">
        <v>7.4967786269400012</v>
      </c>
      <c r="D23" s="152">
        <v>0.59693516912999989</v>
      </c>
      <c r="E23" s="275">
        <v>1.5740722075099998</v>
      </c>
      <c r="F23" s="152">
        <v>2.0817869469999999</v>
      </c>
      <c r="G23" s="152">
        <v>2.28555638971</v>
      </c>
      <c r="H23" s="152">
        <v>2.3726721879000001</v>
      </c>
      <c r="I23" s="152">
        <v>2.4185372511999996</v>
      </c>
      <c r="J23" s="152">
        <v>2.5573363386999999</v>
      </c>
      <c r="K23" s="275">
        <v>2.9787070118300005</v>
      </c>
      <c r="L23" s="104">
        <v>3.5993010766099998</v>
      </c>
      <c r="M23" s="275">
        <v>4.2690261737999995</v>
      </c>
      <c r="N23" s="104">
        <v>5.0201276672099997</v>
      </c>
      <c r="O23" s="104">
        <v>5.6846731877300005</v>
      </c>
      <c r="Q23" s="64"/>
    </row>
    <row r="24" spans="1:17" s="63" customFormat="1" ht="38.25" customHeight="1">
      <c r="A24" s="480" t="s">
        <v>388</v>
      </c>
      <c r="B24" s="275">
        <v>8.2616942799999996E-2</v>
      </c>
      <c r="C24" s="347">
        <v>9.3375300879999998E-2</v>
      </c>
      <c r="D24" s="275">
        <v>7.1430000000000012E-8</v>
      </c>
      <c r="E24" s="275">
        <v>8.8449999999999996E-7</v>
      </c>
      <c r="F24" s="275">
        <v>1.5571099999999999E-6</v>
      </c>
      <c r="G24" s="275">
        <v>1.7495599999999999E-6</v>
      </c>
      <c r="H24" s="275">
        <v>1.4462431E-4</v>
      </c>
      <c r="I24" s="275">
        <v>2.8962759000000001E-4</v>
      </c>
      <c r="J24" s="275">
        <v>2.8964147999999997E-4</v>
      </c>
      <c r="K24" s="275">
        <v>4.6790322000000008E-4</v>
      </c>
      <c r="L24" s="275">
        <v>1.07653766E-3</v>
      </c>
      <c r="M24" s="275">
        <v>1.8810005199999997E-3</v>
      </c>
      <c r="N24" s="275">
        <v>2.8670303399999995E-3</v>
      </c>
      <c r="O24" s="275">
        <v>3.6770615099999998E-3</v>
      </c>
    </row>
    <row r="25" spans="1:17" s="63" customFormat="1" ht="27" customHeight="1">
      <c r="A25" s="478" t="s">
        <v>389</v>
      </c>
      <c r="B25" s="275">
        <v>2.5388315344000003</v>
      </c>
      <c r="C25" s="347">
        <v>2.4777474414899996</v>
      </c>
      <c r="D25" s="347">
        <v>6.7429119979999994E-2</v>
      </c>
      <c r="E25" s="275">
        <v>0.19779624119</v>
      </c>
      <c r="F25" s="275">
        <v>0.27959073569999998</v>
      </c>
      <c r="G25" s="275">
        <v>0.37929097750000001</v>
      </c>
      <c r="H25" s="275">
        <v>0.45226132013999998</v>
      </c>
      <c r="I25" s="275">
        <v>0.52143537208000001</v>
      </c>
      <c r="J25" s="275">
        <v>0.63226792044999991</v>
      </c>
      <c r="K25" s="275">
        <v>0.73543578005999999</v>
      </c>
      <c r="L25" s="275">
        <v>0.94175508534999974</v>
      </c>
      <c r="M25" s="275">
        <v>1.12823756227</v>
      </c>
      <c r="N25" s="275">
        <v>1.37366988817</v>
      </c>
      <c r="O25" s="275">
        <v>1.6531091178199999</v>
      </c>
    </row>
    <row r="26" spans="1:17" s="63" customFormat="1" ht="24.75" customHeight="1" thickBot="1">
      <c r="A26" s="489" t="s">
        <v>390</v>
      </c>
      <c r="B26" s="473">
        <v>0.34329488136000003</v>
      </c>
      <c r="C26" s="490">
        <v>0.2518391349600001</v>
      </c>
      <c r="D26" s="473">
        <v>5.0586596099999985E-3</v>
      </c>
      <c r="E26" s="473">
        <v>7.3121825700000007E-3</v>
      </c>
      <c r="F26" s="473">
        <v>0.17812877957000001</v>
      </c>
      <c r="G26" s="473">
        <v>0.18231258422999999</v>
      </c>
      <c r="H26" s="473">
        <v>0.18848242440999999</v>
      </c>
      <c r="I26" s="473">
        <v>0.19714882981999998</v>
      </c>
      <c r="J26" s="473">
        <v>0.20941209709000005</v>
      </c>
      <c r="K26" s="473">
        <v>0.22252314120999994</v>
      </c>
      <c r="L26" s="473">
        <v>0.27479540337000002</v>
      </c>
      <c r="M26" s="473">
        <v>0.29525330081000006</v>
      </c>
      <c r="N26" s="473">
        <v>0.32657917929000008</v>
      </c>
      <c r="O26" s="473">
        <v>0.34239447492000002</v>
      </c>
    </row>
    <row r="27" spans="1:17" s="474" customFormat="1" ht="45" customHeight="1" thickBot="1">
      <c r="A27" s="582" t="s">
        <v>391</v>
      </c>
      <c r="B27" s="583">
        <f>B25/(B23-B24-B26)</f>
        <v>0.29107039485552683</v>
      </c>
      <c r="C27" s="583">
        <f>C25/(C23-C24-C26)</f>
        <v>0.34646230884335955</v>
      </c>
      <c r="D27" s="583">
        <f>D25/(D23-D24-D26)</f>
        <v>0.11392431872705637</v>
      </c>
      <c r="E27" s="583">
        <f t="shared" ref="E27:O27" si="4">E25/(E23-E24-E26)</f>
        <v>0.12624546816714408</v>
      </c>
      <c r="F27" s="583">
        <f t="shared" si="4"/>
        <v>0.14687036211483617</v>
      </c>
      <c r="G27" s="583">
        <f t="shared" si="4"/>
        <v>0.18033634142699309</v>
      </c>
      <c r="H27" s="583">
        <f t="shared" si="4"/>
        <v>0.20707507918531459</v>
      </c>
      <c r="I27" s="583">
        <f t="shared" si="4"/>
        <v>0.23476460098843344</v>
      </c>
      <c r="J27" s="583">
        <f t="shared" si="4"/>
        <v>0.26932126507889609</v>
      </c>
      <c r="K27" s="583">
        <f t="shared" si="4"/>
        <v>0.26687648101624883</v>
      </c>
      <c r="L27" s="583">
        <f t="shared" si="4"/>
        <v>0.28336848686429</v>
      </c>
      <c r="M27" s="583">
        <f t="shared" si="4"/>
        <v>0.28405545732250342</v>
      </c>
      <c r="N27" s="583">
        <f t="shared" si="4"/>
        <v>0.29285081508789967</v>
      </c>
      <c r="O27" s="583">
        <f t="shared" si="4"/>
        <v>0.30965208228590196</v>
      </c>
    </row>
    <row r="28" spans="1:17" s="62" customFormat="1" ht="1.5" customHeight="1">
      <c r="A28" s="1014"/>
      <c r="B28" s="1015"/>
      <c r="C28" s="1015"/>
      <c r="D28" s="1015"/>
      <c r="E28" s="1015"/>
      <c r="F28" s="1015"/>
      <c r="G28" s="1015"/>
      <c r="H28" s="1015"/>
      <c r="I28" s="1015"/>
      <c r="J28" s="1015"/>
      <c r="K28" s="1015"/>
      <c r="L28" s="1015"/>
      <c r="M28" s="1015"/>
      <c r="N28" s="1015"/>
      <c r="O28" s="1015"/>
    </row>
    <row r="29" spans="1:17" s="62" customFormat="1" ht="0.75" customHeight="1">
      <c r="A29" s="396"/>
      <c r="B29" s="396"/>
      <c r="C29" s="396"/>
      <c r="D29" s="396"/>
      <c r="E29" s="396"/>
      <c r="F29" s="396"/>
      <c r="G29" s="396"/>
      <c r="H29" s="396"/>
      <c r="I29" s="396"/>
      <c r="J29" s="396"/>
      <c r="K29" s="396"/>
      <c r="L29" s="396"/>
      <c r="M29" s="396"/>
      <c r="N29" s="396"/>
      <c r="O29" s="396"/>
    </row>
    <row r="30" spans="1:17" s="67" customFormat="1">
      <c r="A30" s="65"/>
      <c r="B30" s="162"/>
      <c r="C30" s="162"/>
      <c r="D30" s="66"/>
      <c r="E30" s="66"/>
      <c r="F30" s="66"/>
      <c r="G30" s="66"/>
      <c r="H30" s="66"/>
      <c r="I30" s="66"/>
      <c r="J30" s="66"/>
      <c r="K30" s="66"/>
      <c r="L30" s="66"/>
      <c r="M30" s="66"/>
      <c r="N30" s="66"/>
      <c r="O30" s="66"/>
    </row>
    <row r="31" spans="1:17" s="70" customFormat="1">
      <c r="A31" s="68" t="s">
        <v>56</v>
      </c>
      <c r="B31" s="69"/>
      <c r="C31" s="69"/>
    </row>
    <row r="32" spans="1:17" s="70" customFormat="1">
      <c r="A32" s="168" t="s">
        <v>374</v>
      </c>
      <c r="B32" s="333"/>
      <c r="C32" s="333"/>
      <c r="D32" s="334"/>
      <c r="E32" s="334"/>
      <c r="F32" s="334"/>
      <c r="G32" s="334"/>
      <c r="H32" s="334"/>
      <c r="I32" s="334"/>
      <c r="J32" s="334"/>
      <c r="K32" s="334"/>
      <c r="L32" s="334"/>
      <c r="M32" s="334"/>
      <c r="N32" s="334"/>
      <c r="O32" s="334"/>
    </row>
    <row r="33" spans="1:15" s="70" customFormat="1">
      <c r="A33" s="472" t="s">
        <v>366</v>
      </c>
      <c r="B33" s="333"/>
      <c r="C33" s="333"/>
      <c r="D33" s="334"/>
      <c r="E33" s="334"/>
      <c r="F33" s="334"/>
      <c r="G33" s="334"/>
      <c r="H33" s="334"/>
      <c r="I33" s="334"/>
      <c r="J33" s="334"/>
      <c r="K33" s="334"/>
      <c r="L33" s="334"/>
      <c r="M33" s="334"/>
      <c r="N33" s="334"/>
      <c r="O33" s="334"/>
    </row>
    <row r="34" spans="1:15" s="70" customFormat="1">
      <c r="A34" s="1016" t="s">
        <v>225</v>
      </c>
      <c r="B34" s="1016"/>
      <c r="C34" s="1016"/>
      <c r="D34" s="1016"/>
      <c r="E34" s="1016"/>
      <c r="F34" s="1016"/>
      <c r="G34" s="1016"/>
      <c r="H34" s="1016"/>
      <c r="I34" s="1016"/>
      <c r="J34" s="1016"/>
      <c r="K34" s="1016"/>
      <c r="L34" s="1016"/>
      <c r="M34" s="1016"/>
      <c r="N34" s="1016"/>
      <c r="O34" s="1016"/>
    </row>
    <row r="35" spans="1:15" s="70" customFormat="1">
      <c r="A35" s="1009" t="s">
        <v>170</v>
      </c>
      <c r="B35" s="1009"/>
      <c r="C35" s="1009"/>
      <c r="D35" s="1009"/>
      <c r="E35" s="1009"/>
      <c r="F35" s="1009"/>
      <c r="G35" s="1009"/>
      <c r="H35" s="1009"/>
      <c r="I35" s="1009"/>
      <c r="J35" s="1009"/>
      <c r="K35" s="1009"/>
      <c r="L35" s="1009"/>
      <c r="M35" s="1009"/>
      <c r="N35" s="1009"/>
      <c r="O35" s="1009"/>
    </row>
    <row r="36" spans="1:15" s="70" customFormat="1">
      <c r="A36" s="257" t="s">
        <v>171</v>
      </c>
      <c r="B36" s="348"/>
      <c r="C36" s="386"/>
      <c r="D36" s="257"/>
      <c r="E36" s="257"/>
      <c r="F36" s="257"/>
      <c r="G36" s="257"/>
      <c r="H36" s="257"/>
      <c r="I36" s="257"/>
      <c r="J36" s="257"/>
      <c r="K36" s="257"/>
      <c r="L36" s="257"/>
      <c r="M36" s="257"/>
      <c r="N36" s="257"/>
      <c r="O36" s="257"/>
    </row>
    <row r="37" spans="1:15" s="70" customFormat="1" ht="24" customHeight="1">
      <c r="A37" s="1000" t="s">
        <v>392</v>
      </c>
      <c r="B37" s="1000"/>
      <c r="C37" s="1000"/>
      <c r="D37" s="1000"/>
      <c r="E37" s="1000"/>
      <c r="F37" s="1000"/>
      <c r="G37" s="1000"/>
      <c r="H37" s="1000"/>
      <c r="I37" s="1000"/>
      <c r="J37" s="1000"/>
      <c r="K37" s="1000"/>
      <c r="L37" s="1000"/>
      <c r="M37" s="1000"/>
      <c r="N37" s="1000"/>
      <c r="O37" s="1000"/>
    </row>
    <row r="38" spans="1:15">
      <c r="A38" s="165" t="s">
        <v>367</v>
      </c>
      <c r="B38" s="71"/>
      <c r="C38" s="71"/>
      <c r="D38" s="72"/>
      <c r="E38" s="73"/>
      <c r="F38" s="73"/>
      <c r="G38" s="73"/>
      <c r="H38" s="73"/>
      <c r="I38" s="73"/>
      <c r="J38" s="73"/>
      <c r="K38" s="74"/>
      <c r="L38" s="72"/>
      <c r="M38" s="73"/>
      <c r="N38" s="73"/>
      <c r="O38" s="73"/>
    </row>
    <row r="39" spans="1:15" ht="24" customHeight="1">
      <c r="A39" s="1000" t="s">
        <v>296</v>
      </c>
      <c r="B39" s="1000"/>
      <c r="C39" s="1000"/>
      <c r="D39" s="1000"/>
      <c r="E39" s="1000"/>
      <c r="F39" s="1000"/>
      <c r="G39" s="1000"/>
      <c r="H39" s="1000"/>
      <c r="I39" s="1000"/>
      <c r="J39" s="1000"/>
      <c r="K39" s="1000"/>
      <c r="L39" s="1000"/>
      <c r="M39" s="1000"/>
      <c r="N39" s="1000"/>
      <c r="O39" s="1000"/>
    </row>
  </sheetData>
  <mergeCells count="10">
    <mergeCell ref="A39:O39"/>
    <mergeCell ref="A37:O37"/>
    <mergeCell ref="A35:O35"/>
    <mergeCell ref="A4:O4"/>
    <mergeCell ref="A5:A6"/>
    <mergeCell ref="D5:O5"/>
    <mergeCell ref="A28:O28"/>
    <mergeCell ref="A34:O34"/>
    <mergeCell ref="B5:B6"/>
    <mergeCell ref="C5:C6"/>
  </mergeCells>
  <pageMargins left="0.23622047244094491" right="0.23622047244094491" top="0.15748031496062992" bottom="0.15748031496062992" header="0.31496062992125984" footer="0.31496062992125984"/>
  <pageSetup paperSize="9" scale="69" fitToHeight="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T41"/>
  <sheetViews>
    <sheetView view="pageBreakPreview" zoomScaleSheetLayoutView="100" workbookViewId="0"/>
  </sheetViews>
  <sheetFormatPr defaultRowHeight="12"/>
  <cols>
    <col min="1" max="1" width="64.42578125" style="70" customWidth="1"/>
    <col min="2" max="4" width="7.5703125" style="81" customWidth="1"/>
    <col min="5" max="5" width="7.5703125" style="82" customWidth="1"/>
    <col min="6" max="6" width="7.28515625" style="79" customWidth="1"/>
    <col min="7" max="10" width="7.5703125" style="79" customWidth="1"/>
    <col min="11" max="11" width="6.7109375" style="79" customWidth="1"/>
    <col min="12" max="12" width="7.5703125" style="79" customWidth="1"/>
    <col min="13" max="13" width="7.7109375" style="79" customWidth="1"/>
    <col min="14" max="16" width="7.5703125" style="79" customWidth="1"/>
    <col min="17" max="255" width="9.140625" style="79"/>
    <col min="256" max="256" width="82" style="79" customWidth="1"/>
    <col min="257" max="257" width="10.7109375" style="79" customWidth="1"/>
    <col min="258" max="258" width="8.5703125" style="79" customWidth="1"/>
    <col min="259" max="259" width="10.85546875" style="79" customWidth="1"/>
    <col min="260" max="260" width="8.85546875" style="79" customWidth="1"/>
    <col min="261" max="261" width="13.85546875" style="79" customWidth="1"/>
    <col min="262" max="262" width="11" style="79" customWidth="1"/>
    <col min="263" max="264" width="12.28515625" style="79" customWidth="1"/>
    <col min="265" max="265" width="6.42578125" style="79" customWidth="1"/>
    <col min="266" max="266" width="9.140625" style="79" customWidth="1"/>
    <col min="267" max="267" width="6.85546875" style="79" customWidth="1"/>
    <col min="268" max="268" width="10.42578125" style="79" customWidth="1"/>
    <col min="269" max="269" width="10" style="79" customWidth="1"/>
    <col min="270" max="270" width="6.7109375" style="79" bestFit="1" customWidth="1"/>
    <col min="271" max="271" width="9.140625" style="79" customWidth="1"/>
    <col min="272" max="511" width="9.140625" style="79"/>
    <col min="512" max="512" width="82" style="79" customWidth="1"/>
    <col min="513" max="513" width="10.7109375" style="79" customWidth="1"/>
    <col min="514" max="514" width="8.5703125" style="79" customWidth="1"/>
    <col min="515" max="515" width="10.85546875" style="79" customWidth="1"/>
    <col min="516" max="516" width="8.85546875" style="79" customWidth="1"/>
    <col min="517" max="517" width="13.85546875" style="79" customWidth="1"/>
    <col min="518" max="518" width="11" style="79" customWidth="1"/>
    <col min="519" max="520" width="12.28515625" style="79" customWidth="1"/>
    <col min="521" max="521" width="6.42578125" style="79" customWidth="1"/>
    <col min="522" max="522" width="9.140625" style="79" customWidth="1"/>
    <col min="523" max="523" width="6.85546875" style="79" customWidth="1"/>
    <col min="524" max="524" width="10.42578125" style="79" customWidth="1"/>
    <col min="525" max="525" width="10" style="79" customWidth="1"/>
    <col min="526" max="526" width="6.7109375" style="79" bestFit="1" customWidth="1"/>
    <col min="527" max="527" width="9.140625" style="79" customWidth="1"/>
    <col min="528" max="767" width="9.140625" style="79"/>
    <col min="768" max="768" width="82" style="79" customWidth="1"/>
    <col min="769" max="769" width="10.7109375" style="79" customWidth="1"/>
    <col min="770" max="770" width="8.5703125" style="79" customWidth="1"/>
    <col min="771" max="771" width="10.85546875" style="79" customWidth="1"/>
    <col min="772" max="772" width="8.85546875" style="79" customWidth="1"/>
    <col min="773" max="773" width="13.85546875" style="79" customWidth="1"/>
    <col min="774" max="774" width="11" style="79" customWidth="1"/>
    <col min="775" max="776" width="12.28515625" style="79" customWidth="1"/>
    <col min="777" max="777" width="6.42578125" style="79" customWidth="1"/>
    <col min="778" max="778" width="9.140625" style="79" customWidth="1"/>
    <col min="779" max="779" width="6.85546875" style="79" customWidth="1"/>
    <col min="780" max="780" width="10.42578125" style="79" customWidth="1"/>
    <col min="781" max="781" width="10" style="79" customWidth="1"/>
    <col min="782" max="782" width="6.7109375" style="79" bestFit="1" customWidth="1"/>
    <col min="783" max="783" width="9.140625" style="79" customWidth="1"/>
    <col min="784" max="1023" width="9.140625" style="79"/>
    <col min="1024" max="1024" width="82" style="79" customWidth="1"/>
    <col min="1025" max="1025" width="10.7109375" style="79" customWidth="1"/>
    <col min="1026" max="1026" width="8.5703125" style="79" customWidth="1"/>
    <col min="1027" max="1027" width="10.85546875" style="79" customWidth="1"/>
    <col min="1028" max="1028" width="8.85546875" style="79" customWidth="1"/>
    <col min="1029" max="1029" width="13.85546875" style="79" customWidth="1"/>
    <col min="1030" max="1030" width="11" style="79" customWidth="1"/>
    <col min="1031" max="1032" width="12.28515625" style="79" customWidth="1"/>
    <col min="1033" max="1033" width="6.42578125" style="79" customWidth="1"/>
    <col min="1034" max="1034" width="9.140625" style="79" customWidth="1"/>
    <col min="1035" max="1035" width="6.85546875" style="79" customWidth="1"/>
    <col min="1036" max="1036" width="10.42578125" style="79" customWidth="1"/>
    <col min="1037" max="1037" width="10" style="79" customWidth="1"/>
    <col min="1038" max="1038" width="6.7109375" style="79" bestFit="1" customWidth="1"/>
    <col min="1039" max="1039" width="9.140625" style="79" customWidth="1"/>
    <col min="1040" max="1279" width="9.140625" style="79"/>
    <col min="1280" max="1280" width="82" style="79" customWidth="1"/>
    <col min="1281" max="1281" width="10.7109375" style="79" customWidth="1"/>
    <col min="1282" max="1282" width="8.5703125" style="79" customWidth="1"/>
    <col min="1283" max="1283" width="10.85546875" style="79" customWidth="1"/>
    <col min="1284" max="1284" width="8.85546875" style="79" customWidth="1"/>
    <col min="1285" max="1285" width="13.85546875" style="79" customWidth="1"/>
    <col min="1286" max="1286" width="11" style="79" customWidth="1"/>
    <col min="1287" max="1288" width="12.28515625" style="79" customWidth="1"/>
    <col min="1289" max="1289" width="6.42578125" style="79" customWidth="1"/>
    <col min="1290" max="1290" width="9.140625" style="79" customWidth="1"/>
    <col min="1291" max="1291" width="6.85546875" style="79" customWidth="1"/>
    <col min="1292" max="1292" width="10.42578125" style="79" customWidth="1"/>
    <col min="1293" max="1293" width="10" style="79" customWidth="1"/>
    <col min="1294" max="1294" width="6.7109375" style="79" bestFit="1" customWidth="1"/>
    <col min="1295" max="1295" width="9.140625" style="79" customWidth="1"/>
    <col min="1296" max="1535" width="9.140625" style="79"/>
    <col min="1536" max="1536" width="82" style="79" customWidth="1"/>
    <col min="1537" max="1537" width="10.7109375" style="79" customWidth="1"/>
    <col min="1538" max="1538" width="8.5703125" style="79" customWidth="1"/>
    <col min="1539" max="1539" width="10.85546875" style="79" customWidth="1"/>
    <col min="1540" max="1540" width="8.85546875" style="79" customWidth="1"/>
    <col min="1541" max="1541" width="13.85546875" style="79" customWidth="1"/>
    <col min="1542" max="1542" width="11" style="79" customWidth="1"/>
    <col min="1543" max="1544" width="12.28515625" style="79" customWidth="1"/>
    <col min="1545" max="1545" width="6.42578125" style="79" customWidth="1"/>
    <col min="1546" max="1546" width="9.140625" style="79" customWidth="1"/>
    <col min="1547" max="1547" width="6.85546875" style="79" customWidth="1"/>
    <col min="1548" max="1548" width="10.42578125" style="79" customWidth="1"/>
    <col min="1549" max="1549" width="10" style="79" customWidth="1"/>
    <col min="1550" max="1550" width="6.7109375" style="79" bestFit="1" customWidth="1"/>
    <col min="1551" max="1551" width="9.140625" style="79" customWidth="1"/>
    <col min="1552" max="1791" width="9.140625" style="79"/>
    <col min="1792" max="1792" width="82" style="79" customWidth="1"/>
    <col min="1793" max="1793" width="10.7109375" style="79" customWidth="1"/>
    <col min="1794" max="1794" width="8.5703125" style="79" customWidth="1"/>
    <col min="1795" max="1795" width="10.85546875" style="79" customWidth="1"/>
    <col min="1796" max="1796" width="8.85546875" style="79" customWidth="1"/>
    <col min="1797" max="1797" width="13.85546875" style="79" customWidth="1"/>
    <col min="1798" max="1798" width="11" style="79" customWidth="1"/>
    <col min="1799" max="1800" width="12.28515625" style="79" customWidth="1"/>
    <col min="1801" max="1801" width="6.42578125" style="79" customWidth="1"/>
    <col min="1802" max="1802" width="9.140625" style="79" customWidth="1"/>
    <col min="1803" max="1803" width="6.85546875" style="79" customWidth="1"/>
    <col min="1804" max="1804" width="10.42578125" style="79" customWidth="1"/>
    <col min="1805" max="1805" width="10" style="79" customWidth="1"/>
    <col min="1806" max="1806" width="6.7109375" style="79" bestFit="1" customWidth="1"/>
    <col min="1807" max="1807" width="9.140625" style="79" customWidth="1"/>
    <col min="1808" max="2047" width="9.140625" style="79"/>
    <col min="2048" max="2048" width="82" style="79" customWidth="1"/>
    <col min="2049" max="2049" width="10.7109375" style="79" customWidth="1"/>
    <col min="2050" max="2050" width="8.5703125" style="79" customWidth="1"/>
    <col min="2051" max="2051" width="10.85546875" style="79" customWidth="1"/>
    <col min="2052" max="2052" width="8.85546875" style="79" customWidth="1"/>
    <col min="2053" max="2053" width="13.85546875" style="79" customWidth="1"/>
    <col min="2054" max="2054" width="11" style="79" customWidth="1"/>
    <col min="2055" max="2056" width="12.28515625" style="79" customWidth="1"/>
    <col min="2057" max="2057" width="6.42578125" style="79" customWidth="1"/>
    <col min="2058" max="2058" width="9.140625" style="79" customWidth="1"/>
    <col min="2059" max="2059" width="6.85546875" style="79" customWidth="1"/>
    <col min="2060" max="2060" width="10.42578125" style="79" customWidth="1"/>
    <col min="2061" max="2061" width="10" style="79" customWidth="1"/>
    <col min="2062" max="2062" width="6.7109375" style="79" bestFit="1" customWidth="1"/>
    <col min="2063" max="2063" width="9.140625" style="79" customWidth="1"/>
    <col min="2064" max="2303" width="9.140625" style="79"/>
    <col min="2304" max="2304" width="82" style="79" customWidth="1"/>
    <col min="2305" max="2305" width="10.7109375" style="79" customWidth="1"/>
    <col min="2306" max="2306" width="8.5703125" style="79" customWidth="1"/>
    <col min="2307" max="2307" width="10.85546875" style="79" customWidth="1"/>
    <col min="2308" max="2308" width="8.85546875" style="79" customWidth="1"/>
    <col min="2309" max="2309" width="13.85546875" style="79" customWidth="1"/>
    <col min="2310" max="2310" width="11" style="79" customWidth="1"/>
    <col min="2311" max="2312" width="12.28515625" style="79" customWidth="1"/>
    <col min="2313" max="2313" width="6.42578125" style="79" customWidth="1"/>
    <col min="2314" max="2314" width="9.140625" style="79" customWidth="1"/>
    <col min="2315" max="2315" width="6.85546875" style="79" customWidth="1"/>
    <col min="2316" max="2316" width="10.42578125" style="79" customWidth="1"/>
    <col min="2317" max="2317" width="10" style="79" customWidth="1"/>
    <col min="2318" max="2318" width="6.7109375" style="79" bestFit="1" customWidth="1"/>
    <col min="2319" max="2319" width="9.140625" style="79" customWidth="1"/>
    <col min="2320" max="2559" width="9.140625" style="79"/>
    <col min="2560" max="2560" width="82" style="79" customWidth="1"/>
    <col min="2561" max="2561" width="10.7109375" style="79" customWidth="1"/>
    <col min="2562" max="2562" width="8.5703125" style="79" customWidth="1"/>
    <col min="2563" max="2563" width="10.85546875" style="79" customWidth="1"/>
    <col min="2564" max="2564" width="8.85546875" style="79" customWidth="1"/>
    <col min="2565" max="2565" width="13.85546875" style="79" customWidth="1"/>
    <col min="2566" max="2566" width="11" style="79" customWidth="1"/>
    <col min="2567" max="2568" width="12.28515625" style="79" customWidth="1"/>
    <col min="2569" max="2569" width="6.42578125" style="79" customWidth="1"/>
    <col min="2570" max="2570" width="9.140625" style="79" customWidth="1"/>
    <col min="2571" max="2571" width="6.85546875" style="79" customWidth="1"/>
    <col min="2572" max="2572" width="10.42578125" style="79" customWidth="1"/>
    <col min="2573" max="2573" width="10" style="79" customWidth="1"/>
    <col min="2574" max="2574" width="6.7109375" style="79" bestFit="1" customWidth="1"/>
    <col min="2575" max="2575" width="9.140625" style="79" customWidth="1"/>
    <col min="2576" max="2815" width="9.140625" style="79"/>
    <col min="2816" max="2816" width="82" style="79" customWidth="1"/>
    <col min="2817" max="2817" width="10.7109375" style="79" customWidth="1"/>
    <col min="2818" max="2818" width="8.5703125" style="79" customWidth="1"/>
    <col min="2819" max="2819" width="10.85546875" style="79" customWidth="1"/>
    <col min="2820" max="2820" width="8.85546875" style="79" customWidth="1"/>
    <col min="2821" max="2821" width="13.85546875" style="79" customWidth="1"/>
    <col min="2822" max="2822" width="11" style="79" customWidth="1"/>
    <col min="2823" max="2824" width="12.28515625" style="79" customWidth="1"/>
    <col min="2825" max="2825" width="6.42578125" style="79" customWidth="1"/>
    <col min="2826" max="2826" width="9.140625" style="79" customWidth="1"/>
    <col min="2827" max="2827" width="6.85546875" style="79" customWidth="1"/>
    <col min="2828" max="2828" width="10.42578125" style="79" customWidth="1"/>
    <col min="2829" max="2829" width="10" style="79" customWidth="1"/>
    <col min="2830" max="2830" width="6.7109375" style="79" bestFit="1" customWidth="1"/>
    <col min="2831" max="2831" width="9.140625" style="79" customWidth="1"/>
    <col min="2832" max="3071" width="9.140625" style="79"/>
    <col min="3072" max="3072" width="82" style="79" customWidth="1"/>
    <col min="3073" max="3073" width="10.7109375" style="79" customWidth="1"/>
    <col min="3074" max="3074" width="8.5703125" style="79" customWidth="1"/>
    <col min="3075" max="3075" width="10.85546875" style="79" customWidth="1"/>
    <col min="3076" max="3076" width="8.85546875" style="79" customWidth="1"/>
    <col min="3077" max="3077" width="13.85546875" style="79" customWidth="1"/>
    <col min="3078" max="3078" width="11" style="79" customWidth="1"/>
    <col min="3079" max="3080" width="12.28515625" style="79" customWidth="1"/>
    <col min="3081" max="3081" width="6.42578125" style="79" customWidth="1"/>
    <col min="3082" max="3082" width="9.140625" style="79" customWidth="1"/>
    <col min="3083" max="3083" width="6.85546875" style="79" customWidth="1"/>
    <col min="3084" max="3084" width="10.42578125" style="79" customWidth="1"/>
    <col min="3085" max="3085" width="10" style="79" customWidth="1"/>
    <col min="3086" max="3086" width="6.7109375" style="79" bestFit="1" customWidth="1"/>
    <col min="3087" max="3087" width="9.140625" style="79" customWidth="1"/>
    <col min="3088" max="3327" width="9.140625" style="79"/>
    <col min="3328" max="3328" width="82" style="79" customWidth="1"/>
    <col min="3329" max="3329" width="10.7109375" style="79" customWidth="1"/>
    <col min="3330" max="3330" width="8.5703125" style="79" customWidth="1"/>
    <col min="3331" max="3331" width="10.85546875" style="79" customWidth="1"/>
    <col min="3332" max="3332" width="8.85546875" style="79" customWidth="1"/>
    <col min="3333" max="3333" width="13.85546875" style="79" customWidth="1"/>
    <col min="3334" max="3334" width="11" style="79" customWidth="1"/>
    <col min="3335" max="3336" width="12.28515625" style="79" customWidth="1"/>
    <col min="3337" max="3337" width="6.42578125" style="79" customWidth="1"/>
    <col min="3338" max="3338" width="9.140625" style="79" customWidth="1"/>
    <col min="3339" max="3339" width="6.85546875" style="79" customWidth="1"/>
    <col min="3340" max="3340" width="10.42578125" style="79" customWidth="1"/>
    <col min="3341" max="3341" width="10" style="79" customWidth="1"/>
    <col min="3342" max="3342" width="6.7109375" style="79" bestFit="1" customWidth="1"/>
    <col min="3343" max="3343" width="9.140625" style="79" customWidth="1"/>
    <col min="3344" max="3583" width="9.140625" style="79"/>
    <col min="3584" max="3584" width="82" style="79" customWidth="1"/>
    <col min="3585" max="3585" width="10.7109375" style="79" customWidth="1"/>
    <col min="3586" max="3586" width="8.5703125" style="79" customWidth="1"/>
    <col min="3587" max="3587" width="10.85546875" style="79" customWidth="1"/>
    <col min="3588" max="3588" width="8.85546875" style="79" customWidth="1"/>
    <col min="3589" max="3589" width="13.85546875" style="79" customWidth="1"/>
    <col min="3590" max="3590" width="11" style="79" customWidth="1"/>
    <col min="3591" max="3592" width="12.28515625" style="79" customWidth="1"/>
    <col min="3593" max="3593" width="6.42578125" style="79" customWidth="1"/>
    <col min="3594" max="3594" width="9.140625" style="79" customWidth="1"/>
    <col min="3595" max="3595" width="6.85546875" style="79" customWidth="1"/>
    <col min="3596" max="3596" width="10.42578125" style="79" customWidth="1"/>
    <col min="3597" max="3597" width="10" style="79" customWidth="1"/>
    <col min="3598" max="3598" width="6.7109375" style="79" bestFit="1" customWidth="1"/>
    <col min="3599" max="3599" width="9.140625" style="79" customWidth="1"/>
    <col min="3600" max="3839" width="9.140625" style="79"/>
    <col min="3840" max="3840" width="82" style="79" customWidth="1"/>
    <col min="3841" max="3841" width="10.7109375" style="79" customWidth="1"/>
    <col min="3842" max="3842" width="8.5703125" style="79" customWidth="1"/>
    <col min="3843" max="3843" width="10.85546875" style="79" customWidth="1"/>
    <col min="3844" max="3844" width="8.85546875" style="79" customWidth="1"/>
    <col min="3845" max="3845" width="13.85546875" style="79" customWidth="1"/>
    <col min="3846" max="3846" width="11" style="79" customWidth="1"/>
    <col min="3847" max="3848" width="12.28515625" style="79" customWidth="1"/>
    <col min="3849" max="3849" width="6.42578125" style="79" customWidth="1"/>
    <col min="3850" max="3850" width="9.140625" style="79" customWidth="1"/>
    <col min="3851" max="3851" width="6.85546875" style="79" customWidth="1"/>
    <col min="3852" max="3852" width="10.42578125" style="79" customWidth="1"/>
    <col min="3853" max="3853" width="10" style="79" customWidth="1"/>
    <col min="3854" max="3854" width="6.7109375" style="79" bestFit="1" customWidth="1"/>
    <col min="3855" max="3855" width="9.140625" style="79" customWidth="1"/>
    <col min="3856" max="4095" width="9.140625" style="79"/>
    <col min="4096" max="4096" width="82" style="79" customWidth="1"/>
    <col min="4097" max="4097" width="10.7109375" style="79" customWidth="1"/>
    <col min="4098" max="4098" width="8.5703125" style="79" customWidth="1"/>
    <col min="4099" max="4099" width="10.85546875" style="79" customWidth="1"/>
    <col min="4100" max="4100" width="8.85546875" style="79" customWidth="1"/>
    <col min="4101" max="4101" width="13.85546875" style="79" customWidth="1"/>
    <col min="4102" max="4102" width="11" style="79" customWidth="1"/>
    <col min="4103" max="4104" width="12.28515625" style="79" customWidth="1"/>
    <col min="4105" max="4105" width="6.42578125" style="79" customWidth="1"/>
    <col min="4106" max="4106" width="9.140625" style="79" customWidth="1"/>
    <col min="4107" max="4107" width="6.85546875" style="79" customWidth="1"/>
    <col min="4108" max="4108" width="10.42578125" style="79" customWidth="1"/>
    <col min="4109" max="4109" width="10" style="79" customWidth="1"/>
    <col min="4110" max="4110" width="6.7109375" style="79" bestFit="1" customWidth="1"/>
    <col min="4111" max="4111" width="9.140625" style="79" customWidth="1"/>
    <col min="4112" max="4351" width="9.140625" style="79"/>
    <col min="4352" max="4352" width="82" style="79" customWidth="1"/>
    <col min="4353" max="4353" width="10.7109375" style="79" customWidth="1"/>
    <col min="4354" max="4354" width="8.5703125" style="79" customWidth="1"/>
    <col min="4355" max="4355" width="10.85546875" style="79" customWidth="1"/>
    <col min="4356" max="4356" width="8.85546875" style="79" customWidth="1"/>
    <col min="4357" max="4357" width="13.85546875" style="79" customWidth="1"/>
    <col min="4358" max="4358" width="11" style="79" customWidth="1"/>
    <col min="4359" max="4360" width="12.28515625" style="79" customWidth="1"/>
    <col min="4361" max="4361" width="6.42578125" style="79" customWidth="1"/>
    <col min="4362" max="4362" width="9.140625" style="79" customWidth="1"/>
    <col min="4363" max="4363" width="6.85546875" style="79" customWidth="1"/>
    <col min="4364" max="4364" width="10.42578125" style="79" customWidth="1"/>
    <col min="4365" max="4365" width="10" style="79" customWidth="1"/>
    <col min="4366" max="4366" width="6.7109375" style="79" bestFit="1" customWidth="1"/>
    <col min="4367" max="4367" width="9.140625" style="79" customWidth="1"/>
    <col min="4368" max="4607" width="9.140625" style="79"/>
    <col min="4608" max="4608" width="82" style="79" customWidth="1"/>
    <col min="4609" max="4609" width="10.7109375" style="79" customWidth="1"/>
    <col min="4610" max="4610" width="8.5703125" style="79" customWidth="1"/>
    <col min="4611" max="4611" width="10.85546875" style="79" customWidth="1"/>
    <col min="4612" max="4612" width="8.85546875" style="79" customWidth="1"/>
    <col min="4613" max="4613" width="13.85546875" style="79" customWidth="1"/>
    <col min="4614" max="4614" width="11" style="79" customWidth="1"/>
    <col min="4615" max="4616" width="12.28515625" style="79" customWidth="1"/>
    <col min="4617" max="4617" width="6.42578125" style="79" customWidth="1"/>
    <col min="4618" max="4618" width="9.140625" style="79" customWidth="1"/>
    <col min="4619" max="4619" width="6.85546875" style="79" customWidth="1"/>
    <col min="4620" max="4620" width="10.42578125" style="79" customWidth="1"/>
    <col min="4621" max="4621" width="10" style="79" customWidth="1"/>
    <col min="4622" max="4622" width="6.7109375" style="79" bestFit="1" customWidth="1"/>
    <col min="4623" max="4623" width="9.140625" style="79" customWidth="1"/>
    <col min="4624" max="4863" width="9.140625" style="79"/>
    <col min="4864" max="4864" width="82" style="79" customWidth="1"/>
    <col min="4865" max="4865" width="10.7109375" style="79" customWidth="1"/>
    <col min="4866" max="4866" width="8.5703125" style="79" customWidth="1"/>
    <col min="4867" max="4867" width="10.85546875" style="79" customWidth="1"/>
    <col min="4868" max="4868" width="8.85546875" style="79" customWidth="1"/>
    <col min="4869" max="4869" width="13.85546875" style="79" customWidth="1"/>
    <col min="4870" max="4870" width="11" style="79" customWidth="1"/>
    <col min="4871" max="4872" width="12.28515625" style="79" customWidth="1"/>
    <col min="4873" max="4873" width="6.42578125" style="79" customWidth="1"/>
    <col min="4874" max="4874" width="9.140625" style="79" customWidth="1"/>
    <col min="4875" max="4875" width="6.85546875" style="79" customWidth="1"/>
    <col min="4876" max="4876" width="10.42578125" style="79" customWidth="1"/>
    <col min="4877" max="4877" width="10" style="79" customWidth="1"/>
    <col min="4878" max="4878" width="6.7109375" style="79" bestFit="1" customWidth="1"/>
    <col min="4879" max="4879" width="9.140625" style="79" customWidth="1"/>
    <col min="4880" max="5119" width="9.140625" style="79"/>
    <col min="5120" max="5120" width="82" style="79" customWidth="1"/>
    <col min="5121" max="5121" width="10.7109375" style="79" customWidth="1"/>
    <col min="5122" max="5122" width="8.5703125" style="79" customWidth="1"/>
    <col min="5123" max="5123" width="10.85546875" style="79" customWidth="1"/>
    <col min="5124" max="5124" width="8.85546875" style="79" customWidth="1"/>
    <col min="5125" max="5125" width="13.85546875" style="79" customWidth="1"/>
    <col min="5126" max="5126" width="11" style="79" customWidth="1"/>
    <col min="5127" max="5128" width="12.28515625" style="79" customWidth="1"/>
    <col min="5129" max="5129" width="6.42578125" style="79" customWidth="1"/>
    <col min="5130" max="5130" width="9.140625" style="79" customWidth="1"/>
    <col min="5131" max="5131" width="6.85546875" style="79" customWidth="1"/>
    <col min="5132" max="5132" width="10.42578125" style="79" customWidth="1"/>
    <col min="5133" max="5133" width="10" style="79" customWidth="1"/>
    <col min="5134" max="5134" width="6.7109375" style="79" bestFit="1" customWidth="1"/>
    <col min="5135" max="5135" width="9.140625" style="79" customWidth="1"/>
    <col min="5136" max="5375" width="9.140625" style="79"/>
    <col min="5376" max="5376" width="82" style="79" customWidth="1"/>
    <col min="5377" max="5377" width="10.7109375" style="79" customWidth="1"/>
    <col min="5378" max="5378" width="8.5703125" style="79" customWidth="1"/>
    <col min="5379" max="5379" width="10.85546875" style="79" customWidth="1"/>
    <col min="5380" max="5380" width="8.85546875" style="79" customWidth="1"/>
    <col min="5381" max="5381" width="13.85546875" style="79" customWidth="1"/>
    <col min="5382" max="5382" width="11" style="79" customWidth="1"/>
    <col min="5383" max="5384" width="12.28515625" style="79" customWidth="1"/>
    <col min="5385" max="5385" width="6.42578125" style="79" customWidth="1"/>
    <col min="5386" max="5386" width="9.140625" style="79" customWidth="1"/>
    <col min="5387" max="5387" width="6.85546875" style="79" customWidth="1"/>
    <col min="5388" max="5388" width="10.42578125" style="79" customWidth="1"/>
    <col min="5389" max="5389" width="10" style="79" customWidth="1"/>
    <col min="5390" max="5390" width="6.7109375" style="79" bestFit="1" customWidth="1"/>
    <col min="5391" max="5391" width="9.140625" style="79" customWidth="1"/>
    <col min="5392" max="5631" width="9.140625" style="79"/>
    <col min="5632" max="5632" width="82" style="79" customWidth="1"/>
    <col min="5633" max="5633" width="10.7109375" style="79" customWidth="1"/>
    <col min="5634" max="5634" width="8.5703125" style="79" customWidth="1"/>
    <col min="5635" max="5635" width="10.85546875" style="79" customWidth="1"/>
    <col min="5636" max="5636" width="8.85546875" style="79" customWidth="1"/>
    <col min="5637" max="5637" width="13.85546875" style="79" customWidth="1"/>
    <col min="5638" max="5638" width="11" style="79" customWidth="1"/>
    <col min="5639" max="5640" width="12.28515625" style="79" customWidth="1"/>
    <col min="5641" max="5641" width="6.42578125" style="79" customWidth="1"/>
    <col min="5642" max="5642" width="9.140625" style="79" customWidth="1"/>
    <col min="5643" max="5643" width="6.85546875" style="79" customWidth="1"/>
    <col min="5644" max="5644" width="10.42578125" style="79" customWidth="1"/>
    <col min="5645" max="5645" width="10" style="79" customWidth="1"/>
    <col min="5646" max="5646" width="6.7109375" style="79" bestFit="1" customWidth="1"/>
    <col min="5647" max="5647" width="9.140625" style="79" customWidth="1"/>
    <col min="5648" max="5887" width="9.140625" style="79"/>
    <col min="5888" max="5888" width="82" style="79" customWidth="1"/>
    <col min="5889" max="5889" width="10.7109375" style="79" customWidth="1"/>
    <col min="5890" max="5890" width="8.5703125" style="79" customWidth="1"/>
    <col min="5891" max="5891" width="10.85546875" style="79" customWidth="1"/>
    <col min="5892" max="5892" width="8.85546875" style="79" customWidth="1"/>
    <col min="5893" max="5893" width="13.85546875" style="79" customWidth="1"/>
    <col min="5894" max="5894" width="11" style="79" customWidth="1"/>
    <col min="5895" max="5896" width="12.28515625" style="79" customWidth="1"/>
    <col min="5897" max="5897" width="6.42578125" style="79" customWidth="1"/>
    <col min="5898" max="5898" width="9.140625" style="79" customWidth="1"/>
    <col min="5899" max="5899" width="6.85546875" style="79" customWidth="1"/>
    <col min="5900" max="5900" width="10.42578125" style="79" customWidth="1"/>
    <col min="5901" max="5901" width="10" style="79" customWidth="1"/>
    <col min="5902" max="5902" width="6.7109375" style="79" bestFit="1" customWidth="1"/>
    <col min="5903" max="5903" width="9.140625" style="79" customWidth="1"/>
    <col min="5904" max="6143" width="9.140625" style="79"/>
    <col min="6144" max="6144" width="82" style="79" customWidth="1"/>
    <col min="6145" max="6145" width="10.7109375" style="79" customWidth="1"/>
    <col min="6146" max="6146" width="8.5703125" style="79" customWidth="1"/>
    <col min="6147" max="6147" width="10.85546875" style="79" customWidth="1"/>
    <col min="6148" max="6148" width="8.85546875" style="79" customWidth="1"/>
    <col min="6149" max="6149" width="13.85546875" style="79" customWidth="1"/>
    <col min="6150" max="6150" width="11" style="79" customWidth="1"/>
    <col min="6151" max="6152" width="12.28515625" style="79" customWidth="1"/>
    <col min="6153" max="6153" width="6.42578125" style="79" customWidth="1"/>
    <col min="6154" max="6154" width="9.140625" style="79" customWidth="1"/>
    <col min="6155" max="6155" width="6.85546875" style="79" customWidth="1"/>
    <col min="6156" max="6156" width="10.42578125" style="79" customWidth="1"/>
    <col min="6157" max="6157" width="10" style="79" customWidth="1"/>
    <col min="6158" max="6158" width="6.7109375" style="79" bestFit="1" customWidth="1"/>
    <col min="6159" max="6159" width="9.140625" style="79" customWidth="1"/>
    <col min="6160" max="6399" width="9.140625" style="79"/>
    <col min="6400" max="6400" width="82" style="79" customWidth="1"/>
    <col min="6401" max="6401" width="10.7109375" style="79" customWidth="1"/>
    <col min="6402" max="6402" width="8.5703125" style="79" customWidth="1"/>
    <col min="6403" max="6403" width="10.85546875" style="79" customWidth="1"/>
    <col min="6404" max="6404" width="8.85546875" style="79" customWidth="1"/>
    <col min="6405" max="6405" width="13.85546875" style="79" customWidth="1"/>
    <col min="6406" max="6406" width="11" style="79" customWidth="1"/>
    <col min="6407" max="6408" width="12.28515625" style="79" customWidth="1"/>
    <col min="6409" max="6409" width="6.42578125" style="79" customWidth="1"/>
    <col min="6410" max="6410" width="9.140625" style="79" customWidth="1"/>
    <col min="6411" max="6411" width="6.85546875" style="79" customWidth="1"/>
    <col min="6412" max="6412" width="10.42578125" style="79" customWidth="1"/>
    <col min="6413" max="6413" width="10" style="79" customWidth="1"/>
    <col min="6414" max="6414" width="6.7109375" style="79" bestFit="1" customWidth="1"/>
    <col min="6415" max="6415" width="9.140625" style="79" customWidth="1"/>
    <col min="6416" max="6655" width="9.140625" style="79"/>
    <col min="6656" max="6656" width="82" style="79" customWidth="1"/>
    <col min="6657" max="6657" width="10.7109375" style="79" customWidth="1"/>
    <col min="6658" max="6658" width="8.5703125" style="79" customWidth="1"/>
    <col min="6659" max="6659" width="10.85546875" style="79" customWidth="1"/>
    <col min="6660" max="6660" width="8.85546875" style="79" customWidth="1"/>
    <col min="6661" max="6661" width="13.85546875" style="79" customWidth="1"/>
    <col min="6662" max="6662" width="11" style="79" customWidth="1"/>
    <col min="6663" max="6664" width="12.28515625" style="79" customWidth="1"/>
    <col min="6665" max="6665" width="6.42578125" style="79" customWidth="1"/>
    <col min="6666" max="6666" width="9.140625" style="79" customWidth="1"/>
    <col min="6667" max="6667" width="6.85546875" style="79" customWidth="1"/>
    <col min="6668" max="6668" width="10.42578125" style="79" customWidth="1"/>
    <col min="6669" max="6669" width="10" style="79" customWidth="1"/>
    <col min="6670" max="6670" width="6.7109375" style="79" bestFit="1" customWidth="1"/>
    <col min="6671" max="6671" width="9.140625" style="79" customWidth="1"/>
    <col min="6672" max="6911" width="9.140625" style="79"/>
    <col min="6912" max="6912" width="82" style="79" customWidth="1"/>
    <col min="6913" max="6913" width="10.7109375" style="79" customWidth="1"/>
    <col min="6914" max="6914" width="8.5703125" style="79" customWidth="1"/>
    <col min="6915" max="6915" width="10.85546875" style="79" customWidth="1"/>
    <col min="6916" max="6916" width="8.85546875" style="79" customWidth="1"/>
    <col min="6917" max="6917" width="13.85546875" style="79" customWidth="1"/>
    <col min="6918" max="6918" width="11" style="79" customWidth="1"/>
    <col min="6919" max="6920" width="12.28515625" style="79" customWidth="1"/>
    <col min="6921" max="6921" width="6.42578125" style="79" customWidth="1"/>
    <col min="6922" max="6922" width="9.140625" style="79" customWidth="1"/>
    <col min="6923" max="6923" width="6.85546875" style="79" customWidth="1"/>
    <col min="6924" max="6924" width="10.42578125" style="79" customWidth="1"/>
    <col min="6925" max="6925" width="10" style="79" customWidth="1"/>
    <col min="6926" max="6926" width="6.7109375" style="79" bestFit="1" customWidth="1"/>
    <col min="6927" max="6927" width="9.140625" style="79" customWidth="1"/>
    <col min="6928" max="7167" width="9.140625" style="79"/>
    <col min="7168" max="7168" width="82" style="79" customWidth="1"/>
    <col min="7169" max="7169" width="10.7109375" style="79" customWidth="1"/>
    <col min="7170" max="7170" width="8.5703125" style="79" customWidth="1"/>
    <col min="7171" max="7171" width="10.85546875" style="79" customWidth="1"/>
    <col min="7172" max="7172" width="8.85546875" style="79" customWidth="1"/>
    <col min="7173" max="7173" width="13.85546875" style="79" customWidth="1"/>
    <col min="7174" max="7174" width="11" style="79" customWidth="1"/>
    <col min="7175" max="7176" width="12.28515625" style="79" customWidth="1"/>
    <col min="7177" max="7177" width="6.42578125" style="79" customWidth="1"/>
    <col min="7178" max="7178" width="9.140625" style="79" customWidth="1"/>
    <col min="7179" max="7179" width="6.85546875" style="79" customWidth="1"/>
    <col min="7180" max="7180" width="10.42578125" style="79" customWidth="1"/>
    <col min="7181" max="7181" width="10" style="79" customWidth="1"/>
    <col min="7182" max="7182" width="6.7109375" style="79" bestFit="1" customWidth="1"/>
    <col min="7183" max="7183" width="9.140625" style="79" customWidth="1"/>
    <col min="7184" max="7423" width="9.140625" style="79"/>
    <col min="7424" max="7424" width="82" style="79" customWidth="1"/>
    <col min="7425" max="7425" width="10.7109375" style="79" customWidth="1"/>
    <col min="7426" max="7426" width="8.5703125" style="79" customWidth="1"/>
    <col min="7427" max="7427" width="10.85546875" style="79" customWidth="1"/>
    <col min="7428" max="7428" width="8.85546875" style="79" customWidth="1"/>
    <col min="7429" max="7429" width="13.85546875" style="79" customWidth="1"/>
    <col min="7430" max="7430" width="11" style="79" customWidth="1"/>
    <col min="7431" max="7432" width="12.28515625" style="79" customWidth="1"/>
    <col min="7433" max="7433" width="6.42578125" style="79" customWidth="1"/>
    <col min="7434" max="7434" width="9.140625" style="79" customWidth="1"/>
    <col min="7435" max="7435" width="6.85546875" style="79" customWidth="1"/>
    <col min="7436" max="7436" width="10.42578125" style="79" customWidth="1"/>
    <col min="7437" max="7437" width="10" style="79" customWidth="1"/>
    <col min="7438" max="7438" width="6.7109375" style="79" bestFit="1" customWidth="1"/>
    <col min="7439" max="7439" width="9.140625" style="79" customWidth="1"/>
    <col min="7440" max="7679" width="9.140625" style="79"/>
    <col min="7680" max="7680" width="82" style="79" customWidth="1"/>
    <col min="7681" max="7681" width="10.7109375" style="79" customWidth="1"/>
    <col min="7682" max="7682" width="8.5703125" style="79" customWidth="1"/>
    <col min="7683" max="7683" width="10.85546875" style="79" customWidth="1"/>
    <col min="7684" max="7684" width="8.85546875" style="79" customWidth="1"/>
    <col min="7685" max="7685" width="13.85546875" style="79" customWidth="1"/>
    <col min="7686" max="7686" width="11" style="79" customWidth="1"/>
    <col min="7687" max="7688" width="12.28515625" style="79" customWidth="1"/>
    <col min="7689" max="7689" width="6.42578125" style="79" customWidth="1"/>
    <col min="7690" max="7690" width="9.140625" style="79" customWidth="1"/>
    <col min="7691" max="7691" width="6.85546875" style="79" customWidth="1"/>
    <col min="7692" max="7692" width="10.42578125" style="79" customWidth="1"/>
    <col min="7693" max="7693" width="10" style="79" customWidth="1"/>
    <col min="7694" max="7694" width="6.7109375" style="79" bestFit="1" customWidth="1"/>
    <col min="7695" max="7695" width="9.140625" style="79" customWidth="1"/>
    <col min="7696" max="7935" width="9.140625" style="79"/>
    <col min="7936" max="7936" width="82" style="79" customWidth="1"/>
    <col min="7937" max="7937" width="10.7109375" style="79" customWidth="1"/>
    <col min="7938" max="7938" width="8.5703125" style="79" customWidth="1"/>
    <col min="7939" max="7939" width="10.85546875" style="79" customWidth="1"/>
    <col min="7940" max="7940" width="8.85546875" style="79" customWidth="1"/>
    <col min="7941" max="7941" width="13.85546875" style="79" customWidth="1"/>
    <col min="7942" max="7942" width="11" style="79" customWidth="1"/>
    <col min="7943" max="7944" width="12.28515625" style="79" customWidth="1"/>
    <col min="7945" max="7945" width="6.42578125" style="79" customWidth="1"/>
    <col min="7946" max="7946" width="9.140625" style="79" customWidth="1"/>
    <col min="7947" max="7947" width="6.85546875" style="79" customWidth="1"/>
    <col min="7948" max="7948" width="10.42578125" style="79" customWidth="1"/>
    <col min="7949" max="7949" width="10" style="79" customWidth="1"/>
    <col min="7950" max="7950" width="6.7109375" style="79" bestFit="1" customWidth="1"/>
    <col min="7951" max="7951" width="9.140625" style="79" customWidth="1"/>
    <col min="7952" max="8191" width="9.140625" style="79"/>
    <col min="8192" max="8192" width="82" style="79" customWidth="1"/>
    <col min="8193" max="8193" width="10.7109375" style="79" customWidth="1"/>
    <col min="8194" max="8194" width="8.5703125" style="79" customWidth="1"/>
    <col min="8195" max="8195" width="10.85546875" style="79" customWidth="1"/>
    <col min="8196" max="8196" width="8.85546875" style="79" customWidth="1"/>
    <col min="8197" max="8197" width="13.85546875" style="79" customWidth="1"/>
    <col min="8198" max="8198" width="11" style="79" customWidth="1"/>
    <col min="8199" max="8200" width="12.28515625" style="79" customWidth="1"/>
    <col min="8201" max="8201" width="6.42578125" style="79" customWidth="1"/>
    <col min="8202" max="8202" width="9.140625" style="79" customWidth="1"/>
    <col min="8203" max="8203" width="6.85546875" style="79" customWidth="1"/>
    <col min="8204" max="8204" width="10.42578125" style="79" customWidth="1"/>
    <col min="8205" max="8205" width="10" style="79" customWidth="1"/>
    <col min="8206" max="8206" width="6.7109375" style="79" bestFit="1" customWidth="1"/>
    <col min="8207" max="8207" width="9.140625" style="79" customWidth="1"/>
    <col min="8208" max="8447" width="9.140625" style="79"/>
    <col min="8448" max="8448" width="82" style="79" customWidth="1"/>
    <col min="8449" max="8449" width="10.7109375" style="79" customWidth="1"/>
    <col min="8450" max="8450" width="8.5703125" style="79" customWidth="1"/>
    <col min="8451" max="8451" width="10.85546875" style="79" customWidth="1"/>
    <col min="8452" max="8452" width="8.85546875" style="79" customWidth="1"/>
    <col min="8453" max="8453" width="13.85546875" style="79" customWidth="1"/>
    <col min="8454" max="8454" width="11" style="79" customWidth="1"/>
    <col min="8455" max="8456" width="12.28515625" style="79" customWidth="1"/>
    <col min="8457" max="8457" width="6.42578125" style="79" customWidth="1"/>
    <col min="8458" max="8458" width="9.140625" style="79" customWidth="1"/>
    <col min="8459" max="8459" width="6.85546875" style="79" customWidth="1"/>
    <col min="8460" max="8460" width="10.42578125" style="79" customWidth="1"/>
    <col min="8461" max="8461" width="10" style="79" customWidth="1"/>
    <col min="8462" max="8462" width="6.7109375" style="79" bestFit="1" customWidth="1"/>
    <col min="8463" max="8463" width="9.140625" style="79" customWidth="1"/>
    <col min="8464" max="8703" width="9.140625" style="79"/>
    <col min="8704" max="8704" width="82" style="79" customWidth="1"/>
    <col min="8705" max="8705" width="10.7109375" style="79" customWidth="1"/>
    <col min="8706" max="8706" width="8.5703125" style="79" customWidth="1"/>
    <col min="8707" max="8707" width="10.85546875" style="79" customWidth="1"/>
    <col min="8708" max="8708" width="8.85546875" style="79" customWidth="1"/>
    <col min="8709" max="8709" width="13.85546875" style="79" customWidth="1"/>
    <col min="8710" max="8710" width="11" style="79" customWidth="1"/>
    <col min="8711" max="8712" width="12.28515625" style="79" customWidth="1"/>
    <col min="8713" max="8713" width="6.42578125" style="79" customWidth="1"/>
    <col min="8714" max="8714" width="9.140625" style="79" customWidth="1"/>
    <col min="8715" max="8715" width="6.85546875" style="79" customWidth="1"/>
    <col min="8716" max="8716" width="10.42578125" style="79" customWidth="1"/>
    <col min="8717" max="8717" width="10" style="79" customWidth="1"/>
    <col min="8718" max="8718" width="6.7109375" style="79" bestFit="1" customWidth="1"/>
    <col min="8719" max="8719" width="9.140625" style="79" customWidth="1"/>
    <col min="8720" max="8959" width="9.140625" style="79"/>
    <col min="8960" max="8960" width="82" style="79" customWidth="1"/>
    <col min="8961" max="8961" width="10.7109375" style="79" customWidth="1"/>
    <col min="8962" max="8962" width="8.5703125" style="79" customWidth="1"/>
    <col min="8963" max="8963" width="10.85546875" style="79" customWidth="1"/>
    <col min="8964" max="8964" width="8.85546875" style="79" customWidth="1"/>
    <col min="8965" max="8965" width="13.85546875" style="79" customWidth="1"/>
    <col min="8966" max="8966" width="11" style="79" customWidth="1"/>
    <col min="8967" max="8968" width="12.28515625" style="79" customWidth="1"/>
    <col min="8969" max="8969" width="6.42578125" style="79" customWidth="1"/>
    <col min="8970" max="8970" width="9.140625" style="79" customWidth="1"/>
    <col min="8971" max="8971" width="6.85546875" style="79" customWidth="1"/>
    <col min="8972" max="8972" width="10.42578125" style="79" customWidth="1"/>
    <col min="8973" max="8973" width="10" style="79" customWidth="1"/>
    <col min="8974" max="8974" width="6.7109375" style="79" bestFit="1" customWidth="1"/>
    <col min="8975" max="8975" width="9.140625" style="79" customWidth="1"/>
    <col min="8976" max="9215" width="9.140625" style="79"/>
    <col min="9216" max="9216" width="82" style="79" customWidth="1"/>
    <col min="9217" max="9217" width="10.7109375" style="79" customWidth="1"/>
    <col min="9218" max="9218" width="8.5703125" style="79" customWidth="1"/>
    <col min="9219" max="9219" width="10.85546875" style="79" customWidth="1"/>
    <col min="9220" max="9220" width="8.85546875" style="79" customWidth="1"/>
    <col min="9221" max="9221" width="13.85546875" style="79" customWidth="1"/>
    <col min="9222" max="9222" width="11" style="79" customWidth="1"/>
    <col min="9223" max="9224" width="12.28515625" style="79" customWidth="1"/>
    <col min="9225" max="9225" width="6.42578125" style="79" customWidth="1"/>
    <col min="9226" max="9226" width="9.140625" style="79" customWidth="1"/>
    <col min="9227" max="9227" width="6.85546875" style="79" customWidth="1"/>
    <col min="9228" max="9228" width="10.42578125" style="79" customWidth="1"/>
    <col min="9229" max="9229" width="10" style="79" customWidth="1"/>
    <col min="9230" max="9230" width="6.7109375" style="79" bestFit="1" customWidth="1"/>
    <col min="9231" max="9231" width="9.140625" style="79" customWidth="1"/>
    <col min="9232" max="9471" width="9.140625" style="79"/>
    <col min="9472" max="9472" width="82" style="79" customWidth="1"/>
    <col min="9473" max="9473" width="10.7109375" style="79" customWidth="1"/>
    <col min="9474" max="9474" width="8.5703125" style="79" customWidth="1"/>
    <col min="9475" max="9475" width="10.85546875" style="79" customWidth="1"/>
    <col min="9476" max="9476" width="8.85546875" style="79" customWidth="1"/>
    <col min="9477" max="9477" width="13.85546875" style="79" customWidth="1"/>
    <col min="9478" max="9478" width="11" style="79" customWidth="1"/>
    <col min="9479" max="9480" width="12.28515625" style="79" customWidth="1"/>
    <col min="9481" max="9481" width="6.42578125" style="79" customWidth="1"/>
    <col min="9482" max="9482" width="9.140625" style="79" customWidth="1"/>
    <col min="9483" max="9483" width="6.85546875" style="79" customWidth="1"/>
    <col min="9484" max="9484" width="10.42578125" style="79" customWidth="1"/>
    <col min="9485" max="9485" width="10" style="79" customWidth="1"/>
    <col min="9486" max="9486" width="6.7109375" style="79" bestFit="1" customWidth="1"/>
    <col min="9487" max="9487" width="9.140625" style="79" customWidth="1"/>
    <col min="9488" max="9727" width="9.140625" style="79"/>
    <col min="9728" max="9728" width="82" style="79" customWidth="1"/>
    <col min="9729" max="9729" width="10.7109375" style="79" customWidth="1"/>
    <col min="9730" max="9730" width="8.5703125" style="79" customWidth="1"/>
    <col min="9731" max="9731" width="10.85546875" style="79" customWidth="1"/>
    <col min="9732" max="9732" width="8.85546875" style="79" customWidth="1"/>
    <col min="9733" max="9733" width="13.85546875" style="79" customWidth="1"/>
    <col min="9734" max="9734" width="11" style="79" customWidth="1"/>
    <col min="9735" max="9736" width="12.28515625" style="79" customWidth="1"/>
    <col min="9737" max="9737" width="6.42578125" style="79" customWidth="1"/>
    <col min="9738" max="9738" width="9.140625" style="79" customWidth="1"/>
    <col min="9739" max="9739" width="6.85546875" style="79" customWidth="1"/>
    <col min="9740" max="9740" width="10.42578125" style="79" customWidth="1"/>
    <col min="9741" max="9741" width="10" style="79" customWidth="1"/>
    <col min="9742" max="9742" width="6.7109375" style="79" bestFit="1" customWidth="1"/>
    <col min="9743" max="9743" width="9.140625" style="79" customWidth="1"/>
    <col min="9744" max="9983" width="9.140625" style="79"/>
    <col min="9984" max="9984" width="82" style="79" customWidth="1"/>
    <col min="9985" max="9985" width="10.7109375" style="79" customWidth="1"/>
    <col min="9986" max="9986" width="8.5703125" style="79" customWidth="1"/>
    <col min="9987" max="9987" width="10.85546875" style="79" customWidth="1"/>
    <col min="9988" max="9988" width="8.85546875" style="79" customWidth="1"/>
    <col min="9989" max="9989" width="13.85546875" style="79" customWidth="1"/>
    <col min="9990" max="9990" width="11" style="79" customWidth="1"/>
    <col min="9991" max="9992" width="12.28515625" style="79" customWidth="1"/>
    <col min="9993" max="9993" width="6.42578125" style="79" customWidth="1"/>
    <col min="9994" max="9994" width="9.140625" style="79" customWidth="1"/>
    <col min="9995" max="9995" width="6.85546875" style="79" customWidth="1"/>
    <col min="9996" max="9996" width="10.42578125" style="79" customWidth="1"/>
    <col min="9997" max="9997" width="10" style="79" customWidth="1"/>
    <col min="9998" max="9998" width="6.7109375" style="79" bestFit="1" customWidth="1"/>
    <col min="9999" max="9999" width="9.140625" style="79" customWidth="1"/>
    <col min="10000" max="10239" width="9.140625" style="79"/>
    <col min="10240" max="10240" width="82" style="79" customWidth="1"/>
    <col min="10241" max="10241" width="10.7109375" style="79" customWidth="1"/>
    <col min="10242" max="10242" width="8.5703125" style="79" customWidth="1"/>
    <col min="10243" max="10243" width="10.85546875" style="79" customWidth="1"/>
    <col min="10244" max="10244" width="8.85546875" style="79" customWidth="1"/>
    <col min="10245" max="10245" width="13.85546875" style="79" customWidth="1"/>
    <col min="10246" max="10246" width="11" style="79" customWidth="1"/>
    <col min="10247" max="10248" width="12.28515625" style="79" customWidth="1"/>
    <col min="10249" max="10249" width="6.42578125" style="79" customWidth="1"/>
    <col min="10250" max="10250" width="9.140625" style="79" customWidth="1"/>
    <col min="10251" max="10251" width="6.85546875" style="79" customWidth="1"/>
    <col min="10252" max="10252" width="10.42578125" style="79" customWidth="1"/>
    <col min="10253" max="10253" width="10" style="79" customWidth="1"/>
    <col min="10254" max="10254" width="6.7109375" style="79" bestFit="1" customWidth="1"/>
    <col min="10255" max="10255" width="9.140625" style="79" customWidth="1"/>
    <col min="10256" max="10495" width="9.140625" style="79"/>
    <col min="10496" max="10496" width="82" style="79" customWidth="1"/>
    <col min="10497" max="10497" width="10.7109375" style="79" customWidth="1"/>
    <col min="10498" max="10498" width="8.5703125" style="79" customWidth="1"/>
    <col min="10499" max="10499" width="10.85546875" style="79" customWidth="1"/>
    <col min="10500" max="10500" width="8.85546875" style="79" customWidth="1"/>
    <col min="10501" max="10501" width="13.85546875" style="79" customWidth="1"/>
    <col min="10502" max="10502" width="11" style="79" customWidth="1"/>
    <col min="10503" max="10504" width="12.28515625" style="79" customWidth="1"/>
    <col min="10505" max="10505" width="6.42578125" style="79" customWidth="1"/>
    <col min="10506" max="10506" width="9.140625" style="79" customWidth="1"/>
    <col min="10507" max="10507" width="6.85546875" style="79" customWidth="1"/>
    <col min="10508" max="10508" width="10.42578125" style="79" customWidth="1"/>
    <col min="10509" max="10509" width="10" style="79" customWidth="1"/>
    <col min="10510" max="10510" width="6.7109375" style="79" bestFit="1" customWidth="1"/>
    <col min="10511" max="10511" width="9.140625" style="79" customWidth="1"/>
    <col min="10512" max="10751" width="9.140625" style="79"/>
    <col min="10752" max="10752" width="82" style="79" customWidth="1"/>
    <col min="10753" max="10753" width="10.7109375" style="79" customWidth="1"/>
    <col min="10754" max="10754" width="8.5703125" style="79" customWidth="1"/>
    <col min="10755" max="10755" width="10.85546875" style="79" customWidth="1"/>
    <col min="10756" max="10756" width="8.85546875" style="79" customWidth="1"/>
    <col min="10757" max="10757" width="13.85546875" style="79" customWidth="1"/>
    <col min="10758" max="10758" width="11" style="79" customWidth="1"/>
    <col min="10759" max="10760" width="12.28515625" style="79" customWidth="1"/>
    <col min="10761" max="10761" width="6.42578125" style="79" customWidth="1"/>
    <col min="10762" max="10762" width="9.140625" style="79" customWidth="1"/>
    <col min="10763" max="10763" width="6.85546875" style="79" customWidth="1"/>
    <col min="10764" max="10764" width="10.42578125" style="79" customWidth="1"/>
    <col min="10765" max="10765" width="10" style="79" customWidth="1"/>
    <col min="10766" max="10766" width="6.7109375" style="79" bestFit="1" customWidth="1"/>
    <col min="10767" max="10767" width="9.140625" style="79" customWidth="1"/>
    <col min="10768" max="11007" width="9.140625" style="79"/>
    <col min="11008" max="11008" width="82" style="79" customWidth="1"/>
    <col min="11009" max="11009" width="10.7109375" style="79" customWidth="1"/>
    <col min="11010" max="11010" width="8.5703125" style="79" customWidth="1"/>
    <col min="11011" max="11011" width="10.85546875" style="79" customWidth="1"/>
    <col min="11012" max="11012" width="8.85546875" style="79" customWidth="1"/>
    <col min="11013" max="11013" width="13.85546875" style="79" customWidth="1"/>
    <col min="11014" max="11014" width="11" style="79" customWidth="1"/>
    <col min="11015" max="11016" width="12.28515625" style="79" customWidth="1"/>
    <col min="11017" max="11017" width="6.42578125" style="79" customWidth="1"/>
    <col min="11018" max="11018" width="9.140625" style="79" customWidth="1"/>
    <col min="11019" max="11019" width="6.85546875" style="79" customWidth="1"/>
    <col min="11020" max="11020" width="10.42578125" style="79" customWidth="1"/>
    <col min="11021" max="11021" width="10" style="79" customWidth="1"/>
    <col min="11022" max="11022" width="6.7109375" style="79" bestFit="1" customWidth="1"/>
    <col min="11023" max="11023" width="9.140625" style="79" customWidth="1"/>
    <col min="11024" max="11263" width="9.140625" style="79"/>
    <col min="11264" max="11264" width="82" style="79" customWidth="1"/>
    <col min="11265" max="11265" width="10.7109375" style="79" customWidth="1"/>
    <col min="11266" max="11266" width="8.5703125" style="79" customWidth="1"/>
    <col min="11267" max="11267" width="10.85546875" style="79" customWidth="1"/>
    <col min="11268" max="11268" width="8.85546875" style="79" customWidth="1"/>
    <col min="11269" max="11269" width="13.85546875" style="79" customWidth="1"/>
    <col min="11270" max="11270" width="11" style="79" customWidth="1"/>
    <col min="11271" max="11272" width="12.28515625" style="79" customWidth="1"/>
    <col min="11273" max="11273" width="6.42578125" style="79" customWidth="1"/>
    <col min="11274" max="11274" width="9.140625" style="79" customWidth="1"/>
    <col min="11275" max="11275" width="6.85546875" style="79" customWidth="1"/>
    <col min="11276" max="11276" width="10.42578125" style="79" customWidth="1"/>
    <col min="11277" max="11277" width="10" style="79" customWidth="1"/>
    <col min="11278" max="11278" width="6.7109375" style="79" bestFit="1" customWidth="1"/>
    <col min="11279" max="11279" width="9.140625" style="79" customWidth="1"/>
    <col min="11280" max="11519" width="9.140625" style="79"/>
    <col min="11520" max="11520" width="82" style="79" customWidth="1"/>
    <col min="11521" max="11521" width="10.7109375" style="79" customWidth="1"/>
    <col min="11522" max="11522" width="8.5703125" style="79" customWidth="1"/>
    <col min="11523" max="11523" width="10.85546875" style="79" customWidth="1"/>
    <col min="11524" max="11524" width="8.85546875" style="79" customWidth="1"/>
    <col min="11525" max="11525" width="13.85546875" style="79" customWidth="1"/>
    <col min="11526" max="11526" width="11" style="79" customWidth="1"/>
    <col min="11527" max="11528" width="12.28515625" style="79" customWidth="1"/>
    <col min="11529" max="11529" width="6.42578125" style="79" customWidth="1"/>
    <col min="11530" max="11530" width="9.140625" style="79" customWidth="1"/>
    <col min="11531" max="11531" width="6.85546875" style="79" customWidth="1"/>
    <col min="11532" max="11532" width="10.42578125" style="79" customWidth="1"/>
    <col min="11533" max="11533" width="10" style="79" customWidth="1"/>
    <col min="11534" max="11534" width="6.7109375" style="79" bestFit="1" customWidth="1"/>
    <col min="11535" max="11535" width="9.140625" style="79" customWidth="1"/>
    <col min="11536" max="11775" width="9.140625" style="79"/>
    <col min="11776" max="11776" width="82" style="79" customWidth="1"/>
    <col min="11777" max="11777" width="10.7109375" style="79" customWidth="1"/>
    <col min="11778" max="11778" width="8.5703125" style="79" customWidth="1"/>
    <col min="11779" max="11779" width="10.85546875" style="79" customWidth="1"/>
    <col min="11780" max="11780" width="8.85546875" style="79" customWidth="1"/>
    <col min="11781" max="11781" width="13.85546875" style="79" customWidth="1"/>
    <col min="11782" max="11782" width="11" style="79" customWidth="1"/>
    <col min="11783" max="11784" width="12.28515625" style="79" customWidth="1"/>
    <col min="11785" max="11785" width="6.42578125" style="79" customWidth="1"/>
    <col min="11786" max="11786" width="9.140625" style="79" customWidth="1"/>
    <col min="11787" max="11787" width="6.85546875" style="79" customWidth="1"/>
    <col min="11788" max="11788" width="10.42578125" style="79" customWidth="1"/>
    <col min="11789" max="11789" width="10" style="79" customWidth="1"/>
    <col min="11790" max="11790" width="6.7109375" style="79" bestFit="1" customWidth="1"/>
    <col min="11791" max="11791" width="9.140625" style="79" customWidth="1"/>
    <col min="11792" max="12031" width="9.140625" style="79"/>
    <col min="12032" max="12032" width="82" style="79" customWidth="1"/>
    <col min="12033" max="12033" width="10.7109375" style="79" customWidth="1"/>
    <col min="12034" max="12034" width="8.5703125" style="79" customWidth="1"/>
    <col min="12035" max="12035" width="10.85546875" style="79" customWidth="1"/>
    <col min="12036" max="12036" width="8.85546875" style="79" customWidth="1"/>
    <col min="12037" max="12037" width="13.85546875" style="79" customWidth="1"/>
    <col min="12038" max="12038" width="11" style="79" customWidth="1"/>
    <col min="12039" max="12040" width="12.28515625" style="79" customWidth="1"/>
    <col min="12041" max="12041" width="6.42578125" style="79" customWidth="1"/>
    <col min="12042" max="12042" width="9.140625" style="79" customWidth="1"/>
    <col min="12043" max="12043" width="6.85546875" style="79" customWidth="1"/>
    <col min="12044" max="12044" width="10.42578125" style="79" customWidth="1"/>
    <col min="12045" max="12045" width="10" style="79" customWidth="1"/>
    <col min="12046" max="12046" width="6.7109375" style="79" bestFit="1" customWidth="1"/>
    <col min="12047" max="12047" width="9.140625" style="79" customWidth="1"/>
    <col min="12048" max="12287" width="9.140625" style="79"/>
    <col min="12288" max="12288" width="82" style="79" customWidth="1"/>
    <col min="12289" max="12289" width="10.7109375" style="79" customWidth="1"/>
    <col min="12290" max="12290" width="8.5703125" style="79" customWidth="1"/>
    <col min="12291" max="12291" width="10.85546875" style="79" customWidth="1"/>
    <col min="12292" max="12292" width="8.85546875" style="79" customWidth="1"/>
    <col min="12293" max="12293" width="13.85546875" style="79" customWidth="1"/>
    <col min="12294" max="12294" width="11" style="79" customWidth="1"/>
    <col min="12295" max="12296" width="12.28515625" style="79" customWidth="1"/>
    <col min="12297" max="12297" width="6.42578125" style="79" customWidth="1"/>
    <col min="12298" max="12298" width="9.140625" style="79" customWidth="1"/>
    <col min="12299" max="12299" width="6.85546875" style="79" customWidth="1"/>
    <col min="12300" max="12300" width="10.42578125" style="79" customWidth="1"/>
    <col min="12301" max="12301" width="10" style="79" customWidth="1"/>
    <col min="12302" max="12302" width="6.7109375" style="79" bestFit="1" customWidth="1"/>
    <col min="12303" max="12303" width="9.140625" style="79" customWidth="1"/>
    <col min="12304" max="12543" width="9.140625" style="79"/>
    <col min="12544" max="12544" width="82" style="79" customWidth="1"/>
    <col min="12545" max="12545" width="10.7109375" style="79" customWidth="1"/>
    <col min="12546" max="12546" width="8.5703125" style="79" customWidth="1"/>
    <col min="12547" max="12547" width="10.85546875" style="79" customWidth="1"/>
    <col min="12548" max="12548" width="8.85546875" style="79" customWidth="1"/>
    <col min="12549" max="12549" width="13.85546875" style="79" customWidth="1"/>
    <col min="12550" max="12550" width="11" style="79" customWidth="1"/>
    <col min="12551" max="12552" width="12.28515625" style="79" customWidth="1"/>
    <col min="12553" max="12553" width="6.42578125" style="79" customWidth="1"/>
    <col min="12554" max="12554" width="9.140625" style="79" customWidth="1"/>
    <col min="12555" max="12555" width="6.85546875" style="79" customWidth="1"/>
    <col min="12556" max="12556" width="10.42578125" style="79" customWidth="1"/>
    <col min="12557" max="12557" width="10" style="79" customWidth="1"/>
    <col min="12558" max="12558" width="6.7109375" style="79" bestFit="1" customWidth="1"/>
    <col min="12559" max="12559" width="9.140625" style="79" customWidth="1"/>
    <col min="12560" max="12799" width="9.140625" style="79"/>
    <col min="12800" max="12800" width="82" style="79" customWidth="1"/>
    <col min="12801" max="12801" width="10.7109375" style="79" customWidth="1"/>
    <col min="12802" max="12802" width="8.5703125" style="79" customWidth="1"/>
    <col min="12803" max="12803" width="10.85546875" style="79" customWidth="1"/>
    <col min="12804" max="12804" width="8.85546875" style="79" customWidth="1"/>
    <col min="12805" max="12805" width="13.85546875" style="79" customWidth="1"/>
    <col min="12806" max="12806" width="11" style="79" customWidth="1"/>
    <col min="12807" max="12808" width="12.28515625" style="79" customWidth="1"/>
    <col min="12809" max="12809" width="6.42578125" style="79" customWidth="1"/>
    <col min="12810" max="12810" width="9.140625" style="79" customWidth="1"/>
    <col min="12811" max="12811" width="6.85546875" style="79" customWidth="1"/>
    <col min="12812" max="12812" width="10.42578125" style="79" customWidth="1"/>
    <col min="12813" max="12813" width="10" style="79" customWidth="1"/>
    <col min="12814" max="12814" width="6.7109375" style="79" bestFit="1" customWidth="1"/>
    <col min="12815" max="12815" width="9.140625" style="79" customWidth="1"/>
    <col min="12816" max="13055" width="9.140625" style="79"/>
    <col min="13056" max="13056" width="82" style="79" customWidth="1"/>
    <col min="13057" max="13057" width="10.7109375" style="79" customWidth="1"/>
    <col min="13058" max="13058" width="8.5703125" style="79" customWidth="1"/>
    <col min="13059" max="13059" width="10.85546875" style="79" customWidth="1"/>
    <col min="13060" max="13060" width="8.85546875" style="79" customWidth="1"/>
    <col min="13061" max="13061" width="13.85546875" style="79" customWidth="1"/>
    <col min="13062" max="13062" width="11" style="79" customWidth="1"/>
    <col min="13063" max="13064" width="12.28515625" style="79" customWidth="1"/>
    <col min="13065" max="13065" width="6.42578125" style="79" customWidth="1"/>
    <col min="13066" max="13066" width="9.140625" style="79" customWidth="1"/>
    <col min="13067" max="13067" width="6.85546875" style="79" customWidth="1"/>
    <col min="13068" max="13068" width="10.42578125" style="79" customWidth="1"/>
    <col min="13069" max="13069" width="10" style="79" customWidth="1"/>
    <col min="13070" max="13070" width="6.7109375" style="79" bestFit="1" customWidth="1"/>
    <col min="13071" max="13071" width="9.140625" style="79" customWidth="1"/>
    <col min="13072" max="13311" width="9.140625" style="79"/>
    <col min="13312" max="13312" width="82" style="79" customWidth="1"/>
    <col min="13313" max="13313" width="10.7109375" style="79" customWidth="1"/>
    <col min="13314" max="13314" width="8.5703125" style="79" customWidth="1"/>
    <col min="13315" max="13315" width="10.85546875" style="79" customWidth="1"/>
    <col min="13316" max="13316" width="8.85546875" style="79" customWidth="1"/>
    <col min="13317" max="13317" width="13.85546875" style="79" customWidth="1"/>
    <col min="13318" max="13318" width="11" style="79" customWidth="1"/>
    <col min="13319" max="13320" width="12.28515625" style="79" customWidth="1"/>
    <col min="13321" max="13321" width="6.42578125" style="79" customWidth="1"/>
    <col min="13322" max="13322" width="9.140625" style="79" customWidth="1"/>
    <col min="13323" max="13323" width="6.85546875" style="79" customWidth="1"/>
    <col min="13324" max="13324" width="10.42578125" style="79" customWidth="1"/>
    <col min="13325" max="13325" width="10" style="79" customWidth="1"/>
    <col min="13326" max="13326" width="6.7109375" style="79" bestFit="1" customWidth="1"/>
    <col min="13327" max="13327" width="9.140625" style="79" customWidth="1"/>
    <col min="13328" max="13567" width="9.140625" style="79"/>
    <col min="13568" max="13568" width="82" style="79" customWidth="1"/>
    <col min="13569" max="13569" width="10.7109375" style="79" customWidth="1"/>
    <col min="13570" max="13570" width="8.5703125" style="79" customWidth="1"/>
    <col min="13571" max="13571" width="10.85546875" style="79" customWidth="1"/>
    <col min="13572" max="13572" width="8.85546875" style="79" customWidth="1"/>
    <col min="13573" max="13573" width="13.85546875" style="79" customWidth="1"/>
    <col min="13574" max="13574" width="11" style="79" customWidth="1"/>
    <col min="13575" max="13576" width="12.28515625" style="79" customWidth="1"/>
    <col min="13577" max="13577" width="6.42578125" style="79" customWidth="1"/>
    <col min="13578" max="13578" width="9.140625" style="79" customWidth="1"/>
    <col min="13579" max="13579" width="6.85546875" style="79" customWidth="1"/>
    <col min="13580" max="13580" width="10.42578125" style="79" customWidth="1"/>
    <col min="13581" max="13581" width="10" style="79" customWidth="1"/>
    <col min="13582" max="13582" width="6.7109375" style="79" bestFit="1" customWidth="1"/>
    <col min="13583" max="13583" width="9.140625" style="79" customWidth="1"/>
    <col min="13584" max="13823" width="9.140625" style="79"/>
    <col min="13824" max="13824" width="82" style="79" customWidth="1"/>
    <col min="13825" max="13825" width="10.7109375" style="79" customWidth="1"/>
    <col min="13826" max="13826" width="8.5703125" style="79" customWidth="1"/>
    <col min="13827" max="13827" width="10.85546875" style="79" customWidth="1"/>
    <col min="13828" max="13828" width="8.85546875" style="79" customWidth="1"/>
    <col min="13829" max="13829" width="13.85546875" style="79" customWidth="1"/>
    <col min="13830" max="13830" width="11" style="79" customWidth="1"/>
    <col min="13831" max="13832" width="12.28515625" style="79" customWidth="1"/>
    <col min="13833" max="13833" width="6.42578125" style="79" customWidth="1"/>
    <col min="13834" max="13834" width="9.140625" style="79" customWidth="1"/>
    <col min="13835" max="13835" width="6.85546875" style="79" customWidth="1"/>
    <col min="13836" max="13836" width="10.42578125" style="79" customWidth="1"/>
    <col min="13837" max="13837" width="10" style="79" customWidth="1"/>
    <col min="13838" max="13838" width="6.7109375" style="79" bestFit="1" customWidth="1"/>
    <col min="13839" max="13839" width="9.140625" style="79" customWidth="1"/>
    <col min="13840" max="14079" width="9.140625" style="79"/>
    <col min="14080" max="14080" width="82" style="79" customWidth="1"/>
    <col min="14081" max="14081" width="10.7109375" style="79" customWidth="1"/>
    <col min="14082" max="14082" width="8.5703125" style="79" customWidth="1"/>
    <col min="14083" max="14083" width="10.85546875" style="79" customWidth="1"/>
    <col min="14084" max="14084" width="8.85546875" style="79" customWidth="1"/>
    <col min="14085" max="14085" width="13.85546875" style="79" customWidth="1"/>
    <col min="14086" max="14086" width="11" style="79" customWidth="1"/>
    <col min="14087" max="14088" width="12.28515625" style="79" customWidth="1"/>
    <col min="14089" max="14089" width="6.42578125" style="79" customWidth="1"/>
    <col min="14090" max="14090" width="9.140625" style="79" customWidth="1"/>
    <col min="14091" max="14091" width="6.85546875" style="79" customWidth="1"/>
    <col min="14092" max="14092" width="10.42578125" style="79" customWidth="1"/>
    <col min="14093" max="14093" width="10" style="79" customWidth="1"/>
    <col min="14094" max="14094" width="6.7109375" style="79" bestFit="1" customWidth="1"/>
    <col min="14095" max="14095" width="9.140625" style="79" customWidth="1"/>
    <col min="14096" max="14335" width="9.140625" style="79"/>
    <col min="14336" max="14336" width="82" style="79" customWidth="1"/>
    <col min="14337" max="14337" width="10.7109375" style="79" customWidth="1"/>
    <col min="14338" max="14338" width="8.5703125" style="79" customWidth="1"/>
    <col min="14339" max="14339" width="10.85546875" style="79" customWidth="1"/>
    <col min="14340" max="14340" width="8.85546875" style="79" customWidth="1"/>
    <col min="14341" max="14341" width="13.85546875" style="79" customWidth="1"/>
    <col min="14342" max="14342" width="11" style="79" customWidth="1"/>
    <col min="14343" max="14344" width="12.28515625" style="79" customWidth="1"/>
    <col min="14345" max="14345" width="6.42578125" style="79" customWidth="1"/>
    <col min="14346" max="14346" width="9.140625" style="79" customWidth="1"/>
    <col min="14347" max="14347" width="6.85546875" style="79" customWidth="1"/>
    <col min="14348" max="14348" width="10.42578125" style="79" customWidth="1"/>
    <col min="14349" max="14349" width="10" style="79" customWidth="1"/>
    <col min="14350" max="14350" width="6.7109375" style="79" bestFit="1" customWidth="1"/>
    <col min="14351" max="14351" width="9.140625" style="79" customWidth="1"/>
    <col min="14352" max="14591" width="9.140625" style="79"/>
    <col min="14592" max="14592" width="82" style="79" customWidth="1"/>
    <col min="14593" max="14593" width="10.7109375" style="79" customWidth="1"/>
    <col min="14594" max="14594" width="8.5703125" style="79" customWidth="1"/>
    <col min="14595" max="14595" width="10.85546875" style="79" customWidth="1"/>
    <col min="14596" max="14596" width="8.85546875" style="79" customWidth="1"/>
    <col min="14597" max="14597" width="13.85546875" style="79" customWidth="1"/>
    <col min="14598" max="14598" width="11" style="79" customWidth="1"/>
    <col min="14599" max="14600" width="12.28515625" style="79" customWidth="1"/>
    <col min="14601" max="14601" width="6.42578125" style="79" customWidth="1"/>
    <col min="14602" max="14602" width="9.140625" style="79" customWidth="1"/>
    <col min="14603" max="14603" width="6.85546875" style="79" customWidth="1"/>
    <col min="14604" max="14604" width="10.42578125" style="79" customWidth="1"/>
    <col min="14605" max="14605" width="10" style="79" customWidth="1"/>
    <col min="14606" max="14606" width="6.7109375" style="79" bestFit="1" customWidth="1"/>
    <col min="14607" max="14607" width="9.140625" style="79" customWidth="1"/>
    <col min="14608" max="14847" width="9.140625" style="79"/>
    <col min="14848" max="14848" width="82" style="79" customWidth="1"/>
    <col min="14849" max="14849" width="10.7109375" style="79" customWidth="1"/>
    <col min="14850" max="14850" width="8.5703125" style="79" customWidth="1"/>
    <col min="14851" max="14851" width="10.85546875" style="79" customWidth="1"/>
    <col min="14852" max="14852" width="8.85546875" style="79" customWidth="1"/>
    <col min="14853" max="14853" width="13.85546875" style="79" customWidth="1"/>
    <col min="14854" max="14854" width="11" style="79" customWidth="1"/>
    <col min="14855" max="14856" width="12.28515625" style="79" customWidth="1"/>
    <col min="14857" max="14857" width="6.42578125" style="79" customWidth="1"/>
    <col min="14858" max="14858" width="9.140625" style="79" customWidth="1"/>
    <col min="14859" max="14859" width="6.85546875" style="79" customWidth="1"/>
    <col min="14860" max="14860" width="10.42578125" style="79" customWidth="1"/>
    <col min="14861" max="14861" width="10" style="79" customWidth="1"/>
    <col min="14862" max="14862" width="6.7109375" style="79" bestFit="1" customWidth="1"/>
    <col min="14863" max="14863" width="9.140625" style="79" customWidth="1"/>
    <col min="14864" max="15103" width="9.140625" style="79"/>
    <col min="15104" max="15104" width="82" style="79" customWidth="1"/>
    <col min="15105" max="15105" width="10.7109375" style="79" customWidth="1"/>
    <col min="15106" max="15106" width="8.5703125" style="79" customWidth="1"/>
    <col min="15107" max="15107" width="10.85546875" style="79" customWidth="1"/>
    <col min="15108" max="15108" width="8.85546875" style="79" customWidth="1"/>
    <col min="15109" max="15109" width="13.85546875" style="79" customWidth="1"/>
    <col min="15110" max="15110" width="11" style="79" customWidth="1"/>
    <col min="15111" max="15112" width="12.28515625" style="79" customWidth="1"/>
    <col min="15113" max="15113" width="6.42578125" style="79" customWidth="1"/>
    <col min="15114" max="15114" width="9.140625" style="79" customWidth="1"/>
    <col min="15115" max="15115" width="6.85546875" style="79" customWidth="1"/>
    <col min="15116" max="15116" width="10.42578125" style="79" customWidth="1"/>
    <col min="15117" max="15117" width="10" style="79" customWidth="1"/>
    <col min="15118" max="15118" width="6.7109375" style="79" bestFit="1" customWidth="1"/>
    <col min="15119" max="15119" width="9.140625" style="79" customWidth="1"/>
    <col min="15120" max="15359" width="9.140625" style="79"/>
    <col min="15360" max="15360" width="82" style="79" customWidth="1"/>
    <col min="15361" max="15361" width="10.7109375" style="79" customWidth="1"/>
    <col min="15362" max="15362" width="8.5703125" style="79" customWidth="1"/>
    <col min="15363" max="15363" width="10.85546875" style="79" customWidth="1"/>
    <col min="15364" max="15364" width="8.85546875" style="79" customWidth="1"/>
    <col min="15365" max="15365" width="13.85546875" style="79" customWidth="1"/>
    <col min="15366" max="15366" width="11" style="79" customWidth="1"/>
    <col min="15367" max="15368" width="12.28515625" style="79" customWidth="1"/>
    <col min="15369" max="15369" width="6.42578125" style="79" customWidth="1"/>
    <col min="15370" max="15370" width="9.140625" style="79" customWidth="1"/>
    <col min="15371" max="15371" width="6.85546875" style="79" customWidth="1"/>
    <col min="15372" max="15372" width="10.42578125" style="79" customWidth="1"/>
    <col min="15373" max="15373" width="10" style="79" customWidth="1"/>
    <col min="15374" max="15374" width="6.7109375" style="79" bestFit="1" customWidth="1"/>
    <col min="15375" max="15375" width="9.140625" style="79" customWidth="1"/>
    <col min="15376" max="15615" width="9.140625" style="79"/>
    <col min="15616" max="15616" width="82" style="79" customWidth="1"/>
    <col min="15617" max="15617" width="10.7109375" style="79" customWidth="1"/>
    <col min="15618" max="15618" width="8.5703125" style="79" customWidth="1"/>
    <col min="15619" max="15619" width="10.85546875" style="79" customWidth="1"/>
    <col min="15620" max="15620" width="8.85546875" style="79" customWidth="1"/>
    <col min="15621" max="15621" width="13.85546875" style="79" customWidth="1"/>
    <col min="15622" max="15622" width="11" style="79" customWidth="1"/>
    <col min="15623" max="15624" width="12.28515625" style="79" customWidth="1"/>
    <col min="15625" max="15625" width="6.42578125" style="79" customWidth="1"/>
    <col min="15626" max="15626" width="9.140625" style="79" customWidth="1"/>
    <col min="15627" max="15627" width="6.85546875" style="79" customWidth="1"/>
    <col min="15628" max="15628" width="10.42578125" style="79" customWidth="1"/>
    <col min="15629" max="15629" width="10" style="79" customWidth="1"/>
    <col min="15630" max="15630" width="6.7109375" style="79" bestFit="1" customWidth="1"/>
    <col min="15631" max="15631" width="9.140625" style="79" customWidth="1"/>
    <col min="15632" max="15871" width="9.140625" style="79"/>
    <col min="15872" max="15872" width="82" style="79" customWidth="1"/>
    <col min="15873" max="15873" width="10.7109375" style="79" customWidth="1"/>
    <col min="15874" max="15874" width="8.5703125" style="79" customWidth="1"/>
    <col min="15875" max="15875" width="10.85546875" style="79" customWidth="1"/>
    <col min="15876" max="15876" width="8.85546875" style="79" customWidth="1"/>
    <col min="15877" max="15877" width="13.85546875" style="79" customWidth="1"/>
    <col min="15878" max="15878" width="11" style="79" customWidth="1"/>
    <col min="15879" max="15880" width="12.28515625" style="79" customWidth="1"/>
    <col min="15881" max="15881" width="6.42578125" style="79" customWidth="1"/>
    <col min="15882" max="15882" width="9.140625" style="79" customWidth="1"/>
    <col min="15883" max="15883" width="6.85546875" style="79" customWidth="1"/>
    <col min="15884" max="15884" width="10.42578125" style="79" customWidth="1"/>
    <col min="15885" max="15885" width="10" style="79" customWidth="1"/>
    <col min="15886" max="15886" width="6.7109375" style="79" bestFit="1" customWidth="1"/>
    <col min="15887" max="15887" width="9.140625" style="79" customWidth="1"/>
    <col min="15888" max="16127" width="9.140625" style="79"/>
    <col min="16128" max="16128" width="82" style="79" customWidth="1"/>
    <col min="16129" max="16129" width="10.7109375" style="79" customWidth="1"/>
    <col min="16130" max="16130" width="8.5703125" style="79" customWidth="1"/>
    <col min="16131" max="16131" width="10.85546875" style="79" customWidth="1"/>
    <col min="16132" max="16132" width="8.85546875" style="79" customWidth="1"/>
    <col min="16133" max="16133" width="13.85546875" style="79" customWidth="1"/>
    <col min="16134" max="16134" width="11" style="79" customWidth="1"/>
    <col min="16135" max="16136" width="12.28515625" style="79" customWidth="1"/>
    <col min="16137" max="16137" width="6.42578125" style="79" customWidth="1"/>
    <col min="16138" max="16138" width="9.140625" style="79" customWidth="1"/>
    <col min="16139" max="16139" width="6.85546875" style="79" customWidth="1"/>
    <col min="16140" max="16140" width="10.42578125" style="79" customWidth="1"/>
    <col min="16141" max="16141" width="10" style="79" customWidth="1"/>
    <col min="16142" max="16142" width="6.7109375" style="79" bestFit="1" customWidth="1"/>
    <col min="16143" max="16143" width="9.140625" style="79" customWidth="1"/>
    <col min="16144" max="16384" width="9.140625" style="79"/>
  </cols>
  <sheetData>
    <row r="1" spans="1:19" s="60" customFormat="1">
      <c r="A1" s="352" t="s">
        <v>215</v>
      </c>
      <c r="B1" s="58"/>
      <c r="C1" s="58"/>
      <c r="D1" s="58"/>
      <c r="E1" s="59"/>
    </row>
    <row r="2" spans="1:19" s="60" customFormat="1">
      <c r="A2" s="352" t="s">
        <v>216</v>
      </c>
      <c r="B2" s="58"/>
      <c r="C2" s="58"/>
      <c r="D2" s="58"/>
      <c r="E2" s="59"/>
    </row>
    <row r="3" spans="1:19" s="60" customFormat="1">
      <c r="A3" s="57"/>
      <c r="B3" s="58"/>
      <c r="C3" s="58"/>
      <c r="D3" s="58"/>
      <c r="E3" s="59"/>
    </row>
    <row r="4" spans="1:19" s="60" customFormat="1">
      <c r="A4" s="1010" t="s">
        <v>303</v>
      </c>
      <c r="B4" s="1010"/>
      <c r="C4" s="1010"/>
      <c r="D4" s="1010"/>
      <c r="E4" s="1010"/>
      <c r="F4" s="1010"/>
      <c r="G4" s="1010"/>
      <c r="H4" s="1010"/>
      <c r="I4" s="1010"/>
      <c r="J4" s="1010"/>
      <c r="K4" s="1010"/>
      <c r="L4" s="1010"/>
      <c r="M4" s="1010"/>
      <c r="N4" s="1010"/>
      <c r="O4" s="1010"/>
      <c r="P4" s="1010"/>
    </row>
    <row r="5" spans="1:19" s="100" customFormat="1" ht="12" customHeight="1">
      <c r="A5" s="1011" t="s">
        <v>172</v>
      </c>
      <c r="B5" s="1020" t="s">
        <v>246</v>
      </c>
      <c r="C5" s="1020" t="s">
        <v>304</v>
      </c>
      <c r="D5" s="1020" t="s">
        <v>379</v>
      </c>
      <c r="E5" s="1013">
        <v>2020</v>
      </c>
      <c r="F5" s="1013"/>
      <c r="G5" s="1013"/>
      <c r="H5" s="1013"/>
      <c r="I5" s="1013"/>
      <c r="J5" s="1013"/>
      <c r="K5" s="1013"/>
      <c r="L5" s="1013"/>
      <c r="M5" s="1013"/>
      <c r="N5" s="1013"/>
      <c r="O5" s="1013"/>
      <c r="P5" s="1013"/>
    </row>
    <row r="6" spans="1:19" s="100" customFormat="1" ht="27" customHeight="1">
      <c r="A6" s="1012"/>
      <c r="B6" s="1021"/>
      <c r="C6" s="1021"/>
      <c r="D6" s="1021"/>
      <c r="E6" s="99" t="s">
        <v>18</v>
      </c>
      <c r="F6" s="99" t="s">
        <v>19</v>
      </c>
      <c r="G6" s="99" t="s">
        <v>20</v>
      </c>
      <c r="H6" s="99" t="s">
        <v>21</v>
      </c>
      <c r="I6" s="99" t="s">
        <v>22</v>
      </c>
      <c r="J6" s="99" t="s">
        <v>23</v>
      </c>
      <c r="K6" s="99" t="s">
        <v>24</v>
      </c>
      <c r="L6" s="99" t="s">
        <v>25</v>
      </c>
      <c r="M6" s="99" t="s">
        <v>26</v>
      </c>
      <c r="N6" s="99" t="s">
        <v>27</v>
      </c>
      <c r="O6" s="99" t="s">
        <v>28</v>
      </c>
      <c r="P6" s="99" t="s">
        <v>29</v>
      </c>
    </row>
    <row r="7" spans="1:19" s="60" customFormat="1" ht="23.25" customHeight="1">
      <c r="A7" s="56" t="s">
        <v>57</v>
      </c>
      <c r="B7" s="280"/>
      <c r="C7" s="280"/>
      <c r="D7" s="280"/>
      <c r="E7" s="61"/>
      <c r="F7" s="61"/>
      <c r="G7" s="61"/>
      <c r="H7" s="61"/>
      <c r="I7" s="61"/>
      <c r="J7" s="61"/>
      <c r="K7" s="61"/>
      <c r="L7" s="61"/>
      <c r="M7" s="61"/>
      <c r="N7" s="61"/>
      <c r="O7" s="61"/>
      <c r="P7" s="61"/>
    </row>
    <row r="8" spans="1:19" s="100" customFormat="1" ht="18" customHeight="1">
      <c r="A8" s="271" t="s">
        <v>164</v>
      </c>
      <c r="B8" s="283">
        <v>61.527184665800007</v>
      </c>
      <c r="C8" s="283">
        <v>67.222645806429981</v>
      </c>
      <c r="D8" s="283">
        <v>70.45618022938001</v>
      </c>
      <c r="E8" s="283">
        <f t="shared" ref="E8:P8" si="0">E9+E10+E11+E12+E13+E14+E15</f>
        <v>72.449337153079966</v>
      </c>
      <c r="F8" s="283">
        <f t="shared" si="0"/>
        <v>72.27134380574995</v>
      </c>
      <c r="G8" s="283">
        <f t="shared" si="0"/>
        <v>72.29326440398998</v>
      </c>
      <c r="H8" s="283">
        <f t="shared" si="0"/>
        <v>72.287673569119974</v>
      </c>
      <c r="I8" s="283">
        <f t="shared" si="0"/>
        <v>72.313397373209995</v>
      </c>
      <c r="J8" s="283">
        <f t="shared" si="0"/>
        <v>72.145173807669991</v>
      </c>
      <c r="K8" s="283">
        <f t="shared" si="0"/>
        <v>72.063075888719979</v>
      </c>
      <c r="L8" s="283">
        <f t="shared" si="0"/>
        <v>72.069455315769972</v>
      </c>
      <c r="M8" s="283">
        <f t="shared" si="0"/>
        <v>72.022149931459992</v>
      </c>
      <c r="N8" s="283">
        <f t="shared" si="0"/>
        <v>71.978024628800028</v>
      </c>
      <c r="O8" s="283">
        <f t="shared" si="0"/>
        <v>71.888669640480003</v>
      </c>
      <c r="P8" s="283">
        <f t="shared" si="0"/>
        <v>71.974282675129984</v>
      </c>
    </row>
    <row r="9" spans="1:19" s="100" customFormat="1" ht="18" customHeight="1">
      <c r="A9" s="101" t="s">
        <v>58</v>
      </c>
      <c r="B9" s="316">
        <v>6.7534178958639526</v>
      </c>
      <c r="C9" s="316">
        <v>6.1330981188599987</v>
      </c>
      <c r="D9" s="316">
        <v>5.9760159489500078</v>
      </c>
      <c r="E9" s="316">
        <v>6.3877522072000028</v>
      </c>
      <c r="F9" s="350">
        <v>6.3349810258300021</v>
      </c>
      <c r="G9" s="350">
        <v>6.2011394628400014</v>
      </c>
      <c r="H9" s="350">
        <v>6.082483120960001</v>
      </c>
      <c r="I9" s="350">
        <v>6.0414620928000016</v>
      </c>
      <c r="J9" s="316">
        <v>5.9889918497799979</v>
      </c>
      <c r="K9" s="316">
        <v>5.8976379304800028</v>
      </c>
      <c r="L9" s="316">
        <v>5.8865438298699972</v>
      </c>
      <c r="M9" s="316">
        <v>5.879359747209997</v>
      </c>
      <c r="N9" s="316">
        <v>5.8458002992899987</v>
      </c>
      <c r="O9" s="316">
        <v>5.5171574925500009</v>
      </c>
      <c r="P9" s="316">
        <v>5.5720825003600023</v>
      </c>
    </row>
    <row r="10" spans="1:19" s="100" customFormat="1" ht="18" customHeight="1">
      <c r="A10" s="101" t="s">
        <v>59</v>
      </c>
      <c r="B10" s="316">
        <v>15.283236735200564</v>
      </c>
      <c r="C10" s="316">
        <v>15.233182126169984</v>
      </c>
      <c r="D10" s="316">
        <v>16.860511784540027</v>
      </c>
      <c r="E10" s="316">
        <v>17.992575865009979</v>
      </c>
      <c r="F10" s="350">
        <v>17.877247034009962</v>
      </c>
      <c r="G10" s="350">
        <v>17.801806177139976</v>
      </c>
      <c r="H10" s="350">
        <v>17.703362893329984</v>
      </c>
      <c r="I10" s="350">
        <v>17.702413281619997</v>
      </c>
      <c r="J10" s="316">
        <v>17.484249654359985</v>
      </c>
      <c r="K10" s="316">
        <v>17.38666353488998</v>
      </c>
      <c r="L10" s="316">
        <v>17.370022267779991</v>
      </c>
      <c r="M10" s="316">
        <v>17.336002300910007</v>
      </c>
      <c r="N10" s="316">
        <v>17.291264062510017</v>
      </c>
      <c r="O10" s="316">
        <v>16.734912382770009</v>
      </c>
      <c r="P10" s="316">
        <v>16.731983044749999</v>
      </c>
    </row>
    <row r="11" spans="1:19" s="100" customFormat="1" ht="24" customHeight="1">
      <c r="A11" s="101" t="s">
        <v>60</v>
      </c>
      <c r="B11" s="316">
        <v>7.5282700576020662</v>
      </c>
      <c r="C11" s="316">
        <v>9.0604022962999995</v>
      </c>
      <c r="D11" s="316">
        <v>10.318329324509996</v>
      </c>
      <c r="E11" s="316">
        <v>10.431362867619999</v>
      </c>
      <c r="F11" s="350">
        <v>10.391180889139999</v>
      </c>
      <c r="G11" s="350">
        <v>10.390985172680002</v>
      </c>
      <c r="H11" s="350">
        <v>10.390411155970002</v>
      </c>
      <c r="I11" s="350">
        <v>10.390797227899998</v>
      </c>
      <c r="J11" s="316">
        <v>10.385984263719998</v>
      </c>
      <c r="K11" s="316">
        <v>10.38508037625</v>
      </c>
      <c r="L11" s="316">
        <v>10.384576189609998</v>
      </c>
      <c r="M11" s="316">
        <v>10.384087269149997</v>
      </c>
      <c r="N11" s="316">
        <v>10.381977433989997</v>
      </c>
      <c r="O11" s="316">
        <v>10.383450586719995</v>
      </c>
      <c r="P11" s="316">
        <v>10.381420082049997</v>
      </c>
    </row>
    <row r="12" spans="1:19" s="100" customFormat="1" ht="17.25" customHeight="1">
      <c r="A12" s="101" t="s">
        <v>61</v>
      </c>
      <c r="B12" s="316">
        <v>6.986264288756975</v>
      </c>
      <c r="C12" s="316">
        <v>7.4170931101200015</v>
      </c>
      <c r="D12" s="316">
        <v>6.1087216670500011</v>
      </c>
      <c r="E12" s="316">
        <v>6.2556334635199988</v>
      </c>
      <c r="F12" s="350">
        <v>6.2554867032799999</v>
      </c>
      <c r="G12" s="350">
        <v>6.2816253238399993</v>
      </c>
      <c r="H12" s="350">
        <v>6.2815937682699996</v>
      </c>
      <c r="I12" s="350">
        <v>6.2815791178000016</v>
      </c>
      <c r="J12" s="316">
        <v>6.2472219573500016</v>
      </c>
      <c r="K12" s="316">
        <v>6.2470922898500003</v>
      </c>
      <c r="L12" s="316">
        <v>6.2470024167300009</v>
      </c>
      <c r="M12" s="316">
        <v>6.2468594102200008</v>
      </c>
      <c r="N12" s="316">
        <v>6.2360990682300024</v>
      </c>
      <c r="O12" s="316">
        <v>6.2299021178100018</v>
      </c>
      <c r="P12" s="316">
        <v>6.264256378119998</v>
      </c>
    </row>
    <row r="13" spans="1:19" s="100" customFormat="1" ht="13.5" customHeight="1">
      <c r="A13" s="101" t="s">
        <v>62</v>
      </c>
      <c r="B13" s="316">
        <v>7.7342941739474513</v>
      </c>
      <c r="C13" s="316">
        <v>7.7880094231799992</v>
      </c>
      <c r="D13" s="316">
        <v>8.7616813937799982</v>
      </c>
      <c r="E13" s="316">
        <v>8.8278879504100018</v>
      </c>
      <c r="F13" s="350">
        <v>8.8082396754500003</v>
      </c>
      <c r="G13" s="350">
        <v>8.808208382010001</v>
      </c>
      <c r="H13" s="350">
        <v>8.8083896353499984</v>
      </c>
      <c r="I13" s="350">
        <v>8.80879152338</v>
      </c>
      <c r="J13" s="316">
        <v>8.8066842531799985</v>
      </c>
      <c r="K13" s="316">
        <v>8.8066803478099978</v>
      </c>
      <c r="L13" s="316">
        <v>8.8083540211199995</v>
      </c>
      <c r="M13" s="316">
        <v>8.8028973368399974</v>
      </c>
      <c r="N13" s="316">
        <v>8.8029990423699989</v>
      </c>
      <c r="O13" s="316">
        <v>8.8028186329399976</v>
      </c>
      <c r="P13" s="316">
        <v>8.8042829716099966</v>
      </c>
    </row>
    <row r="14" spans="1:19" s="100" customFormat="1" ht="21" customHeight="1">
      <c r="A14" s="394" t="s">
        <v>306</v>
      </c>
      <c r="B14" s="316">
        <v>4.2346040698689951</v>
      </c>
      <c r="C14" s="316">
        <v>4.1508919592299973</v>
      </c>
      <c r="D14" s="316">
        <v>1.6649725269399835</v>
      </c>
      <c r="E14" s="316">
        <v>1.7881772157099902</v>
      </c>
      <c r="F14" s="350">
        <v>1.5528163270399855</v>
      </c>
      <c r="G14" s="350">
        <v>1.4519178094799956</v>
      </c>
      <c r="H14" s="350">
        <v>1.6638509191999926</v>
      </c>
      <c r="I14" s="350">
        <v>1.6655683461100048</v>
      </c>
      <c r="J14" s="316">
        <v>1.6309409182100087</v>
      </c>
      <c r="K14" s="316">
        <v>1.6089833911599956</v>
      </c>
      <c r="L14" s="316">
        <v>1.6085902002799974</v>
      </c>
      <c r="M14" s="316">
        <v>1.6085774767500014</v>
      </c>
      <c r="N14" s="316">
        <v>1.2348797403100122</v>
      </c>
      <c r="O14" s="316">
        <v>1.180052230680005</v>
      </c>
      <c r="P14" s="316">
        <v>1.1798816528500027</v>
      </c>
      <c r="S14" s="357"/>
    </row>
    <row r="15" spans="1:19" s="161" customFormat="1" ht="21" customHeight="1">
      <c r="A15" s="169" t="s">
        <v>174</v>
      </c>
      <c r="B15" s="316">
        <v>13.007097444559999</v>
      </c>
      <c r="C15" s="316">
        <v>17.439968772570001</v>
      </c>
      <c r="D15" s="316">
        <v>20.76594758361</v>
      </c>
      <c r="E15" s="316">
        <v>20.76594758361</v>
      </c>
      <c r="F15" s="350">
        <v>21.051392151000002</v>
      </c>
      <c r="G15" s="350">
        <v>21.357582076</v>
      </c>
      <c r="H15" s="350">
        <v>21.35758207604</v>
      </c>
      <c r="I15" s="350">
        <v>21.422785783599998</v>
      </c>
      <c r="J15" s="316">
        <v>21.601100911069999</v>
      </c>
      <c r="K15" s="316">
        <v>21.73093801828</v>
      </c>
      <c r="L15" s="316">
        <v>21.764366390380001</v>
      </c>
      <c r="M15" s="316">
        <v>21.764366390380001</v>
      </c>
      <c r="N15" s="316">
        <v>22.185004982099997</v>
      </c>
      <c r="O15" s="316">
        <v>23.040376197009998</v>
      </c>
      <c r="P15" s="316">
        <v>23.040376045389998</v>
      </c>
      <c r="Q15" s="164"/>
      <c r="R15" s="164"/>
      <c r="S15" s="357"/>
    </row>
    <row r="16" spans="1:19" s="62" customFormat="1" ht="19.5" customHeight="1">
      <c r="A16" s="102" t="s">
        <v>63</v>
      </c>
      <c r="B16" s="317">
        <v>0.33154330779999996</v>
      </c>
      <c r="C16" s="317">
        <v>0.32020460766999997</v>
      </c>
      <c r="D16" s="317">
        <v>0.42628808274000002</v>
      </c>
      <c r="E16" s="317">
        <v>4.4413638719999989E-2</v>
      </c>
      <c r="F16" s="317">
        <v>0.10853964153000001</v>
      </c>
      <c r="G16" s="317">
        <v>0.13151283794000002</v>
      </c>
      <c r="H16" s="317">
        <v>0.14956461567000001</v>
      </c>
      <c r="I16" s="317">
        <v>0.16850861322000002</v>
      </c>
      <c r="J16" s="317">
        <v>0.18614859150000002</v>
      </c>
      <c r="K16" s="317">
        <v>0.21674698159</v>
      </c>
      <c r="L16" s="317">
        <v>0.23836566017999999</v>
      </c>
      <c r="M16" s="317">
        <v>0.26053864143000005</v>
      </c>
      <c r="N16" s="317">
        <v>0.28066216211</v>
      </c>
      <c r="O16" s="317">
        <v>0.2969986463</v>
      </c>
      <c r="P16" s="317">
        <v>0.31109843711000001</v>
      </c>
      <c r="R16" s="312"/>
    </row>
    <row r="17" spans="1:20" s="63" customFormat="1" ht="19.5" customHeight="1">
      <c r="A17" s="103" t="s">
        <v>175</v>
      </c>
      <c r="B17" s="194">
        <v>0.77476747616999997</v>
      </c>
      <c r="C17" s="275">
        <v>0.84478384402000006</v>
      </c>
      <c r="D17" s="275">
        <v>1.5260939276400003</v>
      </c>
      <c r="E17" s="151">
        <v>0.10470306551</v>
      </c>
      <c r="F17" s="275">
        <v>0.28942158794</v>
      </c>
      <c r="G17" s="275">
        <v>0.32552734287000001</v>
      </c>
      <c r="H17" s="275">
        <v>0.35957068618999999</v>
      </c>
      <c r="I17" s="275">
        <v>0.37142112235999997</v>
      </c>
      <c r="J17" s="275">
        <v>0.53810661651000002</v>
      </c>
      <c r="K17" s="275">
        <v>0.58385409169000002</v>
      </c>
      <c r="L17" s="275">
        <v>0.60126154704000001</v>
      </c>
      <c r="M17" s="275">
        <v>0.63323773520000004</v>
      </c>
      <c r="N17" s="275">
        <v>0.66073279123000006</v>
      </c>
      <c r="O17" s="275">
        <v>0.78557207484000002</v>
      </c>
      <c r="P17" s="275">
        <v>0.80200857555000005</v>
      </c>
      <c r="R17" s="64"/>
    </row>
    <row r="18" spans="1:20" s="109" customFormat="1" ht="25.5" customHeight="1">
      <c r="A18" s="102" t="s">
        <v>176</v>
      </c>
      <c r="B18" s="341">
        <v>6.6972197563700009</v>
      </c>
      <c r="C18" s="341">
        <v>4.4433810673799981</v>
      </c>
      <c r="D18" s="341">
        <v>2.1048411250300001</v>
      </c>
      <c r="E18" s="341">
        <v>0.54872228897000019</v>
      </c>
      <c r="F18" s="341">
        <v>0.58441819573000042</v>
      </c>
      <c r="G18" s="341">
        <v>0.64049331615999994</v>
      </c>
      <c r="H18" s="341">
        <v>0.74431644520000007</v>
      </c>
      <c r="I18" s="341">
        <v>0.75588003361999978</v>
      </c>
      <c r="J18" s="341">
        <v>0.83811275750999958</v>
      </c>
      <c r="K18" s="341">
        <v>1.0179283357300004</v>
      </c>
      <c r="L18" s="341">
        <v>1.1310314172700011</v>
      </c>
      <c r="M18" s="341">
        <v>1.7506074331599999</v>
      </c>
      <c r="N18" s="341">
        <v>1.7982007964299997</v>
      </c>
      <c r="O18" s="341">
        <v>2.4582299808999983</v>
      </c>
      <c r="P18" s="341">
        <v>2.5140662973700003</v>
      </c>
      <c r="Q18" s="108"/>
      <c r="R18" s="108"/>
      <c r="S18" s="108"/>
      <c r="T18" s="108"/>
    </row>
    <row r="19" spans="1:20" s="107" customFormat="1" ht="18.75" customHeight="1">
      <c r="A19" s="106" t="s">
        <v>64</v>
      </c>
      <c r="B19" s="342">
        <v>0.36546004093000001</v>
      </c>
      <c r="C19" s="351">
        <v>0.52652645723000002</v>
      </c>
      <c r="D19" s="351">
        <v>0.31679338834999998</v>
      </c>
      <c r="E19" s="342">
        <v>8.636419500000006E-3</v>
      </c>
      <c r="F19" s="342">
        <v>2.3914534730000003E-2</v>
      </c>
      <c r="G19" s="342">
        <v>3.2508991190000003E-2</v>
      </c>
      <c r="H19" s="342">
        <v>4.8835415250000014E-2</v>
      </c>
      <c r="I19" s="342">
        <v>6.4459290460000013E-2</v>
      </c>
      <c r="J19" s="342">
        <v>7.315485725000001E-2</v>
      </c>
      <c r="K19" s="351">
        <v>9.1194571180000003E-2</v>
      </c>
      <c r="L19" s="351">
        <v>0.11129563368000001</v>
      </c>
      <c r="M19" s="351">
        <v>0.13806305238</v>
      </c>
      <c r="N19" s="351">
        <v>0.16230711863000002</v>
      </c>
      <c r="O19" s="351">
        <v>0.18540836495000002</v>
      </c>
      <c r="P19" s="351">
        <v>0.21212034552</v>
      </c>
      <c r="R19" s="380"/>
      <c r="S19" s="380"/>
    </row>
    <row r="20" spans="1:20" s="63" customFormat="1" ht="18.75" customHeight="1">
      <c r="A20" s="103" t="s">
        <v>65</v>
      </c>
      <c r="B20" s="275">
        <v>0.11361220057000002</v>
      </c>
      <c r="C20" s="275">
        <v>0.20905222479000002</v>
      </c>
      <c r="D20" s="275">
        <v>9.4122236060000003E-2</v>
      </c>
      <c r="E20" s="275">
        <v>2.5645174700000004E-3</v>
      </c>
      <c r="F20" s="275">
        <v>2.6266179100000002E-3</v>
      </c>
      <c r="G20" s="275">
        <v>2.6386302300000003E-3</v>
      </c>
      <c r="H20" s="275">
        <v>2.7915764000000002E-3</v>
      </c>
      <c r="I20" s="275">
        <v>3.4139479000000004E-3</v>
      </c>
      <c r="J20" s="275">
        <v>5.5467402800000003E-3</v>
      </c>
      <c r="K20" s="275">
        <v>1.1822559270000001E-2</v>
      </c>
      <c r="L20" s="275">
        <v>1.1889849220000002E-2</v>
      </c>
      <c r="M20" s="275">
        <v>2.0388214469999999E-2</v>
      </c>
      <c r="N20" s="275">
        <v>2.0861788070000001E-2</v>
      </c>
      <c r="O20" s="275">
        <v>3.1530127800000002E-2</v>
      </c>
      <c r="P20" s="275">
        <v>3.3614366610000002E-2</v>
      </c>
      <c r="R20" s="64"/>
    </row>
    <row r="21" spans="1:20" s="62" customFormat="1" ht="24" customHeight="1">
      <c r="A21" s="105" t="s">
        <v>308</v>
      </c>
      <c r="B21" s="343">
        <v>0.69799999999999995</v>
      </c>
      <c r="C21" s="343">
        <v>0.85200529290000004</v>
      </c>
      <c r="D21" s="343">
        <v>0.74610167709000008</v>
      </c>
      <c r="E21" s="343">
        <v>5.3147058220000001E-2</v>
      </c>
      <c r="F21" s="343">
        <v>0.13264737626000001</v>
      </c>
      <c r="G21" s="343">
        <v>0.16421502900000001</v>
      </c>
      <c r="H21" s="343">
        <v>0.19859323092000003</v>
      </c>
      <c r="I21" s="343">
        <v>0.23316110368000001</v>
      </c>
      <c r="J21" s="343">
        <v>0.26173393592999999</v>
      </c>
      <c r="K21" s="343">
        <v>0.31044723995000001</v>
      </c>
      <c r="L21" s="343">
        <v>0.35216698103999994</v>
      </c>
      <c r="M21" s="343">
        <v>0.40110738098999998</v>
      </c>
      <c r="N21" s="343">
        <v>0.44407666200000001</v>
      </c>
      <c r="O21" s="343">
        <v>0.48351439200000002</v>
      </c>
      <c r="P21" s="343">
        <v>0.52432616361999995</v>
      </c>
      <c r="Q21" s="63"/>
      <c r="R21" s="312"/>
      <c r="S21" s="312"/>
    </row>
    <row r="22" spans="1:20" s="62" customFormat="1" ht="28.5" customHeight="1">
      <c r="A22" s="102" t="s">
        <v>277</v>
      </c>
      <c r="B22" s="317">
        <v>0.88837967673999996</v>
      </c>
      <c r="C22" s="317">
        <v>1.0538360688100001</v>
      </c>
      <c r="D22" s="317">
        <v>1.6202161637000003</v>
      </c>
      <c r="E22" s="317">
        <v>0.10726758298</v>
      </c>
      <c r="F22" s="317">
        <v>0.29204820585000002</v>
      </c>
      <c r="G22" s="317">
        <v>0.32816597310000001</v>
      </c>
      <c r="H22" s="317">
        <v>0.36236226258999998</v>
      </c>
      <c r="I22" s="317">
        <v>0.37483507025999996</v>
      </c>
      <c r="J22" s="317">
        <v>0.54365335679000004</v>
      </c>
      <c r="K22" s="317">
        <v>0.59567665096</v>
      </c>
      <c r="L22" s="317">
        <v>0.61315139626000004</v>
      </c>
      <c r="M22" s="317">
        <v>0.65362594967000009</v>
      </c>
      <c r="N22" s="317">
        <v>0.68159457930000011</v>
      </c>
      <c r="O22" s="317">
        <v>0.81710220264</v>
      </c>
      <c r="P22" s="317">
        <v>0.8356229421600001</v>
      </c>
      <c r="Q22" s="63"/>
      <c r="R22" s="312"/>
    </row>
    <row r="23" spans="1:20" s="67" customFormat="1">
      <c r="A23" s="65"/>
      <c r="B23" s="162"/>
      <c r="C23" s="162"/>
      <c r="D23" s="162"/>
      <c r="E23" s="163"/>
      <c r="F23" s="163"/>
      <c r="G23" s="163"/>
      <c r="H23" s="163"/>
      <c r="I23" s="163"/>
      <c r="J23" s="66"/>
      <c r="K23" s="66"/>
      <c r="L23" s="66"/>
      <c r="M23" s="66"/>
      <c r="N23" s="66"/>
      <c r="O23" s="66"/>
      <c r="P23" s="66"/>
      <c r="Q23" s="63"/>
    </row>
    <row r="24" spans="1:20" s="70" customFormat="1">
      <c r="A24" s="68" t="s">
        <v>56</v>
      </c>
      <c r="B24" s="69"/>
      <c r="C24" s="69"/>
      <c r="D24" s="69"/>
      <c r="O24" s="382"/>
      <c r="P24" s="382"/>
      <c r="Q24" s="63"/>
    </row>
    <row r="25" spans="1:20" s="70" customFormat="1" ht="15" customHeight="1">
      <c r="A25" s="91" t="s">
        <v>55</v>
      </c>
      <c r="B25" s="71"/>
      <c r="C25" s="71"/>
      <c r="D25" s="71"/>
      <c r="E25" s="72"/>
      <c r="F25" s="73"/>
      <c r="G25" s="73"/>
      <c r="H25" s="73"/>
      <c r="I25" s="73"/>
      <c r="J25" s="73"/>
      <c r="K25" s="73"/>
      <c r="L25" s="73"/>
      <c r="M25" s="73"/>
      <c r="N25" s="73"/>
      <c r="O25" s="73"/>
      <c r="P25" s="73"/>
    </row>
    <row r="26" spans="1:20" s="70" customFormat="1" ht="12.75" customHeight="1">
      <c r="A26" s="185" t="s">
        <v>173</v>
      </c>
      <c r="B26" s="313"/>
      <c r="C26" s="349"/>
      <c r="D26" s="387"/>
      <c r="E26" s="186"/>
      <c r="F26" s="186"/>
      <c r="G26" s="186"/>
      <c r="H26" s="186"/>
      <c r="I26" s="186"/>
      <c r="J26" s="186"/>
      <c r="K26" s="186"/>
      <c r="L26" s="186"/>
      <c r="M26" s="186"/>
      <c r="N26" s="186"/>
      <c r="O26" s="186"/>
      <c r="P26" s="186"/>
    </row>
    <row r="27" spans="1:20" s="70" customFormat="1" ht="12.75" customHeight="1">
      <c r="A27" s="1009" t="s">
        <v>165</v>
      </c>
      <c r="B27" s="1022"/>
      <c r="C27" s="1022"/>
      <c r="D27" s="1022"/>
      <c r="E27" s="1022"/>
      <c r="F27" s="1022"/>
      <c r="G27" s="1022"/>
      <c r="H27" s="1022"/>
      <c r="I27" s="1022"/>
      <c r="J27" s="1022"/>
      <c r="K27" s="1022"/>
      <c r="L27" s="1022"/>
      <c r="M27" s="1022"/>
      <c r="N27" s="1022"/>
      <c r="O27" s="1022"/>
      <c r="P27" s="1022"/>
    </row>
    <row r="28" spans="1:20" s="70" customFormat="1" ht="12.75" customHeight="1">
      <c r="A28" s="257" t="s">
        <v>190</v>
      </c>
      <c r="B28" s="313"/>
      <c r="C28" s="349"/>
      <c r="D28" s="387"/>
      <c r="E28" s="258"/>
      <c r="F28" s="258"/>
      <c r="G28" s="258"/>
      <c r="H28" s="258"/>
      <c r="I28" s="258"/>
      <c r="J28" s="258"/>
      <c r="K28" s="258"/>
      <c r="L28" s="258"/>
      <c r="M28" s="258"/>
      <c r="N28" s="258"/>
      <c r="O28" s="258"/>
      <c r="P28" s="258"/>
    </row>
    <row r="29" spans="1:20" s="70" customFormat="1" ht="12.75" customHeight="1">
      <c r="A29" s="273" t="s">
        <v>191</v>
      </c>
      <c r="B29" s="313"/>
      <c r="C29" s="349"/>
      <c r="D29" s="387"/>
      <c r="E29" s="274"/>
      <c r="F29" s="274"/>
      <c r="G29" s="274"/>
      <c r="H29" s="274"/>
      <c r="I29" s="274"/>
      <c r="J29" s="274"/>
      <c r="K29" s="274"/>
      <c r="L29" s="274"/>
      <c r="M29" s="274"/>
      <c r="N29" s="274"/>
      <c r="O29" s="274"/>
      <c r="P29" s="274"/>
    </row>
    <row r="30" spans="1:20" s="70" customFormat="1" ht="12.75" customHeight="1">
      <c r="A30" s="282" t="s">
        <v>302</v>
      </c>
      <c r="B30" s="384"/>
      <c r="C30" s="384"/>
      <c r="D30" s="387"/>
      <c r="E30" s="384"/>
      <c r="F30" s="384"/>
      <c r="G30" s="384"/>
      <c r="H30" s="384"/>
      <c r="I30" s="384"/>
      <c r="J30" s="384"/>
      <c r="K30" s="384"/>
      <c r="L30" s="384"/>
      <c r="M30" s="384"/>
      <c r="N30" s="384"/>
      <c r="O30" s="384"/>
      <c r="P30" s="384"/>
    </row>
    <row r="31" spans="1:20" s="70" customFormat="1" ht="12.75" customHeight="1">
      <c r="A31" s="383" t="s">
        <v>380</v>
      </c>
      <c r="B31" s="384"/>
      <c r="C31" s="384"/>
      <c r="D31" s="387"/>
      <c r="E31" s="384"/>
      <c r="F31" s="384"/>
      <c r="G31" s="384"/>
      <c r="H31" s="384"/>
      <c r="I31" s="384"/>
      <c r="J31" s="384"/>
      <c r="K31" s="384"/>
      <c r="L31" s="384"/>
      <c r="M31" s="384"/>
      <c r="N31" s="384"/>
      <c r="O31" s="384"/>
      <c r="P31" s="384"/>
    </row>
    <row r="32" spans="1:20" s="70" customFormat="1">
      <c r="A32" s="75"/>
      <c r="B32" s="71"/>
      <c r="C32" s="71"/>
      <c r="D32" s="71"/>
      <c r="E32" s="72"/>
      <c r="F32" s="73"/>
      <c r="G32" s="73"/>
      <c r="H32" s="73"/>
      <c r="I32" s="73"/>
      <c r="J32" s="73"/>
      <c r="K32" s="73"/>
      <c r="L32" s="76"/>
      <c r="M32" s="76"/>
      <c r="N32" s="73"/>
      <c r="O32" s="73"/>
      <c r="P32" s="73"/>
    </row>
    <row r="33" spans="1:16">
      <c r="A33" s="75"/>
      <c r="B33" s="77"/>
      <c r="C33" s="77"/>
      <c r="D33" s="77"/>
      <c r="E33" s="78"/>
      <c r="F33" s="78"/>
      <c r="G33" s="78"/>
      <c r="H33" s="78"/>
      <c r="I33" s="78"/>
      <c r="J33" s="78"/>
      <c r="K33" s="78"/>
      <c r="L33" s="78"/>
      <c r="M33" s="78"/>
      <c r="N33" s="78"/>
      <c r="O33" s="78"/>
      <c r="P33" s="78"/>
    </row>
    <row r="34" spans="1:16">
      <c r="A34" s="80"/>
      <c r="B34" s="71"/>
      <c r="C34" s="71"/>
      <c r="D34" s="71"/>
      <c r="E34" s="72"/>
      <c r="F34" s="73"/>
      <c r="G34" s="73"/>
      <c r="H34" s="73"/>
      <c r="I34" s="73"/>
      <c r="J34" s="76"/>
      <c r="K34" s="76"/>
      <c r="L34" s="76"/>
      <c r="M34" s="76"/>
      <c r="N34" s="73"/>
      <c r="O34" s="73"/>
      <c r="P34" s="73"/>
    </row>
    <row r="35" spans="1:16">
      <c r="A35" s="141"/>
    </row>
    <row r="36" spans="1:16">
      <c r="A36" s="141"/>
    </row>
    <row r="37" spans="1:16">
      <c r="A37" s="141"/>
    </row>
    <row r="38" spans="1:16">
      <c r="A38" s="141"/>
    </row>
    <row r="39" spans="1:16">
      <c r="A39" s="141"/>
    </row>
    <row r="40" spans="1:16">
      <c r="A40" s="141"/>
    </row>
    <row r="41" spans="1:16">
      <c r="A41" s="141"/>
    </row>
  </sheetData>
  <mergeCells count="7">
    <mergeCell ref="B5:B6"/>
    <mergeCell ref="A27:P27"/>
    <mergeCell ref="A4:P4"/>
    <mergeCell ref="A5:A6"/>
    <mergeCell ref="E5:P5"/>
    <mergeCell ref="C5:C6"/>
    <mergeCell ref="D5:D6"/>
  </mergeCells>
  <pageMargins left="0.70866141732283472" right="0.70866141732283472" top="0.74803149606299213" bottom="0.74803149606299213" header="0.31496062992125984" footer="0.31496062992125984"/>
  <pageSetup paperSize="9" scale="74" fitToHeight="0"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pageSetUpPr fitToPage="1"/>
  </sheetPr>
  <dimension ref="A1:T25"/>
  <sheetViews>
    <sheetView view="pageBreakPreview" zoomScaleSheetLayoutView="100" workbookViewId="0">
      <selection activeCell="B1" sqref="B1:C1"/>
    </sheetView>
  </sheetViews>
  <sheetFormatPr defaultRowHeight="12"/>
  <cols>
    <col min="1" max="1" width="11.42578125" style="79" customWidth="1"/>
    <col min="2" max="2" width="64.42578125" style="70" customWidth="1"/>
    <col min="3" max="3" width="10" style="82" customWidth="1"/>
    <col min="4" max="4" width="9" style="79" customWidth="1"/>
    <col min="5" max="10" width="7.5703125" style="79" customWidth="1"/>
    <col min="11" max="11" width="7.7109375" style="79" customWidth="1"/>
    <col min="12" max="14" width="7.5703125" style="79" customWidth="1"/>
    <col min="15" max="15" width="9" style="79" customWidth="1"/>
    <col min="16" max="254" width="9.140625" style="79"/>
    <col min="255" max="255" width="82" style="79" customWidth="1"/>
    <col min="256" max="256" width="10.7109375" style="79" customWidth="1"/>
    <col min="257" max="257" width="8.5703125" style="79" customWidth="1"/>
    <col min="258" max="258" width="10.85546875" style="79" customWidth="1"/>
    <col min="259" max="259" width="8.85546875" style="79" customWidth="1"/>
    <col min="260" max="260" width="13.85546875" style="79" customWidth="1"/>
    <col min="261" max="261" width="11" style="79" customWidth="1"/>
    <col min="262" max="263" width="12.28515625" style="79" customWidth="1"/>
    <col min="264" max="264" width="6.42578125" style="79" customWidth="1"/>
    <col min="265" max="265" width="9.140625" style="79" customWidth="1"/>
    <col min="266" max="266" width="6.85546875" style="79" customWidth="1"/>
    <col min="267" max="267" width="10.42578125" style="79" customWidth="1"/>
    <col min="268" max="268" width="10" style="79" customWidth="1"/>
    <col min="269" max="269" width="6.7109375" style="79" bestFit="1" customWidth="1"/>
    <col min="270" max="270" width="9.140625" style="79" customWidth="1"/>
    <col min="271" max="510" width="9.140625" style="79"/>
    <col min="511" max="511" width="82" style="79" customWidth="1"/>
    <col min="512" max="512" width="10.7109375" style="79" customWidth="1"/>
    <col min="513" max="513" width="8.5703125" style="79" customWidth="1"/>
    <col min="514" max="514" width="10.85546875" style="79" customWidth="1"/>
    <col min="515" max="515" width="8.85546875" style="79" customWidth="1"/>
    <col min="516" max="516" width="13.85546875" style="79" customWidth="1"/>
    <col min="517" max="517" width="11" style="79" customWidth="1"/>
    <col min="518" max="519" width="12.28515625" style="79" customWidth="1"/>
    <col min="520" max="520" width="6.42578125" style="79" customWidth="1"/>
    <col min="521" max="521" width="9.140625" style="79" customWidth="1"/>
    <col min="522" max="522" width="6.85546875" style="79" customWidth="1"/>
    <col min="523" max="523" width="10.42578125" style="79" customWidth="1"/>
    <col min="524" max="524" width="10" style="79" customWidth="1"/>
    <col min="525" max="525" width="6.7109375" style="79" bestFit="1" customWidth="1"/>
    <col min="526" max="526" width="9.140625" style="79" customWidth="1"/>
    <col min="527" max="766" width="9.140625" style="79"/>
    <col min="767" max="767" width="82" style="79" customWidth="1"/>
    <col min="768" max="768" width="10.7109375" style="79" customWidth="1"/>
    <col min="769" max="769" width="8.5703125" style="79" customWidth="1"/>
    <col min="770" max="770" width="10.85546875" style="79" customWidth="1"/>
    <col min="771" max="771" width="8.85546875" style="79" customWidth="1"/>
    <col min="772" max="772" width="13.85546875" style="79" customWidth="1"/>
    <col min="773" max="773" width="11" style="79" customWidth="1"/>
    <col min="774" max="775" width="12.28515625" style="79" customWidth="1"/>
    <col min="776" max="776" width="6.42578125" style="79" customWidth="1"/>
    <col min="777" max="777" width="9.140625" style="79" customWidth="1"/>
    <col min="778" max="778" width="6.85546875" style="79" customWidth="1"/>
    <col min="779" max="779" width="10.42578125" style="79" customWidth="1"/>
    <col min="780" max="780" width="10" style="79" customWidth="1"/>
    <col min="781" max="781" width="6.7109375" style="79" bestFit="1" customWidth="1"/>
    <col min="782" max="782" width="9.140625" style="79" customWidth="1"/>
    <col min="783" max="1022" width="9.140625" style="79"/>
    <col min="1023" max="1023" width="82" style="79" customWidth="1"/>
    <col min="1024" max="1024" width="10.7109375" style="79" customWidth="1"/>
    <col min="1025" max="1025" width="8.5703125" style="79" customWidth="1"/>
    <col min="1026" max="1026" width="10.85546875" style="79" customWidth="1"/>
    <col min="1027" max="1027" width="8.85546875" style="79" customWidth="1"/>
    <col min="1028" max="1028" width="13.85546875" style="79" customWidth="1"/>
    <col min="1029" max="1029" width="11" style="79" customWidth="1"/>
    <col min="1030" max="1031" width="12.28515625" style="79" customWidth="1"/>
    <col min="1032" max="1032" width="6.42578125" style="79" customWidth="1"/>
    <col min="1033" max="1033" width="9.140625" style="79" customWidth="1"/>
    <col min="1034" max="1034" width="6.85546875" style="79" customWidth="1"/>
    <col min="1035" max="1035" width="10.42578125" style="79" customWidth="1"/>
    <col min="1036" max="1036" width="10" style="79" customWidth="1"/>
    <col min="1037" max="1037" width="6.7109375" style="79" bestFit="1" customWidth="1"/>
    <col min="1038" max="1038" width="9.140625" style="79" customWidth="1"/>
    <col min="1039" max="1278" width="9.140625" style="79"/>
    <col min="1279" max="1279" width="82" style="79" customWidth="1"/>
    <col min="1280" max="1280" width="10.7109375" style="79" customWidth="1"/>
    <col min="1281" max="1281" width="8.5703125" style="79" customWidth="1"/>
    <col min="1282" max="1282" width="10.85546875" style="79" customWidth="1"/>
    <col min="1283" max="1283" width="8.85546875" style="79" customWidth="1"/>
    <col min="1284" max="1284" width="13.85546875" style="79" customWidth="1"/>
    <col min="1285" max="1285" width="11" style="79" customWidth="1"/>
    <col min="1286" max="1287" width="12.28515625" style="79" customWidth="1"/>
    <col min="1288" max="1288" width="6.42578125" style="79" customWidth="1"/>
    <col min="1289" max="1289" width="9.140625" style="79" customWidth="1"/>
    <col min="1290" max="1290" width="6.85546875" style="79" customWidth="1"/>
    <col min="1291" max="1291" width="10.42578125" style="79" customWidth="1"/>
    <col min="1292" max="1292" width="10" style="79" customWidth="1"/>
    <col min="1293" max="1293" width="6.7109375" style="79" bestFit="1" customWidth="1"/>
    <col min="1294" max="1294" width="9.140625" style="79" customWidth="1"/>
    <col min="1295" max="1534" width="9.140625" style="79"/>
    <col min="1535" max="1535" width="82" style="79" customWidth="1"/>
    <col min="1536" max="1536" width="10.7109375" style="79" customWidth="1"/>
    <col min="1537" max="1537" width="8.5703125" style="79" customWidth="1"/>
    <col min="1538" max="1538" width="10.85546875" style="79" customWidth="1"/>
    <col min="1539" max="1539" width="8.85546875" style="79" customWidth="1"/>
    <col min="1540" max="1540" width="13.85546875" style="79" customWidth="1"/>
    <col min="1541" max="1541" width="11" style="79" customWidth="1"/>
    <col min="1542" max="1543" width="12.28515625" style="79" customWidth="1"/>
    <col min="1544" max="1544" width="6.42578125" style="79" customWidth="1"/>
    <col min="1545" max="1545" width="9.140625" style="79" customWidth="1"/>
    <col min="1546" max="1546" width="6.85546875" style="79" customWidth="1"/>
    <col min="1547" max="1547" width="10.42578125" style="79" customWidth="1"/>
    <col min="1548" max="1548" width="10" style="79" customWidth="1"/>
    <col min="1549" max="1549" width="6.7109375" style="79" bestFit="1" customWidth="1"/>
    <col min="1550" max="1550" width="9.140625" style="79" customWidth="1"/>
    <col min="1551" max="1790" width="9.140625" style="79"/>
    <col min="1791" max="1791" width="82" style="79" customWidth="1"/>
    <col min="1792" max="1792" width="10.7109375" style="79" customWidth="1"/>
    <col min="1793" max="1793" width="8.5703125" style="79" customWidth="1"/>
    <col min="1794" max="1794" width="10.85546875" style="79" customWidth="1"/>
    <col min="1795" max="1795" width="8.85546875" style="79" customWidth="1"/>
    <col min="1796" max="1796" width="13.85546875" style="79" customWidth="1"/>
    <col min="1797" max="1797" width="11" style="79" customWidth="1"/>
    <col min="1798" max="1799" width="12.28515625" style="79" customWidth="1"/>
    <col min="1800" max="1800" width="6.42578125" style="79" customWidth="1"/>
    <col min="1801" max="1801" width="9.140625" style="79" customWidth="1"/>
    <col min="1802" max="1802" width="6.85546875" style="79" customWidth="1"/>
    <col min="1803" max="1803" width="10.42578125" style="79" customWidth="1"/>
    <col min="1804" max="1804" width="10" style="79" customWidth="1"/>
    <col min="1805" max="1805" width="6.7109375" style="79" bestFit="1" customWidth="1"/>
    <col min="1806" max="1806" width="9.140625" style="79" customWidth="1"/>
    <col min="1807" max="2046" width="9.140625" style="79"/>
    <col min="2047" max="2047" width="82" style="79" customWidth="1"/>
    <col min="2048" max="2048" width="10.7109375" style="79" customWidth="1"/>
    <col min="2049" max="2049" width="8.5703125" style="79" customWidth="1"/>
    <col min="2050" max="2050" width="10.85546875" style="79" customWidth="1"/>
    <col min="2051" max="2051" width="8.85546875" style="79" customWidth="1"/>
    <col min="2052" max="2052" width="13.85546875" style="79" customWidth="1"/>
    <col min="2053" max="2053" width="11" style="79" customWidth="1"/>
    <col min="2054" max="2055" width="12.28515625" style="79" customWidth="1"/>
    <col min="2056" max="2056" width="6.42578125" style="79" customWidth="1"/>
    <col min="2057" max="2057" width="9.140625" style="79" customWidth="1"/>
    <col min="2058" max="2058" width="6.85546875" style="79" customWidth="1"/>
    <col min="2059" max="2059" width="10.42578125" style="79" customWidth="1"/>
    <col min="2060" max="2060" width="10" style="79" customWidth="1"/>
    <col min="2061" max="2061" width="6.7109375" style="79" bestFit="1" customWidth="1"/>
    <col min="2062" max="2062" width="9.140625" style="79" customWidth="1"/>
    <col min="2063" max="2302" width="9.140625" style="79"/>
    <col min="2303" max="2303" width="82" style="79" customWidth="1"/>
    <col min="2304" max="2304" width="10.7109375" style="79" customWidth="1"/>
    <col min="2305" max="2305" width="8.5703125" style="79" customWidth="1"/>
    <col min="2306" max="2306" width="10.85546875" style="79" customWidth="1"/>
    <col min="2307" max="2307" width="8.85546875" style="79" customWidth="1"/>
    <col min="2308" max="2308" width="13.85546875" style="79" customWidth="1"/>
    <col min="2309" max="2309" width="11" style="79" customWidth="1"/>
    <col min="2310" max="2311" width="12.28515625" style="79" customWidth="1"/>
    <col min="2312" max="2312" width="6.42578125" style="79" customWidth="1"/>
    <col min="2313" max="2313" width="9.140625" style="79" customWidth="1"/>
    <col min="2314" max="2314" width="6.85546875" style="79" customWidth="1"/>
    <col min="2315" max="2315" width="10.42578125" style="79" customWidth="1"/>
    <col min="2316" max="2316" width="10" style="79" customWidth="1"/>
    <col min="2317" max="2317" width="6.7109375" style="79" bestFit="1" customWidth="1"/>
    <col min="2318" max="2318" width="9.140625" style="79" customWidth="1"/>
    <col min="2319" max="2558" width="9.140625" style="79"/>
    <col min="2559" max="2559" width="82" style="79" customWidth="1"/>
    <col min="2560" max="2560" width="10.7109375" style="79" customWidth="1"/>
    <col min="2561" max="2561" width="8.5703125" style="79" customWidth="1"/>
    <col min="2562" max="2562" width="10.85546875" style="79" customWidth="1"/>
    <col min="2563" max="2563" width="8.85546875" style="79" customWidth="1"/>
    <col min="2564" max="2564" width="13.85546875" style="79" customWidth="1"/>
    <col min="2565" max="2565" width="11" style="79" customWidth="1"/>
    <col min="2566" max="2567" width="12.28515625" style="79" customWidth="1"/>
    <col min="2568" max="2568" width="6.42578125" style="79" customWidth="1"/>
    <col min="2569" max="2569" width="9.140625" style="79" customWidth="1"/>
    <col min="2570" max="2570" width="6.85546875" style="79" customWidth="1"/>
    <col min="2571" max="2571" width="10.42578125" style="79" customWidth="1"/>
    <col min="2572" max="2572" width="10" style="79" customWidth="1"/>
    <col min="2573" max="2573" width="6.7109375" style="79" bestFit="1" customWidth="1"/>
    <col min="2574" max="2574" width="9.140625" style="79" customWidth="1"/>
    <col min="2575" max="2814" width="9.140625" style="79"/>
    <col min="2815" max="2815" width="82" style="79" customWidth="1"/>
    <col min="2816" max="2816" width="10.7109375" style="79" customWidth="1"/>
    <col min="2817" max="2817" width="8.5703125" style="79" customWidth="1"/>
    <col min="2818" max="2818" width="10.85546875" style="79" customWidth="1"/>
    <col min="2819" max="2819" width="8.85546875" style="79" customWidth="1"/>
    <col min="2820" max="2820" width="13.85546875" style="79" customWidth="1"/>
    <col min="2821" max="2821" width="11" style="79" customWidth="1"/>
    <col min="2822" max="2823" width="12.28515625" style="79" customWidth="1"/>
    <col min="2824" max="2824" width="6.42578125" style="79" customWidth="1"/>
    <col min="2825" max="2825" width="9.140625" style="79" customWidth="1"/>
    <col min="2826" max="2826" width="6.85546875" style="79" customWidth="1"/>
    <col min="2827" max="2827" width="10.42578125" style="79" customWidth="1"/>
    <col min="2828" max="2828" width="10" style="79" customWidth="1"/>
    <col min="2829" max="2829" width="6.7109375" style="79" bestFit="1" customWidth="1"/>
    <col min="2830" max="2830" width="9.140625" style="79" customWidth="1"/>
    <col min="2831" max="3070" width="9.140625" style="79"/>
    <col min="3071" max="3071" width="82" style="79" customWidth="1"/>
    <col min="3072" max="3072" width="10.7109375" style="79" customWidth="1"/>
    <col min="3073" max="3073" width="8.5703125" style="79" customWidth="1"/>
    <col min="3074" max="3074" width="10.85546875" style="79" customWidth="1"/>
    <col min="3075" max="3075" width="8.85546875" style="79" customWidth="1"/>
    <col min="3076" max="3076" width="13.85546875" style="79" customWidth="1"/>
    <col min="3077" max="3077" width="11" style="79" customWidth="1"/>
    <col min="3078" max="3079" width="12.28515625" style="79" customWidth="1"/>
    <col min="3080" max="3080" width="6.42578125" style="79" customWidth="1"/>
    <col min="3081" max="3081" width="9.140625" style="79" customWidth="1"/>
    <col min="3082" max="3082" width="6.85546875" style="79" customWidth="1"/>
    <col min="3083" max="3083" width="10.42578125" style="79" customWidth="1"/>
    <col min="3084" max="3084" width="10" style="79" customWidth="1"/>
    <col min="3085" max="3085" width="6.7109375" style="79" bestFit="1" customWidth="1"/>
    <col min="3086" max="3086" width="9.140625" style="79" customWidth="1"/>
    <col min="3087" max="3326" width="9.140625" style="79"/>
    <col min="3327" max="3327" width="82" style="79" customWidth="1"/>
    <col min="3328" max="3328" width="10.7109375" style="79" customWidth="1"/>
    <col min="3329" max="3329" width="8.5703125" style="79" customWidth="1"/>
    <col min="3330" max="3330" width="10.85546875" style="79" customWidth="1"/>
    <col min="3331" max="3331" width="8.85546875" style="79" customWidth="1"/>
    <col min="3332" max="3332" width="13.85546875" style="79" customWidth="1"/>
    <col min="3333" max="3333" width="11" style="79" customWidth="1"/>
    <col min="3334" max="3335" width="12.28515625" style="79" customWidth="1"/>
    <col min="3336" max="3336" width="6.42578125" style="79" customWidth="1"/>
    <col min="3337" max="3337" width="9.140625" style="79" customWidth="1"/>
    <col min="3338" max="3338" width="6.85546875" style="79" customWidth="1"/>
    <col min="3339" max="3339" width="10.42578125" style="79" customWidth="1"/>
    <col min="3340" max="3340" width="10" style="79" customWidth="1"/>
    <col min="3341" max="3341" width="6.7109375" style="79" bestFit="1" customWidth="1"/>
    <col min="3342" max="3342" width="9.140625" style="79" customWidth="1"/>
    <col min="3343" max="3582" width="9.140625" style="79"/>
    <col min="3583" max="3583" width="82" style="79" customWidth="1"/>
    <col min="3584" max="3584" width="10.7109375" style="79" customWidth="1"/>
    <col min="3585" max="3585" width="8.5703125" style="79" customWidth="1"/>
    <col min="3586" max="3586" width="10.85546875" style="79" customWidth="1"/>
    <col min="3587" max="3587" width="8.85546875" style="79" customWidth="1"/>
    <col min="3588" max="3588" width="13.85546875" style="79" customWidth="1"/>
    <col min="3589" max="3589" width="11" style="79" customWidth="1"/>
    <col min="3590" max="3591" width="12.28515625" style="79" customWidth="1"/>
    <col min="3592" max="3592" width="6.42578125" style="79" customWidth="1"/>
    <col min="3593" max="3593" width="9.140625" style="79" customWidth="1"/>
    <col min="3594" max="3594" width="6.85546875" style="79" customWidth="1"/>
    <col min="3595" max="3595" width="10.42578125" style="79" customWidth="1"/>
    <col min="3596" max="3596" width="10" style="79" customWidth="1"/>
    <col min="3597" max="3597" width="6.7109375" style="79" bestFit="1" customWidth="1"/>
    <col min="3598" max="3598" width="9.140625" style="79" customWidth="1"/>
    <col min="3599" max="3838" width="9.140625" style="79"/>
    <col min="3839" max="3839" width="82" style="79" customWidth="1"/>
    <col min="3840" max="3840" width="10.7109375" style="79" customWidth="1"/>
    <col min="3841" max="3841" width="8.5703125" style="79" customWidth="1"/>
    <col min="3842" max="3842" width="10.85546875" style="79" customWidth="1"/>
    <col min="3843" max="3843" width="8.85546875" style="79" customWidth="1"/>
    <col min="3844" max="3844" width="13.85546875" style="79" customWidth="1"/>
    <col min="3845" max="3845" width="11" style="79" customWidth="1"/>
    <col min="3846" max="3847" width="12.28515625" style="79" customWidth="1"/>
    <col min="3848" max="3848" width="6.42578125" style="79" customWidth="1"/>
    <col min="3849" max="3849" width="9.140625" style="79" customWidth="1"/>
    <col min="3850" max="3850" width="6.85546875" style="79" customWidth="1"/>
    <col min="3851" max="3851" width="10.42578125" style="79" customWidth="1"/>
    <col min="3852" max="3852" width="10" style="79" customWidth="1"/>
    <col min="3853" max="3853" width="6.7109375" style="79" bestFit="1" customWidth="1"/>
    <col min="3854" max="3854" width="9.140625" style="79" customWidth="1"/>
    <col min="3855" max="4094" width="9.140625" style="79"/>
    <col min="4095" max="4095" width="82" style="79" customWidth="1"/>
    <col min="4096" max="4096" width="10.7109375" style="79" customWidth="1"/>
    <col min="4097" max="4097" width="8.5703125" style="79" customWidth="1"/>
    <col min="4098" max="4098" width="10.85546875" style="79" customWidth="1"/>
    <col min="4099" max="4099" width="8.85546875" style="79" customWidth="1"/>
    <col min="4100" max="4100" width="13.85546875" style="79" customWidth="1"/>
    <col min="4101" max="4101" width="11" style="79" customWidth="1"/>
    <col min="4102" max="4103" width="12.28515625" style="79" customWidth="1"/>
    <col min="4104" max="4104" width="6.42578125" style="79" customWidth="1"/>
    <col min="4105" max="4105" width="9.140625" style="79" customWidth="1"/>
    <col min="4106" max="4106" width="6.85546875" style="79" customWidth="1"/>
    <col min="4107" max="4107" width="10.42578125" style="79" customWidth="1"/>
    <col min="4108" max="4108" width="10" style="79" customWidth="1"/>
    <col min="4109" max="4109" width="6.7109375" style="79" bestFit="1" customWidth="1"/>
    <col min="4110" max="4110" width="9.140625" style="79" customWidth="1"/>
    <col min="4111" max="4350" width="9.140625" style="79"/>
    <col min="4351" max="4351" width="82" style="79" customWidth="1"/>
    <col min="4352" max="4352" width="10.7109375" style="79" customWidth="1"/>
    <col min="4353" max="4353" width="8.5703125" style="79" customWidth="1"/>
    <col min="4354" max="4354" width="10.85546875" style="79" customWidth="1"/>
    <col min="4355" max="4355" width="8.85546875" style="79" customWidth="1"/>
    <col min="4356" max="4356" width="13.85546875" style="79" customWidth="1"/>
    <col min="4357" max="4357" width="11" style="79" customWidth="1"/>
    <col min="4358" max="4359" width="12.28515625" style="79" customWidth="1"/>
    <col min="4360" max="4360" width="6.42578125" style="79" customWidth="1"/>
    <col min="4361" max="4361" width="9.140625" style="79" customWidth="1"/>
    <col min="4362" max="4362" width="6.85546875" style="79" customWidth="1"/>
    <col min="4363" max="4363" width="10.42578125" style="79" customWidth="1"/>
    <col min="4364" max="4364" width="10" style="79" customWidth="1"/>
    <col min="4365" max="4365" width="6.7109375" style="79" bestFit="1" customWidth="1"/>
    <col min="4366" max="4366" width="9.140625" style="79" customWidth="1"/>
    <col min="4367" max="4606" width="9.140625" style="79"/>
    <col min="4607" max="4607" width="82" style="79" customWidth="1"/>
    <col min="4608" max="4608" width="10.7109375" style="79" customWidth="1"/>
    <col min="4609" max="4609" width="8.5703125" style="79" customWidth="1"/>
    <col min="4610" max="4610" width="10.85546875" style="79" customWidth="1"/>
    <col min="4611" max="4611" width="8.85546875" style="79" customWidth="1"/>
    <col min="4612" max="4612" width="13.85546875" style="79" customWidth="1"/>
    <col min="4613" max="4613" width="11" style="79" customWidth="1"/>
    <col min="4614" max="4615" width="12.28515625" style="79" customWidth="1"/>
    <col min="4616" max="4616" width="6.42578125" style="79" customWidth="1"/>
    <col min="4617" max="4617" width="9.140625" style="79" customWidth="1"/>
    <col min="4618" max="4618" width="6.85546875" style="79" customWidth="1"/>
    <col min="4619" max="4619" width="10.42578125" style="79" customWidth="1"/>
    <col min="4620" max="4620" width="10" style="79" customWidth="1"/>
    <col min="4621" max="4621" width="6.7109375" style="79" bestFit="1" customWidth="1"/>
    <col min="4622" max="4622" width="9.140625" style="79" customWidth="1"/>
    <col min="4623" max="4862" width="9.140625" style="79"/>
    <col min="4863" max="4863" width="82" style="79" customWidth="1"/>
    <col min="4864" max="4864" width="10.7109375" style="79" customWidth="1"/>
    <col min="4865" max="4865" width="8.5703125" style="79" customWidth="1"/>
    <col min="4866" max="4866" width="10.85546875" style="79" customWidth="1"/>
    <col min="4867" max="4867" width="8.85546875" style="79" customWidth="1"/>
    <col min="4868" max="4868" width="13.85546875" style="79" customWidth="1"/>
    <col min="4869" max="4869" width="11" style="79" customWidth="1"/>
    <col min="4870" max="4871" width="12.28515625" style="79" customWidth="1"/>
    <col min="4872" max="4872" width="6.42578125" style="79" customWidth="1"/>
    <col min="4873" max="4873" width="9.140625" style="79" customWidth="1"/>
    <col min="4874" max="4874" width="6.85546875" style="79" customWidth="1"/>
    <col min="4875" max="4875" width="10.42578125" style="79" customWidth="1"/>
    <col min="4876" max="4876" width="10" style="79" customWidth="1"/>
    <col min="4877" max="4877" width="6.7109375" style="79" bestFit="1" customWidth="1"/>
    <col min="4878" max="4878" width="9.140625" style="79" customWidth="1"/>
    <col min="4879" max="5118" width="9.140625" style="79"/>
    <col min="5119" max="5119" width="82" style="79" customWidth="1"/>
    <col min="5120" max="5120" width="10.7109375" style="79" customWidth="1"/>
    <col min="5121" max="5121" width="8.5703125" style="79" customWidth="1"/>
    <col min="5122" max="5122" width="10.85546875" style="79" customWidth="1"/>
    <col min="5123" max="5123" width="8.85546875" style="79" customWidth="1"/>
    <col min="5124" max="5124" width="13.85546875" style="79" customWidth="1"/>
    <col min="5125" max="5125" width="11" style="79" customWidth="1"/>
    <col min="5126" max="5127" width="12.28515625" style="79" customWidth="1"/>
    <col min="5128" max="5128" width="6.42578125" style="79" customWidth="1"/>
    <col min="5129" max="5129" width="9.140625" style="79" customWidth="1"/>
    <col min="5130" max="5130" width="6.85546875" style="79" customWidth="1"/>
    <col min="5131" max="5131" width="10.42578125" style="79" customWidth="1"/>
    <col min="5132" max="5132" width="10" style="79" customWidth="1"/>
    <col min="5133" max="5133" width="6.7109375" style="79" bestFit="1" customWidth="1"/>
    <col min="5134" max="5134" width="9.140625" style="79" customWidth="1"/>
    <col min="5135" max="5374" width="9.140625" style="79"/>
    <col min="5375" max="5375" width="82" style="79" customWidth="1"/>
    <col min="5376" max="5376" width="10.7109375" style="79" customWidth="1"/>
    <col min="5377" max="5377" width="8.5703125" style="79" customWidth="1"/>
    <col min="5378" max="5378" width="10.85546875" style="79" customWidth="1"/>
    <col min="5379" max="5379" width="8.85546875" style="79" customWidth="1"/>
    <col min="5380" max="5380" width="13.85546875" style="79" customWidth="1"/>
    <col min="5381" max="5381" width="11" style="79" customWidth="1"/>
    <col min="5382" max="5383" width="12.28515625" style="79" customWidth="1"/>
    <col min="5384" max="5384" width="6.42578125" style="79" customWidth="1"/>
    <col min="5385" max="5385" width="9.140625" style="79" customWidth="1"/>
    <col min="5386" max="5386" width="6.85546875" style="79" customWidth="1"/>
    <col min="5387" max="5387" width="10.42578125" style="79" customWidth="1"/>
    <col min="5388" max="5388" width="10" style="79" customWidth="1"/>
    <col min="5389" max="5389" width="6.7109375" style="79" bestFit="1" customWidth="1"/>
    <col min="5390" max="5390" width="9.140625" style="79" customWidth="1"/>
    <col min="5391" max="5630" width="9.140625" style="79"/>
    <col min="5631" max="5631" width="82" style="79" customWidth="1"/>
    <col min="5632" max="5632" width="10.7109375" style="79" customWidth="1"/>
    <col min="5633" max="5633" width="8.5703125" style="79" customWidth="1"/>
    <col min="5634" max="5634" width="10.85546875" style="79" customWidth="1"/>
    <col min="5635" max="5635" width="8.85546875" style="79" customWidth="1"/>
    <col min="5636" max="5636" width="13.85546875" style="79" customWidth="1"/>
    <col min="5637" max="5637" width="11" style="79" customWidth="1"/>
    <col min="5638" max="5639" width="12.28515625" style="79" customWidth="1"/>
    <col min="5640" max="5640" width="6.42578125" style="79" customWidth="1"/>
    <col min="5641" max="5641" width="9.140625" style="79" customWidth="1"/>
    <col min="5642" max="5642" width="6.85546875" style="79" customWidth="1"/>
    <col min="5643" max="5643" width="10.42578125" style="79" customWidth="1"/>
    <col min="5644" max="5644" width="10" style="79" customWidth="1"/>
    <col min="5645" max="5645" width="6.7109375" style="79" bestFit="1" customWidth="1"/>
    <col min="5646" max="5646" width="9.140625" style="79" customWidth="1"/>
    <col min="5647" max="5886" width="9.140625" style="79"/>
    <col min="5887" max="5887" width="82" style="79" customWidth="1"/>
    <col min="5888" max="5888" width="10.7109375" style="79" customWidth="1"/>
    <col min="5889" max="5889" width="8.5703125" style="79" customWidth="1"/>
    <col min="5890" max="5890" width="10.85546875" style="79" customWidth="1"/>
    <col min="5891" max="5891" width="8.85546875" style="79" customWidth="1"/>
    <col min="5892" max="5892" width="13.85546875" style="79" customWidth="1"/>
    <col min="5893" max="5893" width="11" style="79" customWidth="1"/>
    <col min="5894" max="5895" width="12.28515625" style="79" customWidth="1"/>
    <col min="5896" max="5896" width="6.42578125" style="79" customWidth="1"/>
    <col min="5897" max="5897" width="9.140625" style="79" customWidth="1"/>
    <col min="5898" max="5898" width="6.85546875" style="79" customWidth="1"/>
    <col min="5899" max="5899" width="10.42578125" style="79" customWidth="1"/>
    <col min="5900" max="5900" width="10" style="79" customWidth="1"/>
    <col min="5901" max="5901" width="6.7109375" style="79" bestFit="1" customWidth="1"/>
    <col min="5902" max="5902" width="9.140625" style="79" customWidth="1"/>
    <col min="5903" max="6142" width="9.140625" style="79"/>
    <col min="6143" max="6143" width="82" style="79" customWidth="1"/>
    <col min="6144" max="6144" width="10.7109375" style="79" customWidth="1"/>
    <col min="6145" max="6145" width="8.5703125" style="79" customWidth="1"/>
    <col min="6146" max="6146" width="10.85546875" style="79" customWidth="1"/>
    <col min="6147" max="6147" width="8.85546875" style="79" customWidth="1"/>
    <col min="6148" max="6148" width="13.85546875" style="79" customWidth="1"/>
    <col min="6149" max="6149" width="11" style="79" customWidth="1"/>
    <col min="6150" max="6151" width="12.28515625" style="79" customWidth="1"/>
    <col min="6152" max="6152" width="6.42578125" style="79" customWidth="1"/>
    <col min="6153" max="6153" width="9.140625" style="79" customWidth="1"/>
    <col min="6154" max="6154" width="6.85546875" style="79" customWidth="1"/>
    <col min="6155" max="6155" width="10.42578125" style="79" customWidth="1"/>
    <col min="6156" max="6156" width="10" style="79" customWidth="1"/>
    <col min="6157" max="6157" width="6.7109375" style="79" bestFit="1" customWidth="1"/>
    <col min="6158" max="6158" width="9.140625" style="79" customWidth="1"/>
    <col min="6159" max="6398" width="9.140625" style="79"/>
    <col min="6399" max="6399" width="82" style="79" customWidth="1"/>
    <col min="6400" max="6400" width="10.7109375" style="79" customWidth="1"/>
    <col min="6401" max="6401" width="8.5703125" style="79" customWidth="1"/>
    <col min="6402" max="6402" width="10.85546875" style="79" customWidth="1"/>
    <col min="6403" max="6403" width="8.85546875" style="79" customWidth="1"/>
    <col min="6404" max="6404" width="13.85546875" style="79" customWidth="1"/>
    <col min="6405" max="6405" width="11" style="79" customWidth="1"/>
    <col min="6406" max="6407" width="12.28515625" style="79" customWidth="1"/>
    <col min="6408" max="6408" width="6.42578125" style="79" customWidth="1"/>
    <col min="6409" max="6409" width="9.140625" style="79" customWidth="1"/>
    <col min="6410" max="6410" width="6.85546875" style="79" customWidth="1"/>
    <col min="6411" max="6411" width="10.42578125" style="79" customWidth="1"/>
    <col min="6412" max="6412" width="10" style="79" customWidth="1"/>
    <col min="6413" max="6413" width="6.7109375" style="79" bestFit="1" customWidth="1"/>
    <col min="6414" max="6414" width="9.140625" style="79" customWidth="1"/>
    <col min="6415" max="6654" width="9.140625" style="79"/>
    <col min="6655" max="6655" width="82" style="79" customWidth="1"/>
    <col min="6656" max="6656" width="10.7109375" style="79" customWidth="1"/>
    <col min="6657" max="6657" width="8.5703125" style="79" customWidth="1"/>
    <col min="6658" max="6658" width="10.85546875" style="79" customWidth="1"/>
    <col min="6659" max="6659" width="8.85546875" style="79" customWidth="1"/>
    <col min="6660" max="6660" width="13.85546875" style="79" customWidth="1"/>
    <col min="6661" max="6661" width="11" style="79" customWidth="1"/>
    <col min="6662" max="6663" width="12.28515625" style="79" customWidth="1"/>
    <col min="6664" max="6664" width="6.42578125" style="79" customWidth="1"/>
    <col min="6665" max="6665" width="9.140625" style="79" customWidth="1"/>
    <col min="6666" max="6666" width="6.85546875" style="79" customWidth="1"/>
    <col min="6667" max="6667" width="10.42578125" style="79" customWidth="1"/>
    <col min="6668" max="6668" width="10" style="79" customWidth="1"/>
    <col min="6669" max="6669" width="6.7109375" style="79" bestFit="1" customWidth="1"/>
    <col min="6670" max="6670" width="9.140625" style="79" customWidth="1"/>
    <col min="6671" max="6910" width="9.140625" style="79"/>
    <col min="6911" max="6911" width="82" style="79" customWidth="1"/>
    <col min="6912" max="6912" width="10.7109375" style="79" customWidth="1"/>
    <col min="6913" max="6913" width="8.5703125" style="79" customWidth="1"/>
    <col min="6914" max="6914" width="10.85546875" style="79" customWidth="1"/>
    <col min="6915" max="6915" width="8.85546875" style="79" customWidth="1"/>
    <col min="6916" max="6916" width="13.85546875" style="79" customWidth="1"/>
    <col min="6917" max="6917" width="11" style="79" customWidth="1"/>
    <col min="6918" max="6919" width="12.28515625" style="79" customWidth="1"/>
    <col min="6920" max="6920" width="6.42578125" style="79" customWidth="1"/>
    <col min="6921" max="6921" width="9.140625" style="79" customWidth="1"/>
    <col min="6922" max="6922" width="6.85546875" style="79" customWidth="1"/>
    <col min="6923" max="6923" width="10.42578125" style="79" customWidth="1"/>
    <col min="6924" max="6924" width="10" style="79" customWidth="1"/>
    <col min="6925" max="6925" width="6.7109375" style="79" bestFit="1" customWidth="1"/>
    <col min="6926" max="6926" width="9.140625" style="79" customWidth="1"/>
    <col min="6927" max="7166" width="9.140625" style="79"/>
    <col min="7167" max="7167" width="82" style="79" customWidth="1"/>
    <col min="7168" max="7168" width="10.7109375" style="79" customWidth="1"/>
    <col min="7169" max="7169" width="8.5703125" style="79" customWidth="1"/>
    <col min="7170" max="7170" width="10.85546875" style="79" customWidth="1"/>
    <col min="7171" max="7171" width="8.85546875" style="79" customWidth="1"/>
    <col min="7172" max="7172" width="13.85546875" style="79" customWidth="1"/>
    <col min="7173" max="7173" width="11" style="79" customWidth="1"/>
    <col min="7174" max="7175" width="12.28515625" style="79" customWidth="1"/>
    <col min="7176" max="7176" width="6.42578125" style="79" customWidth="1"/>
    <col min="7177" max="7177" width="9.140625" style="79" customWidth="1"/>
    <col min="7178" max="7178" width="6.85546875" style="79" customWidth="1"/>
    <col min="7179" max="7179" width="10.42578125" style="79" customWidth="1"/>
    <col min="7180" max="7180" width="10" style="79" customWidth="1"/>
    <col min="7181" max="7181" width="6.7109375" style="79" bestFit="1" customWidth="1"/>
    <col min="7182" max="7182" width="9.140625" style="79" customWidth="1"/>
    <col min="7183" max="7422" width="9.140625" style="79"/>
    <col min="7423" max="7423" width="82" style="79" customWidth="1"/>
    <col min="7424" max="7424" width="10.7109375" style="79" customWidth="1"/>
    <col min="7425" max="7425" width="8.5703125" style="79" customWidth="1"/>
    <col min="7426" max="7426" width="10.85546875" style="79" customWidth="1"/>
    <col min="7427" max="7427" width="8.85546875" style="79" customWidth="1"/>
    <col min="7428" max="7428" width="13.85546875" style="79" customWidth="1"/>
    <col min="7429" max="7429" width="11" style="79" customWidth="1"/>
    <col min="7430" max="7431" width="12.28515625" style="79" customWidth="1"/>
    <col min="7432" max="7432" width="6.42578125" style="79" customWidth="1"/>
    <col min="7433" max="7433" width="9.140625" style="79" customWidth="1"/>
    <col min="7434" max="7434" width="6.85546875" style="79" customWidth="1"/>
    <col min="7435" max="7435" width="10.42578125" style="79" customWidth="1"/>
    <col min="7436" max="7436" width="10" style="79" customWidth="1"/>
    <col min="7437" max="7437" width="6.7109375" style="79" bestFit="1" customWidth="1"/>
    <col min="7438" max="7438" width="9.140625" style="79" customWidth="1"/>
    <col min="7439" max="7678" width="9.140625" style="79"/>
    <col min="7679" max="7679" width="82" style="79" customWidth="1"/>
    <col min="7680" max="7680" width="10.7109375" style="79" customWidth="1"/>
    <col min="7681" max="7681" width="8.5703125" style="79" customWidth="1"/>
    <col min="7682" max="7682" width="10.85546875" style="79" customWidth="1"/>
    <col min="7683" max="7683" width="8.85546875" style="79" customWidth="1"/>
    <col min="7684" max="7684" width="13.85546875" style="79" customWidth="1"/>
    <col min="7685" max="7685" width="11" style="79" customWidth="1"/>
    <col min="7686" max="7687" width="12.28515625" style="79" customWidth="1"/>
    <col min="7688" max="7688" width="6.42578125" style="79" customWidth="1"/>
    <col min="7689" max="7689" width="9.140625" style="79" customWidth="1"/>
    <col min="7690" max="7690" width="6.85546875" style="79" customWidth="1"/>
    <col min="7691" max="7691" width="10.42578125" style="79" customWidth="1"/>
    <col min="7692" max="7692" width="10" style="79" customWidth="1"/>
    <col min="7693" max="7693" width="6.7109375" style="79" bestFit="1" customWidth="1"/>
    <col min="7694" max="7694" width="9.140625" style="79" customWidth="1"/>
    <col min="7695" max="7934" width="9.140625" style="79"/>
    <col min="7935" max="7935" width="82" style="79" customWidth="1"/>
    <col min="7936" max="7936" width="10.7109375" style="79" customWidth="1"/>
    <col min="7937" max="7937" width="8.5703125" style="79" customWidth="1"/>
    <col min="7938" max="7938" width="10.85546875" style="79" customWidth="1"/>
    <col min="7939" max="7939" width="8.85546875" style="79" customWidth="1"/>
    <col min="7940" max="7940" width="13.85546875" style="79" customWidth="1"/>
    <col min="7941" max="7941" width="11" style="79" customWidth="1"/>
    <col min="7942" max="7943" width="12.28515625" style="79" customWidth="1"/>
    <col min="7944" max="7944" width="6.42578125" style="79" customWidth="1"/>
    <col min="7945" max="7945" width="9.140625" style="79" customWidth="1"/>
    <col min="7946" max="7946" width="6.85546875" style="79" customWidth="1"/>
    <col min="7947" max="7947" width="10.42578125" style="79" customWidth="1"/>
    <col min="7948" max="7948" width="10" style="79" customWidth="1"/>
    <col min="7949" max="7949" width="6.7109375" style="79" bestFit="1" customWidth="1"/>
    <col min="7950" max="7950" width="9.140625" style="79" customWidth="1"/>
    <col min="7951" max="8190" width="9.140625" style="79"/>
    <col min="8191" max="8191" width="82" style="79" customWidth="1"/>
    <col min="8192" max="8192" width="10.7109375" style="79" customWidth="1"/>
    <col min="8193" max="8193" width="8.5703125" style="79" customWidth="1"/>
    <col min="8194" max="8194" width="10.85546875" style="79" customWidth="1"/>
    <col min="8195" max="8195" width="8.85546875" style="79" customWidth="1"/>
    <col min="8196" max="8196" width="13.85546875" style="79" customWidth="1"/>
    <col min="8197" max="8197" width="11" style="79" customWidth="1"/>
    <col min="8198" max="8199" width="12.28515625" style="79" customWidth="1"/>
    <col min="8200" max="8200" width="6.42578125" style="79" customWidth="1"/>
    <col min="8201" max="8201" width="9.140625" style="79" customWidth="1"/>
    <col min="8202" max="8202" width="6.85546875" style="79" customWidth="1"/>
    <col min="8203" max="8203" width="10.42578125" style="79" customWidth="1"/>
    <col min="8204" max="8204" width="10" style="79" customWidth="1"/>
    <col min="8205" max="8205" width="6.7109375" style="79" bestFit="1" customWidth="1"/>
    <col min="8206" max="8206" width="9.140625" style="79" customWidth="1"/>
    <col min="8207" max="8446" width="9.140625" style="79"/>
    <col min="8447" max="8447" width="82" style="79" customWidth="1"/>
    <col min="8448" max="8448" width="10.7109375" style="79" customWidth="1"/>
    <col min="8449" max="8449" width="8.5703125" style="79" customWidth="1"/>
    <col min="8450" max="8450" width="10.85546875" style="79" customWidth="1"/>
    <col min="8451" max="8451" width="8.85546875" style="79" customWidth="1"/>
    <col min="8452" max="8452" width="13.85546875" style="79" customWidth="1"/>
    <col min="8453" max="8453" width="11" style="79" customWidth="1"/>
    <col min="8454" max="8455" width="12.28515625" style="79" customWidth="1"/>
    <col min="8456" max="8456" width="6.42578125" style="79" customWidth="1"/>
    <col min="8457" max="8457" width="9.140625" style="79" customWidth="1"/>
    <col min="8458" max="8458" width="6.85546875" style="79" customWidth="1"/>
    <col min="8459" max="8459" width="10.42578125" style="79" customWidth="1"/>
    <col min="8460" max="8460" width="10" style="79" customWidth="1"/>
    <col min="8461" max="8461" width="6.7109375" style="79" bestFit="1" customWidth="1"/>
    <col min="8462" max="8462" width="9.140625" style="79" customWidth="1"/>
    <col min="8463" max="8702" width="9.140625" style="79"/>
    <col min="8703" max="8703" width="82" style="79" customWidth="1"/>
    <col min="8704" max="8704" width="10.7109375" style="79" customWidth="1"/>
    <col min="8705" max="8705" width="8.5703125" style="79" customWidth="1"/>
    <col min="8706" max="8706" width="10.85546875" style="79" customWidth="1"/>
    <col min="8707" max="8707" width="8.85546875" style="79" customWidth="1"/>
    <col min="8708" max="8708" width="13.85546875" style="79" customWidth="1"/>
    <col min="8709" max="8709" width="11" style="79" customWidth="1"/>
    <col min="8710" max="8711" width="12.28515625" style="79" customWidth="1"/>
    <col min="8712" max="8712" width="6.42578125" style="79" customWidth="1"/>
    <col min="8713" max="8713" width="9.140625" style="79" customWidth="1"/>
    <col min="8714" max="8714" width="6.85546875" style="79" customWidth="1"/>
    <col min="8715" max="8715" width="10.42578125" style="79" customWidth="1"/>
    <col min="8716" max="8716" width="10" style="79" customWidth="1"/>
    <col min="8717" max="8717" width="6.7109375" style="79" bestFit="1" customWidth="1"/>
    <col min="8718" max="8718" width="9.140625" style="79" customWidth="1"/>
    <col min="8719" max="8958" width="9.140625" style="79"/>
    <col min="8959" max="8959" width="82" style="79" customWidth="1"/>
    <col min="8960" max="8960" width="10.7109375" style="79" customWidth="1"/>
    <col min="8961" max="8961" width="8.5703125" style="79" customWidth="1"/>
    <col min="8962" max="8962" width="10.85546875" style="79" customWidth="1"/>
    <col min="8963" max="8963" width="8.85546875" style="79" customWidth="1"/>
    <col min="8964" max="8964" width="13.85546875" style="79" customWidth="1"/>
    <col min="8965" max="8965" width="11" style="79" customWidth="1"/>
    <col min="8966" max="8967" width="12.28515625" style="79" customWidth="1"/>
    <col min="8968" max="8968" width="6.42578125" style="79" customWidth="1"/>
    <col min="8969" max="8969" width="9.140625" style="79" customWidth="1"/>
    <col min="8970" max="8970" width="6.85546875" style="79" customWidth="1"/>
    <col min="8971" max="8971" width="10.42578125" style="79" customWidth="1"/>
    <col min="8972" max="8972" width="10" style="79" customWidth="1"/>
    <col min="8973" max="8973" width="6.7109375" style="79" bestFit="1" customWidth="1"/>
    <col min="8974" max="8974" width="9.140625" style="79" customWidth="1"/>
    <col min="8975" max="9214" width="9.140625" style="79"/>
    <col min="9215" max="9215" width="82" style="79" customWidth="1"/>
    <col min="9216" max="9216" width="10.7109375" style="79" customWidth="1"/>
    <col min="9217" max="9217" width="8.5703125" style="79" customWidth="1"/>
    <col min="9218" max="9218" width="10.85546875" style="79" customWidth="1"/>
    <col min="9219" max="9219" width="8.85546875" style="79" customWidth="1"/>
    <col min="9220" max="9220" width="13.85546875" style="79" customWidth="1"/>
    <col min="9221" max="9221" width="11" style="79" customWidth="1"/>
    <col min="9222" max="9223" width="12.28515625" style="79" customWidth="1"/>
    <col min="9224" max="9224" width="6.42578125" style="79" customWidth="1"/>
    <col min="9225" max="9225" width="9.140625" style="79" customWidth="1"/>
    <col min="9226" max="9226" width="6.85546875" style="79" customWidth="1"/>
    <col min="9227" max="9227" width="10.42578125" style="79" customWidth="1"/>
    <col min="9228" max="9228" width="10" style="79" customWidth="1"/>
    <col min="9229" max="9229" width="6.7109375" style="79" bestFit="1" customWidth="1"/>
    <col min="9230" max="9230" width="9.140625" style="79" customWidth="1"/>
    <col min="9231" max="9470" width="9.140625" style="79"/>
    <col min="9471" max="9471" width="82" style="79" customWidth="1"/>
    <col min="9472" max="9472" width="10.7109375" style="79" customWidth="1"/>
    <col min="9473" max="9473" width="8.5703125" style="79" customWidth="1"/>
    <col min="9474" max="9474" width="10.85546875" style="79" customWidth="1"/>
    <col min="9475" max="9475" width="8.85546875" style="79" customWidth="1"/>
    <col min="9476" max="9476" width="13.85546875" style="79" customWidth="1"/>
    <col min="9477" max="9477" width="11" style="79" customWidth="1"/>
    <col min="9478" max="9479" width="12.28515625" style="79" customWidth="1"/>
    <col min="9480" max="9480" width="6.42578125" style="79" customWidth="1"/>
    <col min="9481" max="9481" width="9.140625" style="79" customWidth="1"/>
    <col min="9482" max="9482" width="6.85546875" style="79" customWidth="1"/>
    <col min="9483" max="9483" width="10.42578125" style="79" customWidth="1"/>
    <col min="9484" max="9484" width="10" style="79" customWidth="1"/>
    <col min="9485" max="9485" width="6.7109375" style="79" bestFit="1" customWidth="1"/>
    <col min="9486" max="9486" width="9.140625" style="79" customWidth="1"/>
    <col min="9487" max="9726" width="9.140625" style="79"/>
    <col min="9727" max="9727" width="82" style="79" customWidth="1"/>
    <col min="9728" max="9728" width="10.7109375" style="79" customWidth="1"/>
    <col min="9729" max="9729" width="8.5703125" style="79" customWidth="1"/>
    <col min="9730" max="9730" width="10.85546875" style="79" customWidth="1"/>
    <col min="9731" max="9731" width="8.85546875" style="79" customWidth="1"/>
    <col min="9732" max="9732" width="13.85546875" style="79" customWidth="1"/>
    <col min="9733" max="9733" width="11" style="79" customWidth="1"/>
    <col min="9734" max="9735" width="12.28515625" style="79" customWidth="1"/>
    <col min="9736" max="9736" width="6.42578125" style="79" customWidth="1"/>
    <col min="9737" max="9737" width="9.140625" style="79" customWidth="1"/>
    <col min="9738" max="9738" width="6.85546875" style="79" customWidth="1"/>
    <col min="9739" max="9739" width="10.42578125" style="79" customWidth="1"/>
    <col min="9740" max="9740" width="10" style="79" customWidth="1"/>
    <col min="9741" max="9741" width="6.7109375" style="79" bestFit="1" customWidth="1"/>
    <col min="9742" max="9742" width="9.140625" style="79" customWidth="1"/>
    <col min="9743" max="9982" width="9.140625" style="79"/>
    <col min="9983" max="9983" width="82" style="79" customWidth="1"/>
    <col min="9984" max="9984" width="10.7109375" style="79" customWidth="1"/>
    <col min="9985" max="9985" width="8.5703125" style="79" customWidth="1"/>
    <col min="9986" max="9986" width="10.85546875" style="79" customWidth="1"/>
    <col min="9987" max="9987" width="8.85546875" style="79" customWidth="1"/>
    <col min="9988" max="9988" width="13.85546875" style="79" customWidth="1"/>
    <col min="9989" max="9989" width="11" style="79" customWidth="1"/>
    <col min="9990" max="9991" width="12.28515625" style="79" customWidth="1"/>
    <col min="9992" max="9992" width="6.42578125" style="79" customWidth="1"/>
    <col min="9993" max="9993" width="9.140625" style="79" customWidth="1"/>
    <col min="9994" max="9994" width="6.85546875" style="79" customWidth="1"/>
    <col min="9995" max="9995" width="10.42578125" style="79" customWidth="1"/>
    <col min="9996" max="9996" width="10" style="79" customWidth="1"/>
    <col min="9997" max="9997" width="6.7109375" style="79" bestFit="1" customWidth="1"/>
    <col min="9998" max="9998" width="9.140625" style="79" customWidth="1"/>
    <col min="9999" max="10238" width="9.140625" style="79"/>
    <col min="10239" max="10239" width="82" style="79" customWidth="1"/>
    <col min="10240" max="10240" width="10.7109375" style="79" customWidth="1"/>
    <col min="10241" max="10241" width="8.5703125" style="79" customWidth="1"/>
    <col min="10242" max="10242" width="10.85546875" style="79" customWidth="1"/>
    <col min="10243" max="10243" width="8.85546875" style="79" customWidth="1"/>
    <col min="10244" max="10244" width="13.85546875" style="79" customWidth="1"/>
    <col min="10245" max="10245" width="11" style="79" customWidth="1"/>
    <col min="10246" max="10247" width="12.28515625" style="79" customWidth="1"/>
    <col min="10248" max="10248" width="6.42578125" style="79" customWidth="1"/>
    <col min="10249" max="10249" width="9.140625" style="79" customWidth="1"/>
    <col min="10250" max="10250" width="6.85546875" style="79" customWidth="1"/>
    <col min="10251" max="10251" width="10.42578125" style="79" customWidth="1"/>
    <col min="10252" max="10252" width="10" style="79" customWidth="1"/>
    <col min="10253" max="10253" width="6.7109375" style="79" bestFit="1" customWidth="1"/>
    <col min="10254" max="10254" width="9.140625" style="79" customWidth="1"/>
    <col min="10255" max="10494" width="9.140625" style="79"/>
    <col min="10495" max="10495" width="82" style="79" customWidth="1"/>
    <col min="10496" max="10496" width="10.7109375" style="79" customWidth="1"/>
    <col min="10497" max="10497" width="8.5703125" style="79" customWidth="1"/>
    <col min="10498" max="10498" width="10.85546875" style="79" customWidth="1"/>
    <col min="10499" max="10499" width="8.85546875" style="79" customWidth="1"/>
    <col min="10500" max="10500" width="13.85546875" style="79" customWidth="1"/>
    <col min="10501" max="10501" width="11" style="79" customWidth="1"/>
    <col min="10502" max="10503" width="12.28515625" style="79" customWidth="1"/>
    <col min="10504" max="10504" width="6.42578125" style="79" customWidth="1"/>
    <col min="10505" max="10505" width="9.140625" style="79" customWidth="1"/>
    <col min="10506" max="10506" width="6.85546875" style="79" customWidth="1"/>
    <col min="10507" max="10507" width="10.42578125" style="79" customWidth="1"/>
    <col min="10508" max="10508" width="10" style="79" customWidth="1"/>
    <col min="10509" max="10509" width="6.7109375" style="79" bestFit="1" customWidth="1"/>
    <col min="10510" max="10510" width="9.140625" style="79" customWidth="1"/>
    <col min="10511" max="10750" width="9.140625" style="79"/>
    <col min="10751" max="10751" width="82" style="79" customWidth="1"/>
    <col min="10752" max="10752" width="10.7109375" style="79" customWidth="1"/>
    <col min="10753" max="10753" width="8.5703125" style="79" customWidth="1"/>
    <col min="10754" max="10754" width="10.85546875" style="79" customWidth="1"/>
    <col min="10755" max="10755" width="8.85546875" style="79" customWidth="1"/>
    <col min="10756" max="10756" width="13.85546875" style="79" customWidth="1"/>
    <col min="10757" max="10757" width="11" style="79" customWidth="1"/>
    <col min="10758" max="10759" width="12.28515625" style="79" customWidth="1"/>
    <col min="10760" max="10760" width="6.42578125" style="79" customWidth="1"/>
    <col min="10761" max="10761" width="9.140625" style="79" customWidth="1"/>
    <col min="10762" max="10762" width="6.85546875" style="79" customWidth="1"/>
    <col min="10763" max="10763" width="10.42578125" style="79" customWidth="1"/>
    <col min="10764" max="10764" width="10" style="79" customWidth="1"/>
    <col min="10765" max="10765" width="6.7109375" style="79" bestFit="1" customWidth="1"/>
    <col min="10766" max="10766" width="9.140625" style="79" customWidth="1"/>
    <col min="10767" max="11006" width="9.140625" style="79"/>
    <col min="11007" max="11007" width="82" style="79" customWidth="1"/>
    <col min="11008" max="11008" width="10.7109375" style="79" customWidth="1"/>
    <col min="11009" max="11009" width="8.5703125" style="79" customWidth="1"/>
    <col min="11010" max="11010" width="10.85546875" style="79" customWidth="1"/>
    <col min="11011" max="11011" width="8.85546875" style="79" customWidth="1"/>
    <col min="11012" max="11012" width="13.85546875" style="79" customWidth="1"/>
    <col min="11013" max="11013" width="11" style="79" customWidth="1"/>
    <col min="11014" max="11015" width="12.28515625" style="79" customWidth="1"/>
    <col min="11016" max="11016" width="6.42578125" style="79" customWidth="1"/>
    <col min="11017" max="11017" width="9.140625" style="79" customWidth="1"/>
    <col min="11018" max="11018" width="6.85546875" style="79" customWidth="1"/>
    <col min="11019" max="11019" width="10.42578125" style="79" customWidth="1"/>
    <col min="11020" max="11020" width="10" style="79" customWidth="1"/>
    <col min="11021" max="11021" width="6.7109375" style="79" bestFit="1" customWidth="1"/>
    <col min="11022" max="11022" width="9.140625" style="79" customWidth="1"/>
    <col min="11023" max="11262" width="9.140625" style="79"/>
    <col min="11263" max="11263" width="82" style="79" customWidth="1"/>
    <col min="11264" max="11264" width="10.7109375" style="79" customWidth="1"/>
    <col min="11265" max="11265" width="8.5703125" style="79" customWidth="1"/>
    <col min="11266" max="11266" width="10.85546875" style="79" customWidth="1"/>
    <col min="11267" max="11267" width="8.85546875" style="79" customWidth="1"/>
    <col min="11268" max="11268" width="13.85546875" style="79" customWidth="1"/>
    <col min="11269" max="11269" width="11" style="79" customWidth="1"/>
    <col min="11270" max="11271" width="12.28515625" style="79" customWidth="1"/>
    <col min="11272" max="11272" width="6.42578125" style="79" customWidth="1"/>
    <col min="11273" max="11273" width="9.140625" style="79" customWidth="1"/>
    <col min="11274" max="11274" width="6.85546875" style="79" customWidth="1"/>
    <col min="11275" max="11275" width="10.42578125" style="79" customWidth="1"/>
    <col min="11276" max="11276" width="10" style="79" customWidth="1"/>
    <col min="11277" max="11277" width="6.7109375" style="79" bestFit="1" customWidth="1"/>
    <col min="11278" max="11278" width="9.140625" style="79" customWidth="1"/>
    <col min="11279" max="11518" width="9.140625" style="79"/>
    <col min="11519" max="11519" width="82" style="79" customWidth="1"/>
    <col min="11520" max="11520" width="10.7109375" style="79" customWidth="1"/>
    <col min="11521" max="11521" width="8.5703125" style="79" customWidth="1"/>
    <col min="11522" max="11522" width="10.85546875" style="79" customWidth="1"/>
    <col min="11523" max="11523" width="8.85546875" style="79" customWidth="1"/>
    <col min="11524" max="11524" width="13.85546875" style="79" customWidth="1"/>
    <col min="11525" max="11525" width="11" style="79" customWidth="1"/>
    <col min="11526" max="11527" width="12.28515625" style="79" customWidth="1"/>
    <col min="11528" max="11528" width="6.42578125" style="79" customWidth="1"/>
    <col min="11529" max="11529" width="9.140625" style="79" customWidth="1"/>
    <col min="11530" max="11530" width="6.85546875" style="79" customWidth="1"/>
    <col min="11531" max="11531" width="10.42578125" style="79" customWidth="1"/>
    <col min="11532" max="11532" width="10" style="79" customWidth="1"/>
    <col min="11533" max="11533" width="6.7109375" style="79" bestFit="1" customWidth="1"/>
    <col min="11534" max="11534" width="9.140625" style="79" customWidth="1"/>
    <col min="11535" max="11774" width="9.140625" style="79"/>
    <col min="11775" max="11775" width="82" style="79" customWidth="1"/>
    <col min="11776" max="11776" width="10.7109375" style="79" customWidth="1"/>
    <col min="11777" max="11777" width="8.5703125" style="79" customWidth="1"/>
    <col min="11778" max="11778" width="10.85546875" style="79" customWidth="1"/>
    <col min="11779" max="11779" width="8.85546875" style="79" customWidth="1"/>
    <col min="11780" max="11780" width="13.85546875" style="79" customWidth="1"/>
    <col min="11781" max="11781" width="11" style="79" customWidth="1"/>
    <col min="11782" max="11783" width="12.28515625" style="79" customWidth="1"/>
    <col min="11784" max="11784" width="6.42578125" style="79" customWidth="1"/>
    <col min="11785" max="11785" width="9.140625" style="79" customWidth="1"/>
    <col min="11786" max="11786" width="6.85546875" style="79" customWidth="1"/>
    <col min="11787" max="11787" width="10.42578125" style="79" customWidth="1"/>
    <col min="11788" max="11788" width="10" style="79" customWidth="1"/>
    <col min="11789" max="11789" width="6.7109375" style="79" bestFit="1" customWidth="1"/>
    <col min="11790" max="11790" width="9.140625" style="79" customWidth="1"/>
    <col min="11791" max="12030" width="9.140625" style="79"/>
    <col min="12031" max="12031" width="82" style="79" customWidth="1"/>
    <col min="12032" max="12032" width="10.7109375" style="79" customWidth="1"/>
    <col min="12033" max="12033" width="8.5703125" style="79" customWidth="1"/>
    <col min="12034" max="12034" width="10.85546875" style="79" customWidth="1"/>
    <col min="12035" max="12035" width="8.85546875" style="79" customWidth="1"/>
    <col min="12036" max="12036" width="13.85546875" style="79" customWidth="1"/>
    <col min="12037" max="12037" width="11" style="79" customWidth="1"/>
    <col min="12038" max="12039" width="12.28515625" style="79" customWidth="1"/>
    <col min="12040" max="12040" width="6.42578125" style="79" customWidth="1"/>
    <col min="12041" max="12041" width="9.140625" style="79" customWidth="1"/>
    <col min="12042" max="12042" width="6.85546875" style="79" customWidth="1"/>
    <col min="12043" max="12043" width="10.42578125" style="79" customWidth="1"/>
    <col min="12044" max="12044" width="10" style="79" customWidth="1"/>
    <col min="12045" max="12045" width="6.7109375" style="79" bestFit="1" customWidth="1"/>
    <col min="12046" max="12046" width="9.140625" style="79" customWidth="1"/>
    <col min="12047" max="12286" width="9.140625" style="79"/>
    <col min="12287" max="12287" width="82" style="79" customWidth="1"/>
    <col min="12288" max="12288" width="10.7109375" style="79" customWidth="1"/>
    <col min="12289" max="12289" width="8.5703125" style="79" customWidth="1"/>
    <col min="12290" max="12290" width="10.85546875" style="79" customWidth="1"/>
    <col min="12291" max="12291" width="8.85546875" style="79" customWidth="1"/>
    <col min="12292" max="12292" width="13.85546875" style="79" customWidth="1"/>
    <col min="12293" max="12293" width="11" style="79" customWidth="1"/>
    <col min="12294" max="12295" width="12.28515625" style="79" customWidth="1"/>
    <col min="12296" max="12296" width="6.42578125" style="79" customWidth="1"/>
    <col min="12297" max="12297" width="9.140625" style="79" customWidth="1"/>
    <col min="12298" max="12298" width="6.85546875" style="79" customWidth="1"/>
    <col min="12299" max="12299" width="10.42578125" style="79" customWidth="1"/>
    <col min="12300" max="12300" width="10" style="79" customWidth="1"/>
    <col min="12301" max="12301" width="6.7109375" style="79" bestFit="1" customWidth="1"/>
    <col min="12302" max="12302" width="9.140625" style="79" customWidth="1"/>
    <col min="12303" max="12542" width="9.140625" style="79"/>
    <col min="12543" max="12543" width="82" style="79" customWidth="1"/>
    <col min="12544" max="12544" width="10.7109375" style="79" customWidth="1"/>
    <col min="12545" max="12545" width="8.5703125" style="79" customWidth="1"/>
    <col min="12546" max="12546" width="10.85546875" style="79" customWidth="1"/>
    <col min="12547" max="12547" width="8.85546875" style="79" customWidth="1"/>
    <col min="12548" max="12548" width="13.85546875" style="79" customWidth="1"/>
    <col min="12549" max="12549" width="11" style="79" customWidth="1"/>
    <col min="12550" max="12551" width="12.28515625" style="79" customWidth="1"/>
    <col min="12552" max="12552" width="6.42578125" style="79" customWidth="1"/>
    <col min="12553" max="12553" width="9.140625" style="79" customWidth="1"/>
    <col min="12554" max="12554" width="6.85546875" style="79" customWidth="1"/>
    <col min="12555" max="12555" width="10.42578125" style="79" customWidth="1"/>
    <col min="12556" max="12556" width="10" style="79" customWidth="1"/>
    <col min="12557" max="12557" width="6.7109375" style="79" bestFit="1" customWidth="1"/>
    <col min="12558" max="12558" width="9.140625" style="79" customWidth="1"/>
    <col min="12559" max="12798" width="9.140625" style="79"/>
    <col min="12799" max="12799" width="82" style="79" customWidth="1"/>
    <col min="12800" max="12800" width="10.7109375" style="79" customWidth="1"/>
    <col min="12801" max="12801" width="8.5703125" style="79" customWidth="1"/>
    <col min="12802" max="12802" width="10.85546875" style="79" customWidth="1"/>
    <col min="12803" max="12803" width="8.85546875" style="79" customWidth="1"/>
    <col min="12804" max="12804" width="13.85546875" style="79" customWidth="1"/>
    <col min="12805" max="12805" width="11" style="79" customWidth="1"/>
    <col min="12806" max="12807" width="12.28515625" style="79" customWidth="1"/>
    <col min="12808" max="12808" width="6.42578125" style="79" customWidth="1"/>
    <col min="12809" max="12809" width="9.140625" style="79" customWidth="1"/>
    <col min="12810" max="12810" width="6.85546875" style="79" customWidth="1"/>
    <col min="12811" max="12811" width="10.42578125" style="79" customWidth="1"/>
    <col min="12812" max="12812" width="10" style="79" customWidth="1"/>
    <col min="12813" max="12813" width="6.7109375" style="79" bestFit="1" customWidth="1"/>
    <col min="12814" max="12814" width="9.140625" style="79" customWidth="1"/>
    <col min="12815" max="13054" width="9.140625" style="79"/>
    <col min="13055" max="13055" width="82" style="79" customWidth="1"/>
    <col min="13056" max="13056" width="10.7109375" style="79" customWidth="1"/>
    <col min="13057" max="13057" width="8.5703125" style="79" customWidth="1"/>
    <col min="13058" max="13058" width="10.85546875" style="79" customWidth="1"/>
    <col min="13059" max="13059" width="8.85546875" style="79" customWidth="1"/>
    <col min="13060" max="13060" width="13.85546875" style="79" customWidth="1"/>
    <col min="13061" max="13061" width="11" style="79" customWidth="1"/>
    <col min="13062" max="13063" width="12.28515625" style="79" customWidth="1"/>
    <col min="13064" max="13064" width="6.42578125" style="79" customWidth="1"/>
    <col min="13065" max="13065" width="9.140625" style="79" customWidth="1"/>
    <col min="13066" max="13066" width="6.85546875" style="79" customWidth="1"/>
    <col min="13067" max="13067" width="10.42578125" style="79" customWidth="1"/>
    <col min="13068" max="13068" width="10" style="79" customWidth="1"/>
    <col min="13069" max="13069" width="6.7109375" style="79" bestFit="1" customWidth="1"/>
    <col min="13070" max="13070" width="9.140625" style="79" customWidth="1"/>
    <col min="13071" max="13310" width="9.140625" style="79"/>
    <col min="13311" max="13311" width="82" style="79" customWidth="1"/>
    <col min="13312" max="13312" width="10.7109375" style="79" customWidth="1"/>
    <col min="13313" max="13313" width="8.5703125" style="79" customWidth="1"/>
    <col min="13314" max="13314" width="10.85546875" style="79" customWidth="1"/>
    <col min="13315" max="13315" width="8.85546875" style="79" customWidth="1"/>
    <col min="13316" max="13316" width="13.85546875" style="79" customWidth="1"/>
    <col min="13317" max="13317" width="11" style="79" customWidth="1"/>
    <col min="13318" max="13319" width="12.28515625" style="79" customWidth="1"/>
    <col min="13320" max="13320" width="6.42578125" style="79" customWidth="1"/>
    <col min="13321" max="13321" width="9.140625" style="79" customWidth="1"/>
    <col min="13322" max="13322" width="6.85546875" style="79" customWidth="1"/>
    <col min="13323" max="13323" width="10.42578125" style="79" customWidth="1"/>
    <col min="13324" max="13324" width="10" style="79" customWidth="1"/>
    <col min="13325" max="13325" width="6.7109375" style="79" bestFit="1" customWidth="1"/>
    <col min="13326" max="13326" width="9.140625" style="79" customWidth="1"/>
    <col min="13327" max="13566" width="9.140625" style="79"/>
    <col min="13567" max="13567" width="82" style="79" customWidth="1"/>
    <col min="13568" max="13568" width="10.7109375" style="79" customWidth="1"/>
    <col min="13569" max="13569" width="8.5703125" style="79" customWidth="1"/>
    <col min="13570" max="13570" width="10.85546875" style="79" customWidth="1"/>
    <col min="13571" max="13571" width="8.85546875" style="79" customWidth="1"/>
    <col min="13572" max="13572" width="13.85546875" style="79" customWidth="1"/>
    <col min="13573" max="13573" width="11" style="79" customWidth="1"/>
    <col min="13574" max="13575" width="12.28515625" style="79" customWidth="1"/>
    <col min="13576" max="13576" width="6.42578125" style="79" customWidth="1"/>
    <col min="13577" max="13577" width="9.140625" style="79" customWidth="1"/>
    <col min="13578" max="13578" width="6.85546875" style="79" customWidth="1"/>
    <col min="13579" max="13579" width="10.42578125" style="79" customWidth="1"/>
    <col min="13580" max="13580" width="10" style="79" customWidth="1"/>
    <col min="13581" max="13581" width="6.7109375" style="79" bestFit="1" customWidth="1"/>
    <col min="13582" max="13582" width="9.140625" style="79" customWidth="1"/>
    <col min="13583" max="13822" width="9.140625" style="79"/>
    <col min="13823" max="13823" width="82" style="79" customWidth="1"/>
    <col min="13824" max="13824" width="10.7109375" style="79" customWidth="1"/>
    <col min="13825" max="13825" width="8.5703125" style="79" customWidth="1"/>
    <col min="13826" max="13826" width="10.85546875" style="79" customWidth="1"/>
    <col min="13827" max="13827" width="8.85546875" style="79" customWidth="1"/>
    <col min="13828" max="13828" width="13.85546875" style="79" customWidth="1"/>
    <col min="13829" max="13829" width="11" style="79" customWidth="1"/>
    <col min="13830" max="13831" width="12.28515625" style="79" customWidth="1"/>
    <col min="13832" max="13832" width="6.42578125" style="79" customWidth="1"/>
    <col min="13833" max="13833" width="9.140625" style="79" customWidth="1"/>
    <col min="13834" max="13834" width="6.85546875" style="79" customWidth="1"/>
    <col min="13835" max="13835" width="10.42578125" style="79" customWidth="1"/>
    <col min="13836" max="13836" width="10" style="79" customWidth="1"/>
    <col min="13837" max="13837" width="6.7109375" style="79" bestFit="1" customWidth="1"/>
    <col min="13838" max="13838" width="9.140625" style="79" customWidth="1"/>
    <col min="13839" max="14078" width="9.140625" style="79"/>
    <col min="14079" max="14079" width="82" style="79" customWidth="1"/>
    <col min="14080" max="14080" width="10.7109375" style="79" customWidth="1"/>
    <col min="14081" max="14081" width="8.5703125" style="79" customWidth="1"/>
    <col min="14082" max="14082" width="10.85546875" style="79" customWidth="1"/>
    <col min="14083" max="14083" width="8.85546875" style="79" customWidth="1"/>
    <col min="14084" max="14084" width="13.85546875" style="79" customWidth="1"/>
    <col min="14085" max="14085" width="11" style="79" customWidth="1"/>
    <col min="14086" max="14087" width="12.28515625" style="79" customWidth="1"/>
    <col min="14088" max="14088" width="6.42578125" style="79" customWidth="1"/>
    <col min="14089" max="14089" width="9.140625" style="79" customWidth="1"/>
    <col min="14090" max="14090" width="6.85546875" style="79" customWidth="1"/>
    <col min="14091" max="14091" width="10.42578125" style="79" customWidth="1"/>
    <col min="14092" max="14092" width="10" style="79" customWidth="1"/>
    <col min="14093" max="14093" width="6.7109375" style="79" bestFit="1" customWidth="1"/>
    <col min="14094" max="14094" width="9.140625" style="79" customWidth="1"/>
    <col min="14095" max="14334" width="9.140625" style="79"/>
    <col min="14335" max="14335" width="82" style="79" customWidth="1"/>
    <col min="14336" max="14336" width="10.7109375" style="79" customWidth="1"/>
    <col min="14337" max="14337" width="8.5703125" style="79" customWidth="1"/>
    <col min="14338" max="14338" width="10.85546875" style="79" customWidth="1"/>
    <col min="14339" max="14339" width="8.85546875" style="79" customWidth="1"/>
    <col min="14340" max="14340" width="13.85546875" style="79" customWidth="1"/>
    <col min="14341" max="14341" width="11" style="79" customWidth="1"/>
    <col min="14342" max="14343" width="12.28515625" style="79" customWidth="1"/>
    <col min="14344" max="14344" width="6.42578125" style="79" customWidth="1"/>
    <col min="14345" max="14345" width="9.140625" style="79" customWidth="1"/>
    <col min="14346" max="14346" width="6.85546875" style="79" customWidth="1"/>
    <col min="14347" max="14347" width="10.42578125" style="79" customWidth="1"/>
    <col min="14348" max="14348" width="10" style="79" customWidth="1"/>
    <col min="14349" max="14349" width="6.7109375" style="79" bestFit="1" customWidth="1"/>
    <col min="14350" max="14350" width="9.140625" style="79" customWidth="1"/>
    <col min="14351" max="14590" width="9.140625" style="79"/>
    <col min="14591" max="14591" width="82" style="79" customWidth="1"/>
    <col min="14592" max="14592" width="10.7109375" style="79" customWidth="1"/>
    <col min="14593" max="14593" width="8.5703125" style="79" customWidth="1"/>
    <col min="14594" max="14594" width="10.85546875" style="79" customWidth="1"/>
    <col min="14595" max="14595" width="8.85546875" style="79" customWidth="1"/>
    <col min="14596" max="14596" width="13.85546875" style="79" customWidth="1"/>
    <col min="14597" max="14597" width="11" style="79" customWidth="1"/>
    <col min="14598" max="14599" width="12.28515625" style="79" customWidth="1"/>
    <col min="14600" max="14600" width="6.42578125" style="79" customWidth="1"/>
    <col min="14601" max="14601" width="9.140625" style="79" customWidth="1"/>
    <col min="14602" max="14602" width="6.85546875" style="79" customWidth="1"/>
    <col min="14603" max="14603" width="10.42578125" style="79" customWidth="1"/>
    <col min="14604" max="14604" width="10" style="79" customWidth="1"/>
    <col min="14605" max="14605" width="6.7109375" style="79" bestFit="1" customWidth="1"/>
    <col min="14606" max="14606" width="9.140625" style="79" customWidth="1"/>
    <col min="14607" max="14846" width="9.140625" style="79"/>
    <col min="14847" max="14847" width="82" style="79" customWidth="1"/>
    <col min="14848" max="14848" width="10.7109375" style="79" customWidth="1"/>
    <col min="14849" max="14849" width="8.5703125" style="79" customWidth="1"/>
    <col min="14850" max="14850" width="10.85546875" style="79" customWidth="1"/>
    <col min="14851" max="14851" width="8.85546875" style="79" customWidth="1"/>
    <col min="14852" max="14852" width="13.85546875" style="79" customWidth="1"/>
    <col min="14853" max="14853" width="11" style="79" customWidth="1"/>
    <col min="14854" max="14855" width="12.28515625" style="79" customWidth="1"/>
    <col min="14856" max="14856" width="6.42578125" style="79" customWidth="1"/>
    <col min="14857" max="14857" width="9.140625" style="79" customWidth="1"/>
    <col min="14858" max="14858" width="6.85546875" style="79" customWidth="1"/>
    <col min="14859" max="14859" width="10.42578125" style="79" customWidth="1"/>
    <col min="14860" max="14860" width="10" style="79" customWidth="1"/>
    <col min="14861" max="14861" width="6.7109375" style="79" bestFit="1" customWidth="1"/>
    <col min="14862" max="14862" width="9.140625" style="79" customWidth="1"/>
    <col min="14863" max="15102" width="9.140625" style="79"/>
    <col min="15103" max="15103" width="82" style="79" customWidth="1"/>
    <col min="15104" max="15104" width="10.7109375" style="79" customWidth="1"/>
    <col min="15105" max="15105" width="8.5703125" style="79" customWidth="1"/>
    <col min="15106" max="15106" width="10.85546875" style="79" customWidth="1"/>
    <col min="15107" max="15107" width="8.85546875" style="79" customWidth="1"/>
    <col min="15108" max="15108" width="13.85546875" style="79" customWidth="1"/>
    <col min="15109" max="15109" width="11" style="79" customWidth="1"/>
    <col min="15110" max="15111" width="12.28515625" style="79" customWidth="1"/>
    <col min="15112" max="15112" width="6.42578125" style="79" customWidth="1"/>
    <col min="15113" max="15113" width="9.140625" style="79" customWidth="1"/>
    <col min="15114" max="15114" width="6.85546875" style="79" customWidth="1"/>
    <col min="15115" max="15115" width="10.42578125" style="79" customWidth="1"/>
    <col min="15116" max="15116" width="10" style="79" customWidth="1"/>
    <col min="15117" max="15117" width="6.7109375" style="79" bestFit="1" customWidth="1"/>
    <col min="15118" max="15118" width="9.140625" style="79" customWidth="1"/>
    <col min="15119" max="15358" width="9.140625" style="79"/>
    <col min="15359" max="15359" width="82" style="79" customWidth="1"/>
    <col min="15360" max="15360" width="10.7109375" style="79" customWidth="1"/>
    <col min="15361" max="15361" width="8.5703125" style="79" customWidth="1"/>
    <col min="15362" max="15362" width="10.85546875" style="79" customWidth="1"/>
    <col min="15363" max="15363" width="8.85546875" style="79" customWidth="1"/>
    <col min="15364" max="15364" width="13.85546875" style="79" customWidth="1"/>
    <col min="15365" max="15365" width="11" style="79" customWidth="1"/>
    <col min="15366" max="15367" width="12.28515625" style="79" customWidth="1"/>
    <col min="15368" max="15368" width="6.42578125" style="79" customWidth="1"/>
    <col min="15369" max="15369" width="9.140625" style="79" customWidth="1"/>
    <col min="15370" max="15370" width="6.85546875" style="79" customWidth="1"/>
    <col min="15371" max="15371" width="10.42578125" style="79" customWidth="1"/>
    <col min="15372" max="15372" width="10" style="79" customWidth="1"/>
    <col min="15373" max="15373" width="6.7109375" style="79" bestFit="1" customWidth="1"/>
    <col min="15374" max="15374" width="9.140625" style="79" customWidth="1"/>
    <col min="15375" max="15614" width="9.140625" style="79"/>
    <col min="15615" max="15615" width="82" style="79" customWidth="1"/>
    <col min="15616" max="15616" width="10.7109375" style="79" customWidth="1"/>
    <col min="15617" max="15617" width="8.5703125" style="79" customWidth="1"/>
    <col min="15618" max="15618" width="10.85546875" style="79" customWidth="1"/>
    <col min="15619" max="15619" width="8.85546875" style="79" customWidth="1"/>
    <col min="15620" max="15620" width="13.85546875" style="79" customWidth="1"/>
    <col min="15621" max="15621" width="11" style="79" customWidth="1"/>
    <col min="15622" max="15623" width="12.28515625" style="79" customWidth="1"/>
    <col min="15624" max="15624" width="6.42578125" style="79" customWidth="1"/>
    <col min="15625" max="15625" width="9.140625" style="79" customWidth="1"/>
    <col min="15626" max="15626" width="6.85546875" style="79" customWidth="1"/>
    <col min="15627" max="15627" width="10.42578125" style="79" customWidth="1"/>
    <col min="15628" max="15628" width="10" style="79" customWidth="1"/>
    <col min="15629" max="15629" width="6.7109375" style="79" bestFit="1" customWidth="1"/>
    <col min="15630" max="15630" width="9.140625" style="79" customWidth="1"/>
    <col min="15631" max="15870" width="9.140625" style="79"/>
    <col min="15871" max="15871" width="82" style="79" customWidth="1"/>
    <col min="15872" max="15872" width="10.7109375" style="79" customWidth="1"/>
    <col min="15873" max="15873" width="8.5703125" style="79" customWidth="1"/>
    <col min="15874" max="15874" width="10.85546875" style="79" customWidth="1"/>
    <col min="15875" max="15875" width="8.85546875" style="79" customWidth="1"/>
    <col min="15876" max="15876" width="13.85546875" style="79" customWidth="1"/>
    <col min="15877" max="15877" width="11" style="79" customWidth="1"/>
    <col min="15878" max="15879" width="12.28515625" style="79" customWidth="1"/>
    <col min="15880" max="15880" width="6.42578125" style="79" customWidth="1"/>
    <col min="15881" max="15881" width="9.140625" style="79" customWidth="1"/>
    <col min="15882" max="15882" width="6.85546875" style="79" customWidth="1"/>
    <col min="15883" max="15883" width="10.42578125" style="79" customWidth="1"/>
    <col min="15884" max="15884" width="10" style="79" customWidth="1"/>
    <col min="15885" max="15885" width="6.7109375" style="79" bestFit="1" customWidth="1"/>
    <col min="15886" max="15886" width="9.140625" style="79" customWidth="1"/>
    <col min="15887" max="16126" width="9.140625" style="79"/>
    <col min="16127" max="16127" width="82" style="79" customWidth="1"/>
    <col min="16128" max="16128" width="10.7109375" style="79" customWidth="1"/>
    <col min="16129" max="16129" width="8.5703125" style="79" customWidth="1"/>
    <col min="16130" max="16130" width="10.85546875" style="79" customWidth="1"/>
    <col min="16131" max="16131" width="8.85546875" style="79" customWidth="1"/>
    <col min="16132" max="16132" width="13.85546875" style="79" customWidth="1"/>
    <col min="16133" max="16133" width="11" style="79" customWidth="1"/>
    <col min="16134" max="16135" width="12.28515625" style="79" customWidth="1"/>
    <col min="16136" max="16136" width="6.42578125" style="79" customWidth="1"/>
    <col min="16137" max="16137" width="9.140625" style="79" customWidth="1"/>
    <col min="16138" max="16138" width="6.85546875" style="79" customWidth="1"/>
    <col min="16139" max="16139" width="10.42578125" style="79" customWidth="1"/>
    <col min="16140" max="16140" width="10" style="79" customWidth="1"/>
    <col min="16141" max="16141" width="6.7109375" style="79" bestFit="1" customWidth="1"/>
    <col min="16142" max="16142" width="9.140625" style="79" customWidth="1"/>
    <col min="16143" max="16384" width="9.140625" style="79"/>
  </cols>
  <sheetData>
    <row r="1" spans="1:18" s="60" customFormat="1">
      <c r="B1" s="987" t="s">
        <v>215</v>
      </c>
      <c r="C1" s="987"/>
    </row>
    <row r="2" spans="1:18" s="60" customFormat="1">
      <c r="B2" s="987" t="s">
        <v>216</v>
      </c>
      <c r="C2" s="987"/>
    </row>
    <row r="3" spans="1:18" s="60" customFormat="1">
      <c r="B3" s="57"/>
      <c r="C3" s="59"/>
    </row>
    <row r="4" spans="1:18" s="60" customFormat="1">
      <c r="B4" s="1026" t="s">
        <v>154</v>
      </c>
      <c r="C4" s="1010"/>
      <c r="D4" s="1010"/>
      <c r="E4" s="1010"/>
      <c r="F4" s="1010"/>
      <c r="G4" s="1010"/>
      <c r="H4" s="1010"/>
      <c r="I4" s="1010"/>
      <c r="J4" s="1010"/>
      <c r="K4" s="1010"/>
      <c r="L4" s="1010"/>
      <c r="M4" s="1010"/>
      <c r="N4" s="1010"/>
      <c r="O4" s="1010"/>
    </row>
    <row r="5" spans="1:18" s="164" customFormat="1" ht="12" customHeight="1">
      <c r="A5" s="1027" t="s">
        <v>169</v>
      </c>
      <c r="B5" s="1028"/>
      <c r="C5" s="1013">
        <v>2020</v>
      </c>
      <c r="D5" s="1013"/>
      <c r="E5" s="1013"/>
      <c r="F5" s="1013"/>
      <c r="G5" s="1013"/>
      <c r="H5" s="1013"/>
      <c r="I5" s="1013"/>
      <c r="J5" s="1013"/>
      <c r="K5" s="1013"/>
      <c r="L5" s="1013"/>
      <c r="M5" s="1013"/>
      <c r="N5" s="1013"/>
      <c r="O5" s="1013"/>
    </row>
    <row r="6" spans="1:18" s="164" customFormat="1" ht="27" customHeight="1">
      <c r="A6" s="1029"/>
      <c r="B6" s="1030"/>
      <c r="C6" s="99" t="s">
        <v>18</v>
      </c>
      <c r="D6" s="99" t="s">
        <v>19</v>
      </c>
      <c r="E6" s="99" t="s">
        <v>20</v>
      </c>
      <c r="F6" s="99" t="s">
        <v>21</v>
      </c>
      <c r="G6" s="99" t="s">
        <v>22</v>
      </c>
      <c r="H6" s="99" t="s">
        <v>23</v>
      </c>
      <c r="I6" s="99" t="s">
        <v>24</v>
      </c>
      <c r="J6" s="99" t="s">
        <v>25</v>
      </c>
      <c r="K6" s="99" t="s">
        <v>26</v>
      </c>
      <c r="L6" s="99" t="s">
        <v>27</v>
      </c>
      <c r="M6" s="99" t="s">
        <v>28</v>
      </c>
      <c r="N6" s="99" t="s">
        <v>29</v>
      </c>
      <c r="O6" s="99" t="s">
        <v>54</v>
      </c>
    </row>
    <row r="7" spans="1:18" s="60" customFormat="1" ht="23.25" customHeight="1">
      <c r="A7" s="1024" t="s">
        <v>66</v>
      </c>
      <c r="B7" s="1025"/>
      <c r="C7" s="61"/>
      <c r="D7" s="61"/>
      <c r="E7" s="61"/>
      <c r="F7" s="61"/>
      <c r="G7" s="61"/>
      <c r="H7" s="61"/>
      <c r="I7" s="61"/>
      <c r="J7" s="61"/>
      <c r="K7" s="61"/>
      <c r="L7" s="61"/>
      <c r="M7" s="61"/>
      <c r="N7" s="61"/>
      <c r="O7" s="61"/>
    </row>
    <row r="8" spans="1:18" s="164" customFormat="1" ht="24.95" customHeight="1">
      <c r="A8" s="404" t="s">
        <v>67</v>
      </c>
      <c r="B8" s="110" t="s">
        <v>324</v>
      </c>
      <c r="C8" s="415">
        <v>27</v>
      </c>
      <c r="D8" s="415">
        <v>17</v>
      </c>
      <c r="E8" s="232">
        <v>20</v>
      </c>
      <c r="F8" s="232">
        <v>16</v>
      </c>
      <c r="G8" s="232">
        <v>19</v>
      </c>
      <c r="H8" s="232">
        <v>38</v>
      </c>
      <c r="I8" s="232">
        <v>44</v>
      </c>
      <c r="J8" s="232">
        <v>25</v>
      </c>
      <c r="K8" s="232">
        <v>29</v>
      </c>
      <c r="L8" s="232">
        <v>30</v>
      </c>
      <c r="M8" s="232">
        <v>38</v>
      </c>
      <c r="N8" s="232">
        <v>139</v>
      </c>
      <c r="O8" s="233">
        <f>SUM(C8:N8)</f>
        <v>442</v>
      </c>
    </row>
    <row r="9" spans="1:18" s="164" customFormat="1" ht="24.95" customHeight="1">
      <c r="A9" s="404" t="s">
        <v>68</v>
      </c>
      <c r="B9" s="110" t="s">
        <v>336</v>
      </c>
      <c r="C9" s="415">
        <v>15</v>
      </c>
      <c r="D9" s="415">
        <v>13</v>
      </c>
      <c r="E9" s="232">
        <v>12</v>
      </c>
      <c r="F9" s="232">
        <v>1</v>
      </c>
      <c r="G9" s="232">
        <v>12</v>
      </c>
      <c r="H9" s="232">
        <v>11</v>
      </c>
      <c r="I9" s="232">
        <v>52</v>
      </c>
      <c r="J9" s="232">
        <v>4</v>
      </c>
      <c r="K9" s="232">
        <v>44</v>
      </c>
      <c r="L9" s="232">
        <v>89</v>
      </c>
      <c r="M9" s="232">
        <v>115</v>
      </c>
      <c r="N9" s="232">
        <v>393</v>
      </c>
      <c r="O9" s="233">
        <f t="shared" ref="O9:O11" si="0">SUM(C9:N9)</f>
        <v>761</v>
      </c>
    </row>
    <row r="10" spans="1:18" s="164" customFormat="1" ht="24.95" customHeight="1">
      <c r="A10" s="404" t="s">
        <v>31</v>
      </c>
      <c r="B10" s="110" t="s">
        <v>325</v>
      </c>
      <c r="C10" s="415">
        <v>1836</v>
      </c>
      <c r="D10" s="415">
        <v>1585</v>
      </c>
      <c r="E10" s="232">
        <v>1061</v>
      </c>
      <c r="F10" s="232">
        <v>786</v>
      </c>
      <c r="G10" s="232">
        <v>1228</v>
      </c>
      <c r="H10" s="232">
        <v>1831</v>
      </c>
      <c r="I10" s="232">
        <v>1789</v>
      </c>
      <c r="J10" s="232">
        <v>914</v>
      </c>
      <c r="K10" s="232">
        <v>1799</v>
      </c>
      <c r="L10" s="232">
        <v>1791</v>
      </c>
      <c r="M10" s="232">
        <v>1526</v>
      </c>
      <c r="N10" s="232">
        <v>4943</v>
      </c>
      <c r="O10" s="233">
        <f t="shared" si="0"/>
        <v>21089</v>
      </c>
    </row>
    <row r="11" spans="1:18" s="164" customFormat="1" ht="24.95" customHeight="1">
      <c r="A11" s="404" t="s">
        <v>32</v>
      </c>
      <c r="B11" s="110" t="s">
        <v>326</v>
      </c>
      <c r="C11" s="415">
        <v>181</v>
      </c>
      <c r="D11" s="415">
        <v>169</v>
      </c>
      <c r="E11" s="232">
        <v>142</v>
      </c>
      <c r="F11" s="232">
        <v>171</v>
      </c>
      <c r="G11" s="232">
        <v>162</v>
      </c>
      <c r="H11" s="232">
        <v>184</v>
      </c>
      <c r="I11" s="232">
        <v>146</v>
      </c>
      <c r="J11" s="232">
        <v>65</v>
      </c>
      <c r="K11" s="232">
        <v>163</v>
      </c>
      <c r="L11" s="232">
        <v>191</v>
      </c>
      <c r="M11" s="232">
        <v>168</v>
      </c>
      <c r="N11" s="232">
        <v>329</v>
      </c>
      <c r="O11" s="233">
        <f t="shared" si="0"/>
        <v>2071</v>
      </c>
    </row>
    <row r="12" spans="1:18" s="62" customFormat="1" ht="26.25" customHeight="1">
      <c r="A12" s="403" t="s">
        <v>151</v>
      </c>
      <c r="B12" s="102" t="s">
        <v>327</v>
      </c>
      <c r="C12" s="416">
        <f t="shared" ref="C12:N12" si="1">C8+C9+C10+C11</f>
        <v>2059</v>
      </c>
      <c r="D12" s="416">
        <f t="shared" si="1"/>
        <v>1784</v>
      </c>
      <c r="E12" s="416">
        <f t="shared" si="1"/>
        <v>1235</v>
      </c>
      <c r="F12" s="416">
        <f t="shared" si="1"/>
        <v>974</v>
      </c>
      <c r="G12" s="416">
        <f t="shared" si="1"/>
        <v>1421</v>
      </c>
      <c r="H12" s="416">
        <f t="shared" si="1"/>
        <v>2064</v>
      </c>
      <c r="I12" s="416">
        <f t="shared" si="1"/>
        <v>2031</v>
      </c>
      <c r="J12" s="416">
        <f t="shared" si="1"/>
        <v>1008</v>
      </c>
      <c r="K12" s="416">
        <f t="shared" si="1"/>
        <v>2035</v>
      </c>
      <c r="L12" s="416">
        <f t="shared" si="1"/>
        <v>2101</v>
      </c>
      <c r="M12" s="416">
        <f t="shared" si="1"/>
        <v>1847</v>
      </c>
      <c r="N12" s="416">
        <f t="shared" si="1"/>
        <v>5804</v>
      </c>
      <c r="O12" s="233">
        <f>SUM(C12:N12)</f>
        <v>24363</v>
      </c>
    </row>
    <row r="13" spans="1:18" s="62" customFormat="1" ht="19.5" customHeight="1">
      <c r="A13" s="1024" t="s">
        <v>69</v>
      </c>
      <c r="B13" s="1025"/>
      <c r="C13" s="417"/>
      <c r="D13" s="417"/>
      <c r="E13" s="176"/>
      <c r="F13" s="176"/>
      <c r="G13" s="176"/>
      <c r="H13" s="176"/>
      <c r="I13" s="176"/>
      <c r="J13" s="176"/>
      <c r="K13" s="176"/>
      <c r="L13" s="176"/>
      <c r="M13" s="176"/>
      <c r="N13" s="176"/>
      <c r="O13" s="175"/>
      <c r="R13" s="60"/>
    </row>
    <row r="14" spans="1:18" s="63" customFormat="1" ht="24.95" customHeight="1">
      <c r="A14" s="404" t="s">
        <v>67</v>
      </c>
      <c r="B14" s="110" t="s">
        <v>337</v>
      </c>
      <c r="C14" s="415">
        <v>11</v>
      </c>
      <c r="D14" s="415">
        <v>9</v>
      </c>
      <c r="E14" s="232">
        <v>13</v>
      </c>
      <c r="F14" s="232">
        <v>9</v>
      </c>
      <c r="G14" s="232">
        <v>5</v>
      </c>
      <c r="H14" s="232">
        <v>20</v>
      </c>
      <c r="I14" s="232">
        <v>17</v>
      </c>
      <c r="J14" s="232">
        <v>16</v>
      </c>
      <c r="K14" s="232">
        <v>8</v>
      </c>
      <c r="L14" s="232">
        <v>9</v>
      </c>
      <c r="M14" s="415">
        <v>5</v>
      </c>
      <c r="N14" s="232">
        <v>3</v>
      </c>
      <c r="O14" s="233">
        <f>SUM(C14:N14)</f>
        <v>125</v>
      </c>
      <c r="R14" s="164"/>
    </row>
    <row r="15" spans="1:18" s="63" customFormat="1" ht="24.95" customHeight="1">
      <c r="A15" s="404" t="s">
        <v>68</v>
      </c>
      <c r="B15" s="110" t="s">
        <v>328</v>
      </c>
      <c r="C15" s="418">
        <v>1</v>
      </c>
      <c r="D15" s="418">
        <v>3</v>
      </c>
      <c r="E15" s="344">
        <v>0</v>
      </c>
      <c r="F15" s="344">
        <v>1</v>
      </c>
      <c r="G15" s="344">
        <v>0</v>
      </c>
      <c r="H15" s="344">
        <v>2</v>
      </c>
      <c r="I15" s="344">
        <v>3</v>
      </c>
      <c r="J15" s="232">
        <v>0</v>
      </c>
      <c r="K15" s="232">
        <v>16</v>
      </c>
      <c r="L15" s="232">
        <v>25</v>
      </c>
      <c r="M15" s="415">
        <v>24</v>
      </c>
      <c r="N15" s="232">
        <v>46</v>
      </c>
      <c r="O15" s="233">
        <f t="shared" ref="O15:O18" si="2">SUM(C15:N15)</f>
        <v>121</v>
      </c>
      <c r="R15" s="164"/>
    </row>
    <row r="16" spans="1:18" s="107" customFormat="1" ht="24.95" customHeight="1">
      <c r="A16" s="404" t="s">
        <v>31</v>
      </c>
      <c r="B16" s="110" t="s">
        <v>329</v>
      </c>
      <c r="C16" s="191">
        <v>862</v>
      </c>
      <c r="D16" s="191">
        <v>1139</v>
      </c>
      <c r="E16" s="345">
        <v>838</v>
      </c>
      <c r="F16" s="345">
        <v>640</v>
      </c>
      <c r="G16" s="345">
        <v>844</v>
      </c>
      <c r="H16" s="345">
        <v>1174</v>
      </c>
      <c r="I16" s="345">
        <v>1124</v>
      </c>
      <c r="J16" s="345">
        <v>558</v>
      </c>
      <c r="K16" s="345">
        <v>1067</v>
      </c>
      <c r="L16" s="345">
        <v>911</v>
      </c>
      <c r="M16" s="415">
        <v>606</v>
      </c>
      <c r="N16" s="232">
        <v>1081</v>
      </c>
      <c r="O16" s="233">
        <f t="shared" si="2"/>
        <v>10844</v>
      </c>
      <c r="R16" s="164"/>
    </row>
    <row r="17" spans="1:20" s="63" customFormat="1" ht="24.95" customHeight="1">
      <c r="A17" s="404" t="s">
        <v>32</v>
      </c>
      <c r="B17" s="110" t="s">
        <v>330</v>
      </c>
      <c r="C17" s="567">
        <v>98</v>
      </c>
      <c r="D17" s="418">
        <v>125</v>
      </c>
      <c r="E17" s="344">
        <v>110</v>
      </c>
      <c r="F17" s="344">
        <v>121</v>
      </c>
      <c r="G17" s="344">
        <v>120</v>
      </c>
      <c r="H17" s="344">
        <v>112</v>
      </c>
      <c r="I17" s="344">
        <v>83</v>
      </c>
      <c r="J17" s="232">
        <v>34</v>
      </c>
      <c r="K17" s="232">
        <v>91</v>
      </c>
      <c r="L17" s="232">
        <v>115</v>
      </c>
      <c r="M17" s="415">
        <v>75</v>
      </c>
      <c r="N17" s="232">
        <v>89</v>
      </c>
      <c r="O17" s="233">
        <f t="shared" si="2"/>
        <v>1173</v>
      </c>
      <c r="R17" s="164"/>
    </row>
    <row r="18" spans="1:20" s="67" customFormat="1" ht="34.5" customHeight="1">
      <c r="A18" s="1011" t="s">
        <v>151</v>
      </c>
      <c r="B18" s="102" t="s">
        <v>331</v>
      </c>
      <c r="C18" s="202">
        <f>C14+C15+C16+C17</f>
        <v>972</v>
      </c>
      <c r="D18" s="202">
        <f t="shared" ref="D18:N18" si="3">D14+D15+D16+D17</f>
        <v>1276</v>
      </c>
      <c r="E18" s="202">
        <f t="shared" si="3"/>
        <v>961</v>
      </c>
      <c r="F18" s="202">
        <f t="shared" si="3"/>
        <v>771</v>
      </c>
      <c r="G18" s="202">
        <f t="shared" si="3"/>
        <v>969</v>
      </c>
      <c r="H18" s="202">
        <f t="shared" si="3"/>
        <v>1308</v>
      </c>
      <c r="I18" s="202">
        <f t="shared" si="3"/>
        <v>1227</v>
      </c>
      <c r="J18" s="202">
        <f t="shared" si="3"/>
        <v>608</v>
      </c>
      <c r="K18" s="202">
        <f t="shared" si="3"/>
        <v>1182</v>
      </c>
      <c r="L18" s="202">
        <f t="shared" si="3"/>
        <v>1060</v>
      </c>
      <c r="M18" s="202">
        <f t="shared" si="3"/>
        <v>710</v>
      </c>
      <c r="N18" s="202">
        <f t="shared" si="3"/>
        <v>1219</v>
      </c>
      <c r="O18" s="233">
        <f t="shared" si="2"/>
        <v>12263</v>
      </c>
      <c r="P18" s="63"/>
      <c r="T18" s="60"/>
    </row>
    <row r="19" spans="1:20" s="70" customFormat="1" ht="30.75" customHeight="1">
      <c r="A19" s="1012"/>
      <c r="B19" s="140" t="s">
        <v>332</v>
      </c>
      <c r="C19" s="419">
        <f t="shared" ref="C19:N19" si="4">C18/C12</f>
        <v>0.47207382224380767</v>
      </c>
      <c r="D19" s="419">
        <f t="shared" si="4"/>
        <v>0.7152466367713004</v>
      </c>
      <c r="E19" s="419">
        <f t="shared" si="4"/>
        <v>0.77813765182186234</v>
      </c>
      <c r="F19" s="419">
        <f t="shared" si="4"/>
        <v>0.79158110882956878</v>
      </c>
      <c r="G19" s="419">
        <f t="shared" si="4"/>
        <v>0.68191414496833214</v>
      </c>
      <c r="H19" s="419">
        <f t="shared" si="4"/>
        <v>0.63372093023255816</v>
      </c>
      <c r="I19" s="419">
        <f t="shared" si="4"/>
        <v>0.604135893648449</v>
      </c>
      <c r="J19" s="419">
        <f t="shared" si="4"/>
        <v>0.60317460317460314</v>
      </c>
      <c r="K19" s="419">
        <f t="shared" si="4"/>
        <v>0.58083538083538089</v>
      </c>
      <c r="L19" s="419">
        <f t="shared" si="4"/>
        <v>0.50452165635411705</v>
      </c>
      <c r="M19" s="419">
        <f t="shared" si="4"/>
        <v>0.38440714672441795</v>
      </c>
      <c r="N19" s="419">
        <f t="shared" si="4"/>
        <v>0.2100275671950379</v>
      </c>
      <c r="O19" s="346">
        <f>O18/O12</f>
        <v>0.50334523662931496</v>
      </c>
      <c r="P19" s="63"/>
      <c r="T19" s="164"/>
    </row>
    <row r="20" spans="1:20" s="70" customFormat="1">
      <c r="B20" s="402"/>
      <c r="C20" s="72"/>
      <c r="D20" s="73"/>
      <c r="E20" s="73"/>
      <c r="F20" s="73"/>
      <c r="G20" s="73"/>
      <c r="H20" s="73"/>
      <c r="I20" s="73"/>
      <c r="J20" s="73"/>
      <c r="K20" s="73"/>
      <c r="L20" s="73"/>
      <c r="M20" s="73"/>
      <c r="N20" s="73"/>
      <c r="O20" s="73"/>
      <c r="T20" s="164"/>
    </row>
    <row r="21" spans="1:20" s="70" customFormat="1">
      <c r="A21" s="146"/>
      <c r="B21" s="1009"/>
      <c r="C21" s="1022"/>
      <c r="D21" s="1022"/>
      <c r="E21" s="1022"/>
      <c r="F21" s="1022"/>
      <c r="G21" s="1022"/>
      <c r="H21" s="1022"/>
      <c r="I21" s="1022"/>
      <c r="J21" s="1022"/>
      <c r="K21" s="1022"/>
      <c r="L21" s="1022"/>
      <c r="M21" s="1022"/>
      <c r="N21" s="1022"/>
      <c r="O21" s="1022"/>
      <c r="T21" s="164"/>
    </row>
    <row r="22" spans="1:20" s="70" customFormat="1">
      <c r="B22" s="75"/>
      <c r="C22" s="72"/>
      <c r="D22" s="73"/>
      <c r="E22" s="73"/>
      <c r="F22" s="73"/>
      <c r="G22" s="73"/>
      <c r="H22" s="73"/>
      <c r="I22" s="73"/>
      <c r="J22" s="76"/>
      <c r="K22" s="76"/>
      <c r="L22" s="73"/>
      <c r="M22" s="73"/>
      <c r="N22" s="73"/>
      <c r="O22" s="73"/>
      <c r="T22" s="164"/>
    </row>
    <row r="23" spans="1:20">
      <c r="B23" s="75"/>
      <c r="C23" s="78"/>
      <c r="D23" s="78"/>
      <c r="E23" s="78"/>
      <c r="F23" s="78"/>
      <c r="G23" s="78"/>
      <c r="H23" s="78"/>
      <c r="I23" s="78"/>
      <c r="J23" s="78"/>
      <c r="K23" s="78"/>
      <c r="L23" s="78"/>
      <c r="M23" s="78"/>
      <c r="N23" s="78"/>
      <c r="O23" s="78"/>
      <c r="T23" s="164"/>
    </row>
    <row r="24" spans="1:20">
      <c r="B24" s="80"/>
      <c r="C24" s="72"/>
      <c r="D24" s="73"/>
      <c r="E24" s="73"/>
      <c r="F24" s="73"/>
      <c r="G24" s="73"/>
      <c r="H24" s="76"/>
      <c r="I24" s="76"/>
      <c r="J24" s="76"/>
      <c r="K24" s="76"/>
      <c r="L24" s="73"/>
      <c r="M24" s="73"/>
      <c r="N24" s="73"/>
      <c r="O24" s="73"/>
      <c r="T24" s="164"/>
    </row>
    <row r="25" spans="1:20">
      <c r="T25" s="164"/>
    </row>
  </sheetData>
  <mergeCells count="9">
    <mergeCell ref="A13:B13"/>
    <mergeCell ref="A18:A19"/>
    <mergeCell ref="B21:O21"/>
    <mergeCell ref="B1:C1"/>
    <mergeCell ref="B2:C2"/>
    <mergeCell ref="B4:O4"/>
    <mergeCell ref="A5:B6"/>
    <mergeCell ref="C5:O5"/>
    <mergeCell ref="A7:B7"/>
  </mergeCells>
  <pageMargins left="0.70866141732283472" right="0.70866141732283472" top="0.74803149606299213" bottom="0.74803149606299213" header="0.31496062992125984" footer="0.31496062992125984"/>
  <pageSetup paperSize="9" scale="72" fitToHeight="0"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6">
    <pageSetUpPr fitToPage="1"/>
  </sheetPr>
  <dimension ref="A1:S50"/>
  <sheetViews>
    <sheetView showWhiteSpace="0" view="pageBreakPreview" zoomScaleSheetLayoutView="100" zoomScalePageLayoutView="30" workbookViewId="0">
      <pane xSplit="1" topLeftCell="B1" activePane="topRight" state="frozen"/>
      <selection activeCell="A8" sqref="A8:Q8"/>
      <selection pane="topRight"/>
    </sheetView>
  </sheetViews>
  <sheetFormatPr defaultColWidth="9.140625" defaultRowHeight="36" customHeight="1"/>
  <cols>
    <col min="1" max="1" width="68.5703125" style="84" customWidth="1"/>
    <col min="2" max="4" width="7.5703125" style="85" customWidth="1"/>
    <col min="5" max="5" width="10.28515625" style="86" customWidth="1"/>
    <col min="6" max="6" width="8.7109375" style="87" bestFit="1" customWidth="1"/>
    <col min="7" max="7" width="9.7109375" style="88" customWidth="1"/>
    <col min="8" max="8" width="9" style="88" customWidth="1"/>
    <col min="9" max="9" width="9.7109375" style="88" bestFit="1" customWidth="1"/>
    <col min="10" max="10" width="10.7109375" style="88" customWidth="1"/>
    <col min="11" max="11" width="9.85546875" style="88" customWidth="1"/>
    <col min="12" max="12" width="8.85546875" style="88" customWidth="1"/>
    <col min="13" max="13" width="10" style="88" customWidth="1"/>
    <col min="14" max="14" width="9.5703125" style="88" customWidth="1"/>
    <col min="15" max="15" width="11.7109375" style="88" customWidth="1"/>
    <col min="16" max="16" width="9" style="88" bestFit="1" customWidth="1"/>
    <col min="17" max="17" width="10" style="88" customWidth="1"/>
    <col min="18" max="18" width="9.140625" style="70"/>
    <col min="19" max="19" width="11.42578125" style="70" bestFit="1" customWidth="1"/>
    <col min="20" max="16384" width="9.140625" style="70"/>
  </cols>
  <sheetData>
    <row r="1" spans="1:19" s="83" customFormat="1" ht="12">
      <c r="A1" s="455" t="s">
        <v>215</v>
      </c>
      <c r="B1" s="48"/>
      <c r="C1" s="48"/>
      <c r="D1" s="48"/>
      <c r="E1" s="49"/>
      <c r="F1" s="50"/>
      <c r="G1" s="51"/>
      <c r="H1" s="51"/>
      <c r="I1" s="51"/>
      <c r="J1" s="51"/>
      <c r="K1" s="51"/>
      <c r="L1" s="51"/>
      <c r="M1" s="51"/>
      <c r="N1" s="51"/>
      <c r="O1" s="51"/>
      <c r="P1" s="51"/>
      <c r="Q1" s="51"/>
    </row>
    <row r="2" spans="1:19" s="83" customFormat="1" ht="12">
      <c r="A2" s="455" t="s">
        <v>216</v>
      </c>
      <c r="B2" s="48"/>
      <c r="C2" s="48"/>
      <c r="D2" s="48"/>
      <c r="E2" s="49"/>
      <c r="F2" s="50"/>
      <c r="G2" s="51"/>
      <c r="H2" s="51"/>
      <c r="I2" s="51"/>
      <c r="J2" s="51"/>
      <c r="K2" s="51"/>
      <c r="L2" s="51"/>
      <c r="M2" s="51"/>
      <c r="N2" s="51"/>
      <c r="O2" s="51"/>
      <c r="P2" s="51"/>
      <c r="Q2" s="51"/>
    </row>
    <row r="3" spans="1:19" s="83" customFormat="1" ht="12">
      <c r="A3" s="1045" t="s">
        <v>155</v>
      </c>
      <c r="B3" s="1045"/>
      <c r="C3" s="1045"/>
      <c r="D3" s="1045"/>
      <c r="E3" s="1045"/>
      <c r="F3" s="1045"/>
      <c r="G3" s="1045"/>
      <c r="H3" s="1045"/>
      <c r="I3" s="1045"/>
      <c r="J3" s="1045"/>
      <c r="K3" s="1045"/>
      <c r="L3" s="1045"/>
      <c r="M3" s="1045"/>
      <c r="N3" s="1045"/>
      <c r="O3" s="1045"/>
      <c r="P3" s="1045"/>
      <c r="Q3" s="1045"/>
    </row>
    <row r="4" spans="1:19" s="83" customFormat="1" ht="12.75" customHeight="1">
      <c r="A4" s="1046" t="s">
        <v>169</v>
      </c>
      <c r="B4" s="1023" t="s">
        <v>246</v>
      </c>
      <c r="C4" s="1023" t="s">
        <v>304</v>
      </c>
      <c r="D4" s="1023" t="s">
        <v>379</v>
      </c>
      <c r="E4" s="1047">
        <v>2020</v>
      </c>
      <c r="F4" s="1048"/>
      <c r="G4" s="1048"/>
      <c r="H4" s="1048"/>
      <c r="I4" s="1048"/>
      <c r="J4" s="1048"/>
      <c r="K4" s="1048"/>
      <c r="L4" s="1048"/>
      <c r="M4" s="1048"/>
      <c r="N4" s="1048"/>
      <c r="O4" s="1048"/>
      <c r="P4" s="1048"/>
      <c r="Q4" s="1049"/>
    </row>
    <row r="5" spans="1:19" s="83" customFormat="1" ht="25.5" customHeight="1">
      <c r="A5" s="1029"/>
      <c r="B5" s="1021"/>
      <c r="C5" s="1021"/>
      <c r="D5" s="1021"/>
      <c r="E5" s="198" t="s">
        <v>18</v>
      </c>
      <c r="F5" s="198" t="s">
        <v>19</v>
      </c>
      <c r="G5" s="198" t="s">
        <v>20</v>
      </c>
      <c r="H5" s="198" t="s">
        <v>21</v>
      </c>
      <c r="I5" s="198" t="s">
        <v>22</v>
      </c>
      <c r="J5" s="198" t="s">
        <v>23</v>
      </c>
      <c r="K5" s="198" t="s">
        <v>24</v>
      </c>
      <c r="L5" s="198" t="s">
        <v>25</v>
      </c>
      <c r="M5" s="198" t="s">
        <v>26</v>
      </c>
      <c r="N5" s="198" t="s">
        <v>27</v>
      </c>
      <c r="O5" s="198" t="s">
        <v>28</v>
      </c>
      <c r="P5" s="198" t="s">
        <v>29</v>
      </c>
      <c r="Q5" s="198" t="s">
        <v>30</v>
      </c>
    </row>
    <row r="6" spans="1:19" s="83" customFormat="1" ht="12">
      <c r="A6" s="1031" t="s">
        <v>78</v>
      </c>
      <c r="B6" s="1032"/>
      <c r="C6" s="1032"/>
      <c r="D6" s="1032"/>
      <c r="E6" s="1032"/>
      <c r="F6" s="1032"/>
      <c r="G6" s="1032"/>
      <c r="H6" s="1032"/>
      <c r="I6" s="1032"/>
      <c r="J6" s="1032"/>
      <c r="K6" s="1032"/>
      <c r="L6" s="1032"/>
      <c r="M6" s="1032"/>
      <c r="N6" s="1032"/>
      <c r="O6" s="1032"/>
      <c r="P6" s="1032"/>
      <c r="Q6" s="1033"/>
    </row>
    <row r="7" spans="1:19" s="83" customFormat="1" ht="19.149999999999999" customHeight="1">
      <c r="A7" s="1034" t="s">
        <v>349</v>
      </c>
      <c r="B7" s="1035"/>
      <c r="C7" s="1035"/>
      <c r="D7" s="1035"/>
      <c r="E7" s="1035"/>
      <c r="F7" s="1035"/>
      <c r="G7" s="1035"/>
      <c r="H7" s="1035"/>
      <c r="I7" s="1035"/>
      <c r="J7" s="1035"/>
      <c r="K7" s="1035"/>
      <c r="L7" s="1035"/>
      <c r="M7" s="1035"/>
      <c r="N7" s="1035"/>
      <c r="O7" s="1035"/>
      <c r="P7" s="1035"/>
      <c r="Q7" s="1036"/>
    </row>
    <row r="8" spans="1:19" s="63" customFormat="1" ht="21" customHeight="1">
      <c r="A8" s="199" t="s">
        <v>80</v>
      </c>
      <c r="B8" s="200"/>
      <c r="C8" s="200"/>
      <c r="D8" s="200"/>
      <c r="E8" s="201">
        <v>453</v>
      </c>
      <c r="F8" s="201">
        <v>421</v>
      </c>
      <c r="G8" s="201">
        <v>468</v>
      </c>
      <c r="H8" s="201">
        <v>464</v>
      </c>
      <c r="I8" s="201">
        <v>450</v>
      </c>
      <c r="J8" s="201">
        <v>446</v>
      </c>
      <c r="K8" s="201">
        <v>440</v>
      </c>
      <c r="L8" s="201">
        <v>512</v>
      </c>
      <c r="M8" s="201">
        <v>490</v>
      </c>
      <c r="N8" s="201">
        <v>508</v>
      </c>
      <c r="O8" s="201">
        <v>500</v>
      </c>
      <c r="P8" s="201">
        <v>486</v>
      </c>
      <c r="Q8" s="222"/>
    </row>
    <row r="9" spans="1:19" s="63" customFormat="1" ht="21" customHeight="1">
      <c r="A9" s="199" t="s">
        <v>16</v>
      </c>
      <c r="B9" s="200"/>
      <c r="C9" s="200"/>
      <c r="D9" s="200"/>
      <c r="E9" s="201">
        <v>35</v>
      </c>
      <c r="F9" s="201">
        <v>65</v>
      </c>
      <c r="G9" s="201">
        <v>16</v>
      </c>
      <c r="H9" s="201">
        <v>1</v>
      </c>
      <c r="I9" s="201">
        <v>15</v>
      </c>
      <c r="J9" s="201">
        <v>32</v>
      </c>
      <c r="K9" s="201">
        <v>118</v>
      </c>
      <c r="L9" s="201">
        <v>3</v>
      </c>
      <c r="M9" s="201">
        <v>47</v>
      </c>
      <c r="N9" s="201">
        <v>22</v>
      </c>
      <c r="O9" s="201">
        <v>24</v>
      </c>
      <c r="P9" s="201">
        <v>76</v>
      </c>
      <c r="Q9" s="202">
        <f>SUM(E9:P9)</f>
        <v>454</v>
      </c>
    </row>
    <row r="10" spans="1:19" s="63" customFormat="1" ht="21" customHeight="1">
      <c r="A10" s="203" t="s">
        <v>70</v>
      </c>
      <c r="B10" s="204">
        <v>407</v>
      </c>
      <c r="C10" s="204">
        <v>417</v>
      </c>
      <c r="D10" s="204">
        <v>455</v>
      </c>
      <c r="E10" s="192">
        <v>27</v>
      </c>
      <c r="F10" s="192">
        <v>17</v>
      </c>
      <c r="G10" s="192">
        <v>20</v>
      </c>
      <c r="H10" s="192">
        <v>16</v>
      </c>
      <c r="I10" s="192">
        <v>19</v>
      </c>
      <c r="J10" s="192">
        <v>38</v>
      </c>
      <c r="K10" s="192">
        <v>44</v>
      </c>
      <c r="L10" s="192">
        <v>25</v>
      </c>
      <c r="M10" s="192">
        <v>29</v>
      </c>
      <c r="N10" s="192">
        <v>30</v>
      </c>
      <c r="O10" s="306">
        <v>38</v>
      </c>
      <c r="P10" s="192">
        <v>139</v>
      </c>
      <c r="Q10" s="202">
        <f>SUM(E10:P10)</f>
        <v>442</v>
      </c>
    </row>
    <row r="11" spans="1:19" s="63" customFormat="1" ht="21" customHeight="1">
      <c r="A11" s="199" t="s">
        <v>71</v>
      </c>
      <c r="B11" s="206">
        <v>76</v>
      </c>
      <c r="C11" s="206">
        <v>114</v>
      </c>
      <c r="D11" s="206">
        <v>211</v>
      </c>
      <c r="E11" s="201">
        <v>11</v>
      </c>
      <c r="F11" s="420">
        <v>9</v>
      </c>
      <c r="G11" s="201">
        <v>13</v>
      </c>
      <c r="H11" s="201">
        <v>9</v>
      </c>
      <c r="I11" s="201">
        <v>5</v>
      </c>
      <c r="J11" s="201">
        <v>20</v>
      </c>
      <c r="K11" s="201">
        <v>17</v>
      </c>
      <c r="L11" s="205">
        <v>16</v>
      </c>
      <c r="M11" s="201">
        <v>8</v>
      </c>
      <c r="N11" s="201">
        <v>9</v>
      </c>
      <c r="O11" s="420">
        <v>5</v>
      </c>
      <c r="P11" s="201">
        <v>3</v>
      </c>
      <c r="Q11" s="202">
        <f>SUM(E11:P11)</f>
        <v>125</v>
      </c>
      <c r="S11" s="457"/>
    </row>
    <row r="12" spans="1:19" s="63" customFormat="1" ht="21" customHeight="1">
      <c r="A12" s="199" t="s">
        <v>81</v>
      </c>
      <c r="B12" s="206"/>
      <c r="C12" s="206">
        <v>636</v>
      </c>
      <c r="D12" s="206"/>
      <c r="E12" s="207" t="s">
        <v>393</v>
      </c>
      <c r="F12" s="207" t="s">
        <v>396</v>
      </c>
      <c r="G12" s="207" t="s">
        <v>404</v>
      </c>
      <c r="H12" s="207" t="s">
        <v>410</v>
      </c>
      <c r="I12" s="207" t="s">
        <v>413</v>
      </c>
      <c r="J12" s="207" t="s">
        <v>419</v>
      </c>
      <c r="K12" s="207" t="s">
        <v>422</v>
      </c>
      <c r="L12" s="207">
        <f>L8+L9-L10</f>
        <v>490</v>
      </c>
      <c r="M12" s="207">
        <f>M8+M9-M10</f>
        <v>508</v>
      </c>
      <c r="N12" s="207">
        <f>N8+N9-N10</f>
        <v>500</v>
      </c>
      <c r="O12" s="207">
        <f>O8+O9-O10</f>
        <v>486</v>
      </c>
      <c r="P12" s="207" t="s">
        <v>393</v>
      </c>
      <c r="Q12" s="222"/>
    </row>
    <row r="13" spans="1:19" s="63" customFormat="1" ht="21" customHeight="1">
      <c r="A13" s="199" t="s">
        <v>72</v>
      </c>
      <c r="B13" s="208">
        <v>734.37180831000001</v>
      </c>
      <c r="C13" s="208">
        <v>564.58274714000015</v>
      </c>
      <c r="D13" s="208">
        <v>154.55125265999999</v>
      </c>
      <c r="E13" s="208">
        <v>24.996258300000001</v>
      </c>
      <c r="F13" s="208">
        <v>2.17094114</v>
      </c>
      <c r="G13" s="208">
        <v>0.45189295000000002</v>
      </c>
      <c r="H13" s="208">
        <v>0</v>
      </c>
      <c r="I13" s="208">
        <v>0</v>
      </c>
      <c r="J13" s="208">
        <v>2.1465138799999997</v>
      </c>
      <c r="K13" s="208">
        <v>7.93152817</v>
      </c>
      <c r="L13" s="208">
        <v>1.9044156200000002</v>
      </c>
      <c r="M13" s="208">
        <v>9.8785952100000003</v>
      </c>
      <c r="N13" s="208">
        <v>3.7775131599999998</v>
      </c>
      <c r="O13" s="208">
        <v>5.2173757500000004</v>
      </c>
      <c r="P13" s="208">
        <v>17.208364150000001</v>
      </c>
      <c r="Q13" s="209">
        <f t="shared" ref="Q13:Q20" si="0">SUM(E13:P13)</f>
        <v>75.683398330000003</v>
      </c>
    </row>
    <row r="14" spans="1:19" s="63" customFormat="1" ht="21" customHeight="1">
      <c r="A14" s="199" t="s">
        <v>350</v>
      </c>
      <c r="B14" s="208">
        <v>62.849959229999996</v>
      </c>
      <c r="C14" s="208">
        <v>44.739227530000001</v>
      </c>
      <c r="D14" s="208">
        <v>38.733446260000001</v>
      </c>
      <c r="E14" s="208">
        <v>1.6983095500000001</v>
      </c>
      <c r="F14" s="208">
        <v>2.2533589999999999E-2</v>
      </c>
      <c r="G14" s="208">
        <v>0.18152754999999998</v>
      </c>
      <c r="H14" s="208">
        <v>0</v>
      </c>
      <c r="I14" s="208">
        <v>1.7304E-3</v>
      </c>
      <c r="J14" s="208">
        <v>1.0263704699999998</v>
      </c>
      <c r="K14" s="208">
        <v>3.1891723299999999</v>
      </c>
      <c r="L14" s="208">
        <v>0.96843382000000011</v>
      </c>
      <c r="M14" s="208">
        <v>4.9397573999999995</v>
      </c>
      <c r="N14" s="208">
        <v>1.87709466</v>
      </c>
      <c r="O14" s="208">
        <v>2.4592080900000002</v>
      </c>
      <c r="P14" s="208">
        <v>9.4726044599999994</v>
      </c>
      <c r="Q14" s="209">
        <f t="shared" si="0"/>
        <v>25.836742319999999</v>
      </c>
    </row>
    <row r="15" spans="1:19" s="63" customFormat="1" ht="21" customHeight="1">
      <c r="A15" s="203" t="s">
        <v>351</v>
      </c>
      <c r="B15" s="210">
        <v>797.22176753999997</v>
      </c>
      <c r="C15" s="210">
        <v>609.32197467000015</v>
      </c>
      <c r="D15" s="210">
        <v>193.28469891999998</v>
      </c>
      <c r="E15" s="227">
        <f>E13+E14</f>
        <v>26.694567850000002</v>
      </c>
      <c r="F15" s="227">
        <f t="shared" ref="F15:P15" si="1">F13+F14</f>
        <v>2.1934747300000002</v>
      </c>
      <c r="G15" s="227">
        <f t="shared" si="1"/>
        <v>0.63342049999999994</v>
      </c>
      <c r="H15" s="227">
        <f t="shared" si="1"/>
        <v>0</v>
      </c>
      <c r="I15" s="227">
        <f t="shared" si="1"/>
        <v>1.7304E-3</v>
      </c>
      <c r="J15" s="227">
        <f t="shared" si="1"/>
        <v>3.1728843499999995</v>
      </c>
      <c r="K15" s="227">
        <f t="shared" si="1"/>
        <v>11.1207005</v>
      </c>
      <c r="L15" s="227">
        <f t="shared" si="1"/>
        <v>2.8728494400000004</v>
      </c>
      <c r="M15" s="227">
        <f t="shared" si="1"/>
        <v>14.81835261</v>
      </c>
      <c r="N15" s="227">
        <f t="shared" si="1"/>
        <v>5.6546078199999998</v>
      </c>
      <c r="O15" s="227">
        <f t="shared" si="1"/>
        <v>7.676583840000001</v>
      </c>
      <c r="P15" s="227">
        <f t="shared" si="1"/>
        <v>26.680968610000001</v>
      </c>
      <c r="Q15" s="209">
        <f t="shared" si="0"/>
        <v>101.52014065</v>
      </c>
    </row>
    <row r="16" spans="1:19" s="63" customFormat="1" ht="21" customHeight="1">
      <c r="A16" s="224" t="s">
        <v>352</v>
      </c>
      <c r="B16" s="322">
        <v>8.8211579899999997</v>
      </c>
      <c r="C16" s="322">
        <v>2.5766692000000004</v>
      </c>
      <c r="D16" s="322">
        <v>10.3553794</v>
      </c>
      <c r="E16" s="221">
        <v>9.9773025400000019</v>
      </c>
      <c r="F16" s="322">
        <v>5.8444999999999997E-2</v>
      </c>
      <c r="G16" s="322">
        <v>0.12782736</v>
      </c>
      <c r="H16" s="322">
        <v>0</v>
      </c>
      <c r="I16" s="322">
        <v>0</v>
      </c>
      <c r="J16" s="322">
        <v>0</v>
      </c>
      <c r="K16" s="322">
        <v>0</v>
      </c>
      <c r="L16" s="322">
        <v>0</v>
      </c>
      <c r="M16" s="322">
        <v>0</v>
      </c>
      <c r="N16" s="322">
        <v>0</v>
      </c>
      <c r="O16" s="322">
        <v>0</v>
      </c>
      <c r="P16" s="322">
        <v>8.709741E-2</v>
      </c>
      <c r="Q16" s="219">
        <f t="shared" si="0"/>
        <v>10.250672310000002</v>
      </c>
    </row>
    <row r="17" spans="1:17" s="63" customFormat="1" ht="30" customHeight="1">
      <c r="A17" s="184" t="s">
        <v>353</v>
      </c>
      <c r="B17" s="210">
        <v>788.4006095499999</v>
      </c>
      <c r="C17" s="210">
        <v>606.74530547000018</v>
      </c>
      <c r="D17" s="210">
        <v>182.92931951999998</v>
      </c>
      <c r="E17" s="210">
        <f>E15-E16</f>
        <v>16.717265310000002</v>
      </c>
      <c r="F17" s="210">
        <f t="shared" ref="F17:P17" si="2">F15-F16</f>
        <v>2.1350297300000003</v>
      </c>
      <c r="G17" s="210">
        <f t="shared" si="2"/>
        <v>0.50559314</v>
      </c>
      <c r="H17" s="210">
        <f t="shared" si="2"/>
        <v>0</v>
      </c>
      <c r="I17" s="210">
        <f t="shared" si="2"/>
        <v>1.7304E-3</v>
      </c>
      <c r="J17" s="210">
        <f t="shared" si="2"/>
        <v>3.1728843499999995</v>
      </c>
      <c r="K17" s="210">
        <f t="shared" si="2"/>
        <v>11.1207005</v>
      </c>
      <c r="L17" s="210">
        <f t="shared" si="2"/>
        <v>2.8728494400000004</v>
      </c>
      <c r="M17" s="210">
        <f t="shared" si="2"/>
        <v>14.81835261</v>
      </c>
      <c r="N17" s="210">
        <f t="shared" si="2"/>
        <v>5.6546078199999998</v>
      </c>
      <c r="O17" s="210">
        <f t="shared" si="2"/>
        <v>7.676583840000001</v>
      </c>
      <c r="P17" s="210">
        <f t="shared" si="2"/>
        <v>26.593871200000002</v>
      </c>
      <c r="Q17" s="209">
        <f t="shared" si="0"/>
        <v>91.269468340000003</v>
      </c>
    </row>
    <row r="18" spans="1:17" s="63" customFormat="1" ht="23.25" customHeight="1">
      <c r="A18" s="199" t="s">
        <v>201</v>
      </c>
      <c r="B18" s="259">
        <v>21.433924240000007</v>
      </c>
      <c r="C18" s="259">
        <v>50.205994259999997</v>
      </c>
      <c r="D18" s="259">
        <v>21.137816049999998</v>
      </c>
      <c r="E18" s="211">
        <v>10.228842450000002</v>
      </c>
      <c r="F18" s="211">
        <v>2.0852990000000002E-2</v>
      </c>
      <c r="G18" s="211">
        <v>3.6140789999999999E-2</v>
      </c>
      <c r="H18" s="211">
        <v>0</v>
      </c>
      <c r="I18" s="211">
        <v>1.7304E-3</v>
      </c>
      <c r="J18" s="211">
        <v>8.8710300000000002E-3</v>
      </c>
      <c r="K18" s="211">
        <v>0.13868380999999996</v>
      </c>
      <c r="L18" s="211">
        <v>8.0666340000000003E-2</v>
      </c>
      <c r="M18" s="211">
        <v>7.9039401900000001</v>
      </c>
      <c r="N18" s="211">
        <v>5.3541340000000007E-2</v>
      </c>
      <c r="O18" s="208">
        <v>3.1301779600000001</v>
      </c>
      <c r="P18" s="211">
        <v>2.2218950799999999</v>
      </c>
      <c r="Q18" s="209">
        <f t="shared" si="0"/>
        <v>23.825342379999999</v>
      </c>
    </row>
    <row r="19" spans="1:17" s="63" customFormat="1" ht="24" customHeight="1">
      <c r="A19" s="199" t="s">
        <v>202</v>
      </c>
      <c r="B19" s="259">
        <v>97.826914510000009</v>
      </c>
      <c r="C19" s="259">
        <v>197.66206309</v>
      </c>
      <c r="D19" s="259">
        <v>164.93511889999999</v>
      </c>
      <c r="E19" s="211">
        <v>12.063906700000004</v>
      </c>
      <c r="F19" s="211">
        <v>2.5752493400000009</v>
      </c>
      <c r="G19" s="211">
        <v>2.8310370000000002</v>
      </c>
      <c r="H19" s="211">
        <v>1.8571489800000001</v>
      </c>
      <c r="I19" s="211">
        <v>0.74761026999999947</v>
      </c>
      <c r="J19" s="211">
        <v>2.589991780000001</v>
      </c>
      <c r="K19" s="211">
        <v>3.06180144</v>
      </c>
      <c r="L19" s="211">
        <v>7.0526416299999992</v>
      </c>
      <c r="M19" s="211">
        <v>1.30839485</v>
      </c>
      <c r="N19" s="211">
        <v>7.3287799099999997</v>
      </c>
      <c r="O19" s="208">
        <v>3.5448524500000018</v>
      </c>
      <c r="P19" s="211">
        <v>1.30946966</v>
      </c>
      <c r="Q19" s="209">
        <f t="shared" si="0"/>
        <v>46.270884010000003</v>
      </c>
    </row>
    <row r="20" spans="1:17" s="63" customFormat="1" ht="21" customHeight="1" thickBot="1">
      <c r="A20" s="212" t="s">
        <v>354</v>
      </c>
      <c r="B20" s="213">
        <v>119.26083875000002</v>
      </c>
      <c r="C20" s="213">
        <v>247.86805735000007</v>
      </c>
      <c r="D20" s="213">
        <v>186.07293494999999</v>
      </c>
      <c r="E20" s="214">
        <f>E18+E19</f>
        <v>22.292749150000006</v>
      </c>
      <c r="F20" s="214">
        <f t="shared" ref="F20:P20" si="3">F18+F19</f>
        <v>2.5961023300000008</v>
      </c>
      <c r="G20" s="214">
        <f t="shared" si="3"/>
        <v>2.8671777900000004</v>
      </c>
      <c r="H20" s="214">
        <f t="shared" si="3"/>
        <v>1.8571489800000001</v>
      </c>
      <c r="I20" s="214">
        <f t="shared" si="3"/>
        <v>0.74934066999999949</v>
      </c>
      <c r="J20" s="214">
        <f t="shared" si="3"/>
        <v>2.5988628100000009</v>
      </c>
      <c r="K20" s="214">
        <f t="shared" si="3"/>
        <v>3.2004852499999998</v>
      </c>
      <c r="L20" s="214">
        <f t="shared" si="3"/>
        <v>7.1333079699999988</v>
      </c>
      <c r="M20" s="214">
        <f t="shared" si="3"/>
        <v>9.2123350399999993</v>
      </c>
      <c r="N20" s="214">
        <f t="shared" si="3"/>
        <v>7.3823212499999995</v>
      </c>
      <c r="O20" s="214">
        <f t="shared" si="3"/>
        <v>6.6750304100000015</v>
      </c>
      <c r="P20" s="214">
        <f t="shared" si="3"/>
        <v>3.5313647399999999</v>
      </c>
      <c r="Q20" s="209">
        <f t="shared" si="0"/>
        <v>70.096226389999998</v>
      </c>
    </row>
    <row r="21" spans="1:17" s="109" customFormat="1" ht="21" customHeight="1" thickBot="1">
      <c r="A21" s="134" t="s">
        <v>203</v>
      </c>
      <c r="B21" s="135">
        <v>0.15126933858926267</v>
      </c>
      <c r="C21" s="135">
        <v>0.40852076664688036</v>
      </c>
      <c r="D21" s="135">
        <v>1.0171848637399885</v>
      </c>
      <c r="E21" s="135">
        <f t="shared" ref="E21:F21" si="4">E20/E17</f>
        <v>1.3335165014498418</v>
      </c>
      <c r="F21" s="135">
        <f t="shared" si="4"/>
        <v>1.2159560560311262</v>
      </c>
      <c r="G21" s="135">
        <f>G20/G17</f>
        <v>5.6709190911886198</v>
      </c>
      <c r="H21" s="135">
        <f t="shared" ref="H21" si="5">IF(H17=0,0,H20/H17)</f>
        <v>0</v>
      </c>
      <c r="I21" s="135" t="s">
        <v>431</v>
      </c>
      <c r="J21" s="135">
        <f>J20/J17</f>
        <v>0.81908526227878464</v>
      </c>
      <c r="K21" s="135">
        <f t="shared" ref="K21:P21" si="6">K20/K17</f>
        <v>0.28779529221203287</v>
      </c>
      <c r="L21" s="135">
        <f t="shared" si="6"/>
        <v>2.4830079400192995</v>
      </c>
      <c r="M21" s="135">
        <f t="shared" si="6"/>
        <v>0.62168415629299834</v>
      </c>
      <c r="N21" s="135">
        <f t="shared" si="6"/>
        <v>1.305540805834347</v>
      </c>
      <c r="O21" s="135">
        <f t="shared" si="6"/>
        <v>0.86953136305484557</v>
      </c>
      <c r="P21" s="135">
        <f t="shared" si="6"/>
        <v>0.1327886682402222</v>
      </c>
      <c r="Q21" s="135">
        <f>Q20/Q17</f>
        <v>0.76801396638879549</v>
      </c>
    </row>
    <row r="22" spans="1:17" s="83" customFormat="1" ht="13.15" customHeight="1">
      <c r="A22" s="125"/>
      <c r="B22" s="126"/>
      <c r="C22" s="126"/>
      <c r="D22" s="126"/>
      <c r="E22" s="127"/>
      <c r="F22" s="127"/>
      <c r="G22" s="127"/>
      <c r="H22" s="127"/>
      <c r="I22" s="127"/>
      <c r="J22" s="127"/>
      <c r="K22" s="127"/>
      <c r="L22" s="127"/>
      <c r="M22" s="127"/>
      <c r="N22" s="127"/>
      <c r="O22" s="127"/>
      <c r="P22" s="127"/>
      <c r="Q22" s="128"/>
    </row>
    <row r="23" spans="1:17" s="83" customFormat="1" ht="25.5" customHeight="1">
      <c r="A23" s="1037" t="s">
        <v>73</v>
      </c>
      <c r="B23" s="1038"/>
      <c r="C23" s="1038"/>
      <c r="D23" s="1038"/>
      <c r="E23" s="1038"/>
      <c r="F23" s="1038"/>
      <c r="G23" s="1038"/>
      <c r="H23" s="1038"/>
      <c r="I23" s="1038"/>
      <c r="J23" s="1038"/>
      <c r="K23" s="1038"/>
      <c r="L23" s="1038"/>
      <c r="M23" s="1038"/>
      <c r="N23" s="1038"/>
      <c r="O23" s="1038"/>
      <c r="P23" s="1038"/>
      <c r="Q23" s="1039"/>
    </row>
    <row r="24" spans="1:17" s="83" customFormat="1" ht="12">
      <c r="A24" s="236" t="s">
        <v>17</v>
      </c>
      <c r="B24" s="215">
        <v>33</v>
      </c>
      <c r="C24" s="536">
        <v>28</v>
      </c>
      <c r="D24" s="536">
        <v>32</v>
      </c>
      <c r="E24" s="537">
        <v>15</v>
      </c>
      <c r="F24" s="216">
        <v>2</v>
      </c>
      <c r="G24" s="216">
        <v>0</v>
      </c>
      <c r="H24" s="216">
        <v>0</v>
      </c>
      <c r="I24" s="216">
        <v>0</v>
      </c>
      <c r="J24" s="216">
        <v>0</v>
      </c>
      <c r="K24" s="216">
        <v>0</v>
      </c>
      <c r="L24" s="216">
        <v>1</v>
      </c>
      <c r="M24" s="216">
        <v>5</v>
      </c>
      <c r="N24" s="216">
        <v>3</v>
      </c>
      <c r="O24" s="216">
        <v>4</v>
      </c>
      <c r="P24" s="216">
        <v>6</v>
      </c>
      <c r="Q24" s="217">
        <f>SUM(E24:P24)</f>
        <v>36</v>
      </c>
    </row>
    <row r="25" spans="1:17" s="83" customFormat="1" ht="8.4499999999999993" customHeight="1">
      <c r="A25" s="112"/>
      <c r="B25" s="113"/>
      <c r="C25" s="113"/>
      <c r="D25" s="113"/>
      <c r="E25" s="114"/>
      <c r="F25" s="114"/>
      <c r="G25" s="115"/>
      <c r="H25" s="115"/>
      <c r="I25" s="115"/>
      <c r="J25" s="115"/>
      <c r="K25" s="115"/>
      <c r="L25" s="115"/>
      <c r="M25" s="115"/>
      <c r="N25" s="115"/>
      <c r="O25" s="115"/>
      <c r="P25" s="115"/>
      <c r="Q25" s="116"/>
    </row>
    <row r="26" spans="1:17" s="520" customFormat="1" ht="16.149999999999999" customHeight="1">
      <c r="A26" s="1037" t="s">
        <v>166</v>
      </c>
      <c r="B26" s="1040"/>
      <c r="C26" s="1040"/>
      <c r="D26" s="1040"/>
      <c r="E26" s="1040"/>
      <c r="F26" s="1040"/>
      <c r="G26" s="1040"/>
      <c r="H26" s="1040"/>
      <c r="I26" s="1040"/>
      <c r="J26" s="1040"/>
      <c r="K26" s="1040"/>
      <c r="L26" s="1040"/>
      <c r="M26" s="1040"/>
      <c r="N26" s="1040"/>
      <c r="O26" s="1040"/>
      <c r="P26" s="1040"/>
      <c r="Q26" s="1041"/>
    </row>
    <row r="27" spans="1:17" s="520" customFormat="1" ht="25.5" customHeight="1">
      <c r="A27" s="199" t="s">
        <v>204</v>
      </c>
      <c r="B27" s="538"/>
      <c r="C27" s="539"/>
      <c r="D27" s="540">
        <v>9</v>
      </c>
      <c r="E27" s="541">
        <v>2</v>
      </c>
      <c r="F27" s="542">
        <v>1</v>
      </c>
      <c r="G27" s="529">
        <v>2</v>
      </c>
      <c r="H27" s="529">
        <v>2</v>
      </c>
      <c r="I27" s="529">
        <v>2</v>
      </c>
      <c r="J27" s="529">
        <v>2</v>
      </c>
      <c r="K27" s="529">
        <v>2</v>
      </c>
      <c r="L27" s="529">
        <v>2</v>
      </c>
      <c r="M27" s="529">
        <v>2</v>
      </c>
      <c r="N27" s="529">
        <v>1</v>
      </c>
      <c r="O27" s="542">
        <v>1</v>
      </c>
      <c r="P27" s="529">
        <v>1</v>
      </c>
      <c r="Q27" s="222"/>
    </row>
    <row r="28" spans="1:17" s="520" customFormat="1" ht="25.5" customHeight="1">
      <c r="A28" s="199" t="s">
        <v>205</v>
      </c>
      <c r="B28" s="530">
        <v>3</v>
      </c>
      <c r="C28" s="536">
        <v>13</v>
      </c>
      <c r="D28" s="536">
        <v>0</v>
      </c>
      <c r="E28" s="541">
        <v>0</v>
      </c>
      <c r="F28" s="542">
        <v>1</v>
      </c>
      <c r="G28" s="529">
        <v>0</v>
      </c>
      <c r="H28" s="529">
        <v>0</v>
      </c>
      <c r="I28" s="529">
        <v>0</v>
      </c>
      <c r="J28" s="529">
        <v>0</v>
      </c>
      <c r="K28" s="529">
        <v>0</v>
      </c>
      <c r="L28" s="529">
        <v>0</v>
      </c>
      <c r="M28" s="529">
        <v>0</v>
      </c>
      <c r="N28" s="529">
        <v>0</v>
      </c>
      <c r="O28" s="529">
        <v>0</v>
      </c>
      <c r="P28" s="529">
        <v>0</v>
      </c>
      <c r="Q28" s="531">
        <f>SUM(E28:P28)</f>
        <v>1</v>
      </c>
    </row>
    <row r="29" spans="1:17" s="520" customFormat="1" ht="25.5" customHeight="1">
      <c r="A29" s="203" t="s">
        <v>206</v>
      </c>
      <c r="B29" s="530">
        <v>14</v>
      </c>
      <c r="C29" s="530">
        <v>15</v>
      </c>
      <c r="D29" s="530">
        <v>7</v>
      </c>
      <c r="E29" s="542">
        <v>1</v>
      </c>
      <c r="F29" s="542">
        <v>0</v>
      </c>
      <c r="G29" s="529">
        <v>0</v>
      </c>
      <c r="H29" s="532">
        <v>0</v>
      </c>
      <c r="I29" s="532">
        <v>0</v>
      </c>
      <c r="J29" s="532">
        <v>0</v>
      </c>
      <c r="K29" s="532">
        <v>0</v>
      </c>
      <c r="L29" s="532">
        <v>0</v>
      </c>
      <c r="M29" s="532">
        <v>1</v>
      </c>
      <c r="N29" s="532">
        <v>0</v>
      </c>
      <c r="O29" s="532">
        <v>0</v>
      </c>
      <c r="P29" s="532">
        <v>0</v>
      </c>
      <c r="Q29" s="531">
        <f>SUM(E29:P29)</f>
        <v>2</v>
      </c>
    </row>
    <row r="30" spans="1:17" s="520" customFormat="1" ht="25.5" customHeight="1">
      <c r="A30" s="199" t="s">
        <v>207</v>
      </c>
      <c r="B30" s="215"/>
      <c r="C30" s="215">
        <v>9</v>
      </c>
      <c r="D30" s="215">
        <v>2</v>
      </c>
      <c r="E30" s="543">
        <v>1</v>
      </c>
      <c r="F30" s="543">
        <v>2</v>
      </c>
      <c r="G30" s="533">
        <v>2</v>
      </c>
      <c r="H30" s="533">
        <v>2</v>
      </c>
      <c r="I30" s="533">
        <v>2</v>
      </c>
      <c r="J30" s="533">
        <v>2</v>
      </c>
      <c r="K30" s="533">
        <v>2</v>
      </c>
      <c r="L30" s="533">
        <v>2</v>
      </c>
      <c r="M30" s="533">
        <v>1</v>
      </c>
      <c r="N30" s="533">
        <v>1</v>
      </c>
      <c r="O30" s="533">
        <v>1</v>
      </c>
      <c r="P30" s="533">
        <v>1</v>
      </c>
      <c r="Q30" s="222"/>
    </row>
    <row r="31" spans="1:17" s="520" customFormat="1" ht="24.75" customHeight="1">
      <c r="A31" s="203" t="s">
        <v>355</v>
      </c>
      <c r="B31" s="315">
        <v>76.421590129999998</v>
      </c>
      <c r="C31" s="315">
        <v>199.01517145000005</v>
      </c>
      <c r="D31" s="315">
        <v>11.444885470000001</v>
      </c>
      <c r="E31" s="423">
        <v>5.9614009599999997</v>
      </c>
      <c r="F31" s="423">
        <v>0</v>
      </c>
      <c r="G31" s="534">
        <v>0</v>
      </c>
      <c r="H31" s="534">
        <v>0</v>
      </c>
      <c r="I31" s="534">
        <v>0</v>
      </c>
      <c r="J31" s="211">
        <v>0</v>
      </c>
      <c r="K31" s="534">
        <v>0</v>
      </c>
      <c r="L31" s="211">
        <v>0</v>
      </c>
      <c r="M31" s="534">
        <v>0</v>
      </c>
      <c r="N31" s="534">
        <v>0</v>
      </c>
      <c r="O31" s="534">
        <v>0</v>
      </c>
      <c r="P31" s="211">
        <v>0</v>
      </c>
      <c r="Q31" s="535">
        <f>SUM(E31:P31)</f>
        <v>5.9614009599999997</v>
      </c>
    </row>
    <row r="32" spans="1:17" s="520" customFormat="1" ht="25.5" customHeight="1">
      <c r="A32" s="203" t="s">
        <v>356</v>
      </c>
      <c r="B32" s="315">
        <v>0.20250850999999997</v>
      </c>
      <c r="C32" s="315">
        <v>93.977066479999991</v>
      </c>
      <c r="D32" s="315">
        <v>94.794056390000009</v>
      </c>
      <c r="E32" s="423">
        <v>13.063041140000001</v>
      </c>
      <c r="F32" s="544">
        <v>2.1691770000000006E-2</v>
      </c>
      <c r="G32" s="211">
        <v>7.5340580000000018E-2</v>
      </c>
      <c r="H32" s="211">
        <v>8.6586299999999467E-3</v>
      </c>
      <c r="I32" s="211">
        <v>0</v>
      </c>
      <c r="J32" s="211">
        <v>6.4939700000000303E-3</v>
      </c>
      <c r="K32" s="534">
        <v>8.9345000000000049E-3</v>
      </c>
      <c r="L32" s="534">
        <v>8.658630000000004E-3</v>
      </c>
      <c r="M32" s="534">
        <v>1.7317260000000008E-2</v>
      </c>
      <c r="N32" s="211">
        <v>8.658630000000004E-3</v>
      </c>
      <c r="O32" s="211">
        <v>8.6586299999999467E-3</v>
      </c>
      <c r="P32" s="211">
        <v>8.658630000000004E-3</v>
      </c>
      <c r="Q32" s="535">
        <f>SUM(E32:P32)</f>
        <v>13.236112369999999</v>
      </c>
    </row>
    <row r="33" spans="1:17" s="62" customFormat="1" ht="90" customHeight="1">
      <c r="A33" s="1042" t="s">
        <v>394</v>
      </c>
      <c r="B33" s="1043"/>
      <c r="C33" s="1043"/>
      <c r="D33" s="1043"/>
      <c r="E33" s="1043"/>
      <c r="F33" s="1043"/>
      <c r="G33" s="1043"/>
      <c r="H33" s="1043"/>
      <c r="I33" s="1043"/>
      <c r="J33" s="1043"/>
      <c r="K33" s="1043"/>
      <c r="L33" s="1043"/>
      <c r="M33" s="1043"/>
      <c r="N33" s="1043"/>
      <c r="O33" s="1043"/>
      <c r="P33" s="1043"/>
      <c r="Q33" s="1044"/>
    </row>
    <row r="34" spans="1:17" s="62" customFormat="1" ht="27.75" customHeight="1">
      <c r="A34" s="67"/>
      <c r="B34" s="67"/>
      <c r="C34" s="67"/>
      <c r="D34" s="67"/>
      <c r="E34" s="67"/>
      <c r="F34" s="67"/>
      <c r="G34" s="67"/>
      <c r="H34" s="67"/>
      <c r="I34" s="67"/>
      <c r="J34" s="67"/>
      <c r="K34" s="67"/>
      <c r="L34" s="67"/>
      <c r="M34" s="67"/>
      <c r="N34" s="67"/>
      <c r="O34" s="67"/>
      <c r="P34" s="67"/>
      <c r="Q34" s="67"/>
    </row>
    <row r="35" spans="1:17" s="62" customFormat="1" ht="12">
      <c r="A35" s="67"/>
      <c r="B35" s="67"/>
      <c r="C35" s="67"/>
      <c r="D35" s="67"/>
      <c r="E35" s="67"/>
      <c r="F35" s="67"/>
      <c r="G35" s="67"/>
      <c r="H35" s="67"/>
      <c r="I35" s="67"/>
      <c r="J35" s="67"/>
      <c r="K35" s="67"/>
      <c r="L35" s="67"/>
      <c r="M35" s="67"/>
      <c r="N35" s="67"/>
      <c r="O35" s="67"/>
      <c r="P35" s="67"/>
      <c r="Q35" s="67"/>
    </row>
    <row r="36" spans="1:17" s="62" customFormat="1" ht="12">
      <c r="A36" s="67"/>
      <c r="B36" s="67"/>
      <c r="C36" s="67"/>
      <c r="D36" s="67"/>
      <c r="E36" s="67"/>
      <c r="F36" s="67"/>
      <c r="G36" s="67"/>
      <c r="H36" s="67"/>
      <c r="I36" s="67"/>
      <c r="J36" s="67"/>
      <c r="K36" s="67"/>
      <c r="L36" s="67"/>
      <c r="M36" s="67"/>
      <c r="N36" s="67"/>
      <c r="O36" s="67"/>
      <c r="P36" s="67"/>
      <c r="Q36" s="67"/>
    </row>
    <row r="37" spans="1:17" s="62" customFormat="1" ht="12"/>
    <row r="38" spans="1:17" s="67" customFormat="1" ht="12">
      <c r="A38" s="62"/>
      <c r="B38" s="62"/>
      <c r="C38" s="62"/>
      <c r="D38" s="62"/>
      <c r="E38" s="62"/>
      <c r="F38" s="62"/>
      <c r="G38" s="62"/>
      <c r="H38" s="62"/>
      <c r="I38" s="62"/>
      <c r="J38" s="62"/>
      <c r="K38" s="62"/>
      <c r="L38" s="62"/>
      <c r="M38" s="62"/>
      <c r="N38" s="62"/>
      <c r="O38" s="62"/>
      <c r="P38" s="62"/>
      <c r="Q38" s="62"/>
    </row>
    <row r="39" spans="1:17" s="67" customFormat="1" ht="12">
      <c r="A39" s="62"/>
      <c r="B39" s="62"/>
      <c r="C39" s="62"/>
      <c r="D39" s="62"/>
      <c r="E39" s="62"/>
      <c r="F39" s="62"/>
      <c r="G39" s="62"/>
      <c r="H39" s="62"/>
      <c r="I39" s="62"/>
      <c r="J39" s="62"/>
      <c r="K39" s="62"/>
      <c r="L39" s="62"/>
      <c r="M39" s="62"/>
      <c r="N39" s="62"/>
      <c r="O39" s="62"/>
      <c r="P39" s="62"/>
      <c r="Q39" s="62"/>
    </row>
    <row r="40" spans="1:17" s="67" customFormat="1" ht="12">
      <c r="A40" s="62"/>
      <c r="B40" s="62"/>
      <c r="C40" s="62"/>
      <c r="D40" s="62"/>
      <c r="E40" s="62"/>
      <c r="F40" s="62"/>
      <c r="G40" s="62"/>
      <c r="H40" s="62"/>
      <c r="I40" s="62"/>
      <c r="J40" s="62"/>
      <c r="K40" s="62"/>
      <c r="L40" s="62"/>
      <c r="M40" s="62"/>
      <c r="N40" s="62"/>
      <c r="O40" s="62"/>
      <c r="P40" s="62"/>
      <c r="Q40" s="62"/>
    </row>
    <row r="41" spans="1:17" s="67" customFormat="1" ht="23.25" customHeight="1">
      <c r="A41" s="62"/>
      <c r="B41" s="62"/>
      <c r="C41" s="62"/>
      <c r="D41" s="62"/>
      <c r="E41" s="62"/>
      <c r="F41" s="62"/>
      <c r="G41" s="62"/>
      <c r="H41" s="62"/>
      <c r="I41" s="62"/>
      <c r="J41" s="62"/>
      <c r="K41" s="62"/>
      <c r="L41" s="62"/>
      <c r="M41" s="62"/>
      <c r="N41" s="62"/>
      <c r="O41" s="62"/>
      <c r="P41" s="62"/>
      <c r="Q41" s="62"/>
    </row>
    <row r="42" spans="1:17" s="67" customFormat="1" ht="19.5" customHeight="1"/>
    <row r="43" spans="1:17" s="67" customFormat="1" ht="19.5" customHeight="1"/>
    <row r="44" spans="1:17" s="67" customFormat="1" ht="26.25" customHeight="1"/>
    <row r="45" spans="1:17" s="67" customFormat="1" ht="19.5" customHeight="1"/>
    <row r="46" spans="1:17" s="67" customFormat="1" ht="19.5" customHeight="1"/>
    <row r="47" spans="1:17" ht="36" customHeight="1">
      <c r="A47" s="67"/>
      <c r="B47" s="67"/>
      <c r="C47" s="67"/>
      <c r="D47" s="67"/>
      <c r="E47" s="67"/>
      <c r="F47" s="67"/>
      <c r="G47" s="67"/>
      <c r="H47" s="67"/>
      <c r="I47" s="67"/>
      <c r="J47" s="67"/>
      <c r="K47" s="67"/>
      <c r="L47" s="67"/>
      <c r="M47" s="67"/>
      <c r="N47" s="67"/>
      <c r="O47" s="67"/>
      <c r="P47" s="67"/>
      <c r="Q47" s="67"/>
    </row>
    <row r="48" spans="1:17" ht="36" customHeight="1">
      <c r="A48" s="67"/>
      <c r="B48" s="67"/>
      <c r="C48" s="67"/>
      <c r="D48" s="67"/>
      <c r="E48" s="67"/>
      <c r="F48" s="67"/>
      <c r="G48" s="67"/>
      <c r="H48" s="67"/>
      <c r="I48" s="67"/>
      <c r="J48" s="67"/>
      <c r="K48" s="67"/>
      <c r="L48" s="67"/>
      <c r="M48" s="67"/>
      <c r="N48" s="67"/>
      <c r="O48" s="67"/>
      <c r="P48" s="67"/>
      <c r="Q48" s="67"/>
    </row>
    <row r="49" spans="1:17" ht="36" customHeight="1">
      <c r="A49" s="67"/>
      <c r="B49" s="67"/>
      <c r="C49" s="67"/>
      <c r="D49" s="67"/>
      <c r="E49" s="67"/>
      <c r="F49" s="67"/>
      <c r="G49" s="67"/>
      <c r="H49" s="67"/>
      <c r="I49" s="67"/>
      <c r="J49" s="67"/>
      <c r="K49" s="67"/>
      <c r="L49" s="67"/>
      <c r="M49" s="67"/>
      <c r="N49" s="67"/>
      <c r="O49" s="67"/>
      <c r="P49" s="67"/>
      <c r="Q49" s="67"/>
    </row>
    <row r="50" spans="1:17" ht="36" customHeight="1">
      <c r="A50" s="67"/>
      <c r="B50" s="67"/>
      <c r="C50" s="67"/>
      <c r="D50" s="67"/>
      <c r="E50" s="67"/>
      <c r="F50" s="67"/>
      <c r="G50" s="67"/>
      <c r="H50" s="67"/>
      <c r="I50" s="67"/>
      <c r="J50" s="67"/>
      <c r="K50" s="67"/>
      <c r="L50" s="67"/>
      <c r="M50" s="67"/>
      <c r="N50" s="67"/>
      <c r="O50" s="67"/>
      <c r="P50" s="67"/>
      <c r="Q50" s="67"/>
    </row>
  </sheetData>
  <mergeCells count="11">
    <mergeCell ref="A3:Q3"/>
    <mergeCell ref="A4:A5"/>
    <mergeCell ref="B4:B5"/>
    <mergeCell ref="C4:C5"/>
    <mergeCell ref="D4:D5"/>
    <mergeCell ref="E4:Q4"/>
    <mergeCell ref="A6:Q6"/>
    <mergeCell ref="A7:Q7"/>
    <mergeCell ref="A23:Q23"/>
    <mergeCell ref="A26:Q26"/>
    <mergeCell ref="A33:Q33"/>
  </mergeCells>
  <pageMargins left="0.70866141732283472" right="0.70866141732283472" top="0.74803149606299213" bottom="0.74803149606299213" header="0.31496062992125984" footer="0.31496062992125984"/>
  <pageSetup paperSize="9" scale="59" fitToHeight="0" orientation="landscape"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8">
    <pageSetUpPr fitToPage="1"/>
  </sheetPr>
  <dimension ref="A1:T39"/>
  <sheetViews>
    <sheetView view="pageBreakPreview" zoomScaleSheetLayoutView="100" zoomScalePageLayoutView="30" workbookViewId="0">
      <pane xSplit="1" topLeftCell="B1" activePane="topRight" state="frozen"/>
      <selection activeCell="A8" sqref="A8:Q8"/>
      <selection pane="topRight" activeCell="A2" sqref="A2"/>
    </sheetView>
  </sheetViews>
  <sheetFormatPr defaultColWidth="9.140625" defaultRowHeight="36" customHeight="1"/>
  <cols>
    <col min="1" max="1" width="70.5703125" style="98" customWidth="1"/>
    <col min="2" max="4" width="8" style="39" customWidth="1"/>
    <col min="5" max="5" width="10.7109375" style="17" bestFit="1" customWidth="1"/>
    <col min="6" max="6" width="10" style="16" customWidth="1"/>
    <col min="7" max="7" width="9.28515625" style="16" customWidth="1"/>
    <col min="8" max="8" width="10.85546875" style="16" customWidth="1"/>
    <col min="9" max="10" width="8.7109375" style="16" customWidth="1"/>
    <col min="11" max="12" width="8.85546875" style="16" customWidth="1"/>
    <col min="13" max="13" width="8.7109375" style="16" bestFit="1" customWidth="1"/>
    <col min="14" max="14" width="8.5703125" style="16" customWidth="1"/>
    <col min="15" max="15" width="8.42578125" style="16" customWidth="1"/>
    <col min="16" max="16" width="9.5703125" style="16" customWidth="1"/>
    <col min="17" max="17" width="8.85546875" style="16" customWidth="1"/>
    <col min="18" max="18" width="9.140625" style="96"/>
    <col min="19" max="20" width="11.42578125" style="96" bestFit="1" customWidth="1"/>
    <col min="21" max="16384" width="9.140625" style="96"/>
  </cols>
  <sheetData>
    <row r="1" spans="1:20" s="92" customFormat="1" ht="12.75" customHeight="1">
      <c r="A1" s="455" t="s">
        <v>215</v>
      </c>
      <c r="B1" s="38"/>
      <c r="C1" s="38"/>
      <c r="D1" s="38"/>
      <c r="E1" s="10"/>
      <c r="F1" s="9"/>
      <c r="G1" s="9"/>
      <c r="H1" s="9"/>
      <c r="I1" s="9"/>
      <c r="J1" s="9"/>
      <c r="K1" s="9"/>
      <c r="L1" s="9"/>
      <c r="M1" s="9"/>
      <c r="N1" s="9"/>
      <c r="O1" s="9"/>
      <c r="P1" s="9"/>
      <c r="Q1" s="9"/>
    </row>
    <row r="2" spans="1:20" s="92" customFormat="1" ht="12.75" customHeight="1">
      <c r="A2" s="455" t="s">
        <v>216</v>
      </c>
      <c r="B2" s="38"/>
      <c r="C2" s="38"/>
      <c r="D2" s="38"/>
      <c r="E2" s="10"/>
      <c r="F2" s="9"/>
      <c r="G2" s="9"/>
      <c r="H2" s="9"/>
      <c r="I2" s="9"/>
      <c r="J2" s="9"/>
      <c r="K2" s="9"/>
      <c r="L2" s="9"/>
      <c r="M2" s="9"/>
      <c r="N2" s="9"/>
      <c r="O2" s="9"/>
      <c r="P2" s="9"/>
      <c r="Q2" s="9"/>
    </row>
    <row r="3" spans="1:20" s="92" customFormat="1" ht="12.75" customHeight="1">
      <c r="A3" s="456"/>
      <c r="B3" s="38"/>
      <c r="C3" s="38"/>
      <c r="D3" s="38"/>
      <c r="E3" s="10"/>
      <c r="F3" s="9"/>
      <c r="G3" s="9"/>
      <c r="H3" s="9"/>
      <c r="I3" s="9"/>
      <c r="J3" s="9"/>
      <c r="K3" s="9"/>
      <c r="L3" s="9"/>
      <c r="M3" s="9"/>
      <c r="N3" s="9"/>
      <c r="O3" s="9"/>
      <c r="P3" s="9"/>
      <c r="Q3" s="9"/>
    </row>
    <row r="4" spans="1:20" s="92" customFormat="1" ht="19.5" customHeight="1">
      <c r="A4" s="1051" t="s">
        <v>156</v>
      </c>
      <c r="B4" s="1051"/>
      <c r="C4" s="1051"/>
      <c r="D4" s="1051"/>
      <c r="E4" s="1051"/>
      <c r="F4" s="1051"/>
      <c r="G4" s="1051"/>
      <c r="H4" s="1051"/>
      <c r="I4" s="1051"/>
      <c r="J4" s="1051"/>
      <c r="K4" s="1051"/>
      <c r="L4" s="1051"/>
      <c r="M4" s="1051"/>
      <c r="N4" s="1051"/>
      <c r="O4" s="1051"/>
      <c r="P4" s="1051"/>
      <c r="Q4" s="1051"/>
    </row>
    <row r="5" spans="1:20" s="92" customFormat="1" ht="12.75" customHeight="1">
      <c r="A5" s="1046" t="s">
        <v>169</v>
      </c>
      <c r="B5" s="1023" t="s">
        <v>246</v>
      </c>
      <c r="C5" s="1023" t="s">
        <v>304</v>
      </c>
      <c r="D5" s="1023" t="s">
        <v>379</v>
      </c>
      <c r="E5" s="1052">
        <v>2020</v>
      </c>
      <c r="F5" s="1053"/>
      <c r="G5" s="1053"/>
      <c r="H5" s="1053"/>
      <c r="I5" s="1053"/>
      <c r="J5" s="1053"/>
      <c r="K5" s="1053"/>
      <c r="L5" s="1053"/>
      <c r="M5" s="1053"/>
      <c r="N5" s="1053"/>
      <c r="O5" s="1053"/>
      <c r="P5" s="1053"/>
      <c r="Q5" s="1053"/>
    </row>
    <row r="6" spans="1:20" s="92" customFormat="1" ht="24.75" customHeight="1">
      <c r="A6" s="1029"/>
      <c r="B6" s="1021"/>
      <c r="C6" s="1021"/>
      <c r="D6" s="1021"/>
      <c r="E6" s="187" t="s">
        <v>18</v>
      </c>
      <c r="F6" s="187" t="s">
        <v>19</v>
      </c>
      <c r="G6" s="187" t="s">
        <v>20</v>
      </c>
      <c r="H6" s="187" t="s">
        <v>21</v>
      </c>
      <c r="I6" s="187" t="s">
        <v>22</v>
      </c>
      <c r="J6" s="187" t="s">
        <v>23</v>
      </c>
      <c r="K6" s="187" t="s">
        <v>24</v>
      </c>
      <c r="L6" s="187" t="s">
        <v>25</v>
      </c>
      <c r="M6" s="187" t="s">
        <v>26</v>
      </c>
      <c r="N6" s="187" t="s">
        <v>27</v>
      </c>
      <c r="O6" s="187" t="s">
        <v>28</v>
      </c>
      <c r="P6" s="187" t="s">
        <v>29</v>
      </c>
      <c r="Q6" s="223" t="s">
        <v>30</v>
      </c>
    </row>
    <row r="7" spans="1:20" s="92" customFormat="1" ht="30" customHeight="1">
      <c r="A7" s="1054" t="s">
        <v>76</v>
      </c>
      <c r="B7" s="1054"/>
      <c r="C7" s="1054"/>
      <c r="D7" s="1054"/>
      <c r="E7" s="1054"/>
      <c r="F7" s="1054"/>
      <c r="G7" s="1054"/>
      <c r="H7" s="1054"/>
      <c r="I7" s="1054"/>
      <c r="J7" s="1054"/>
      <c r="K7" s="1054"/>
      <c r="L7" s="1054"/>
      <c r="M7" s="1054"/>
      <c r="N7" s="1054"/>
      <c r="O7" s="1054"/>
      <c r="P7" s="1054"/>
      <c r="Q7" s="1054"/>
    </row>
    <row r="8" spans="1:20" s="93" customFormat="1" ht="26.25" customHeight="1">
      <c r="A8" s="1055" t="s">
        <v>77</v>
      </c>
      <c r="B8" s="1056"/>
      <c r="C8" s="1056"/>
      <c r="D8" s="1056"/>
      <c r="E8" s="1056"/>
      <c r="F8" s="1056"/>
      <c r="G8" s="1056"/>
      <c r="H8" s="1056"/>
      <c r="I8" s="1056"/>
      <c r="J8" s="1056"/>
      <c r="K8" s="1056"/>
      <c r="L8" s="1056"/>
      <c r="M8" s="1056"/>
      <c r="N8" s="1056"/>
      <c r="O8" s="1056"/>
      <c r="P8" s="1056"/>
      <c r="Q8" s="1056"/>
    </row>
    <row r="9" spans="1:20" s="93" customFormat="1" ht="16.5" customHeight="1">
      <c r="A9" s="224" t="s">
        <v>82</v>
      </c>
      <c r="B9" s="545"/>
      <c r="C9" s="545"/>
      <c r="D9" s="545"/>
      <c r="E9" s="546">
        <v>766</v>
      </c>
      <c r="F9" s="573">
        <v>858</v>
      </c>
      <c r="G9" s="458">
        <v>970</v>
      </c>
      <c r="H9" s="458">
        <v>1098</v>
      </c>
      <c r="I9" s="458">
        <v>1219</v>
      </c>
      <c r="J9" s="458">
        <v>1253</v>
      </c>
      <c r="K9" s="459">
        <v>1324</v>
      </c>
      <c r="L9" s="459">
        <v>1458</v>
      </c>
      <c r="M9" s="459">
        <v>1466</v>
      </c>
      <c r="N9" s="459">
        <v>1469</v>
      </c>
      <c r="O9" s="963">
        <v>1523</v>
      </c>
      <c r="P9" s="459">
        <v>1537</v>
      </c>
      <c r="Q9" s="390"/>
    </row>
    <row r="10" spans="1:20" s="93" customFormat="1" ht="16.5" customHeight="1">
      <c r="A10" s="224" t="s">
        <v>16</v>
      </c>
      <c r="B10" s="547"/>
      <c r="C10" s="547"/>
      <c r="D10" s="547"/>
      <c r="E10" s="391">
        <v>152</v>
      </c>
      <c r="F10" s="574">
        <v>127</v>
      </c>
      <c r="G10" s="460">
        <v>141</v>
      </c>
      <c r="H10" s="461">
        <v>126</v>
      </c>
      <c r="I10" s="461">
        <v>46</v>
      </c>
      <c r="J10" s="461">
        <v>85</v>
      </c>
      <c r="K10" s="461">
        <v>187</v>
      </c>
      <c r="L10" s="461">
        <v>15</v>
      </c>
      <c r="M10" s="461">
        <v>47</v>
      </c>
      <c r="N10" s="461">
        <v>145</v>
      </c>
      <c r="O10" s="964">
        <v>132</v>
      </c>
      <c r="P10" s="461">
        <v>308</v>
      </c>
      <c r="Q10" s="462">
        <f>SUM(E10:P10)</f>
        <v>1511</v>
      </c>
      <c r="T10" s="463"/>
    </row>
    <row r="11" spans="1:20" s="93" customFormat="1" ht="16.5" customHeight="1">
      <c r="A11" s="226" t="s">
        <v>79</v>
      </c>
      <c r="B11" s="548">
        <v>953</v>
      </c>
      <c r="C11" s="548">
        <v>930</v>
      </c>
      <c r="D11" s="548">
        <v>1497</v>
      </c>
      <c r="E11" s="549">
        <v>15</v>
      </c>
      <c r="F11" s="465">
        <v>13</v>
      </c>
      <c r="G11" s="464">
        <v>12</v>
      </c>
      <c r="H11" s="464">
        <v>1</v>
      </c>
      <c r="I11" s="464">
        <v>12</v>
      </c>
      <c r="J11" s="464">
        <v>11</v>
      </c>
      <c r="K11" s="464">
        <v>52</v>
      </c>
      <c r="L11" s="466">
        <v>4</v>
      </c>
      <c r="M11" s="466">
        <v>44</v>
      </c>
      <c r="N11" s="466">
        <v>89</v>
      </c>
      <c r="O11" s="549">
        <v>115</v>
      </c>
      <c r="P11" s="466">
        <v>393</v>
      </c>
      <c r="Q11" s="464">
        <f>SUM(E11:P11)</f>
        <v>761</v>
      </c>
      <c r="S11" s="463"/>
    </row>
    <row r="12" spans="1:20" s="92" customFormat="1" ht="25.5" customHeight="1">
      <c r="A12" s="224" t="s">
        <v>71</v>
      </c>
      <c r="B12" s="550">
        <v>14</v>
      </c>
      <c r="C12" s="550">
        <v>76</v>
      </c>
      <c r="D12" s="550">
        <v>172</v>
      </c>
      <c r="E12" s="392">
        <v>1</v>
      </c>
      <c r="F12" s="391">
        <v>3</v>
      </c>
      <c r="G12" s="391">
        <v>0</v>
      </c>
      <c r="H12" s="391">
        <v>1</v>
      </c>
      <c r="I12" s="391">
        <v>0</v>
      </c>
      <c r="J12" s="392">
        <v>2</v>
      </c>
      <c r="K12" s="392">
        <v>3</v>
      </c>
      <c r="L12" s="392">
        <v>0</v>
      </c>
      <c r="M12" s="392">
        <v>16</v>
      </c>
      <c r="N12" s="392">
        <v>25</v>
      </c>
      <c r="O12" s="392">
        <v>24</v>
      </c>
      <c r="P12" s="392">
        <v>46</v>
      </c>
      <c r="Q12" s="462">
        <f>SUM(E12:P12)</f>
        <v>121</v>
      </c>
      <c r="S12" s="467"/>
    </row>
    <row r="13" spans="1:20" s="93" customFormat="1" ht="21.75" customHeight="1">
      <c r="A13" s="224" t="s">
        <v>81</v>
      </c>
      <c r="B13" s="545"/>
      <c r="C13" s="551">
        <v>1211</v>
      </c>
      <c r="D13" s="551"/>
      <c r="E13" s="546" t="s">
        <v>397</v>
      </c>
      <c r="F13" s="546" t="s">
        <v>398</v>
      </c>
      <c r="G13" s="458" t="s">
        <v>405</v>
      </c>
      <c r="H13" s="458" t="s">
        <v>411</v>
      </c>
      <c r="I13" s="458" t="s">
        <v>414</v>
      </c>
      <c r="J13" s="458" t="s">
        <v>420</v>
      </c>
      <c r="K13" s="458" t="s">
        <v>443</v>
      </c>
      <c r="L13" s="458" t="s">
        <v>444</v>
      </c>
      <c r="M13" s="458">
        <f>M9+M10-M11</f>
        <v>1469</v>
      </c>
      <c r="N13" s="458" t="s">
        <v>445</v>
      </c>
      <c r="O13" s="458" t="s">
        <v>446</v>
      </c>
      <c r="P13" s="458" t="s">
        <v>447</v>
      </c>
      <c r="Q13" s="468"/>
      <c r="S13" s="463"/>
    </row>
    <row r="14" spans="1:20" s="93" customFormat="1" ht="16.5" customHeight="1">
      <c r="A14" s="224" t="s">
        <v>83</v>
      </c>
      <c r="B14" s="552">
        <v>589.91413782999996</v>
      </c>
      <c r="C14" s="552">
        <v>120.27541194</v>
      </c>
      <c r="D14" s="552">
        <v>62.855308409999992</v>
      </c>
      <c r="E14" s="323">
        <v>1.1363332099999999</v>
      </c>
      <c r="F14" s="393">
        <v>6.5261146199999995</v>
      </c>
      <c r="G14" s="393">
        <v>0.16709608999999997</v>
      </c>
      <c r="H14" s="393">
        <v>4.844424E-2</v>
      </c>
      <c r="I14" s="393">
        <v>0.10314694000000001</v>
      </c>
      <c r="J14" s="393">
        <v>10.921359549999995</v>
      </c>
      <c r="K14" s="393">
        <v>2.4557785800000009</v>
      </c>
      <c r="L14" s="393">
        <v>157.89940457000003</v>
      </c>
      <c r="M14" s="393">
        <v>0.79633880999999984</v>
      </c>
      <c r="N14" s="393">
        <v>0.45903936000000012</v>
      </c>
      <c r="O14" s="393">
        <v>0.75323319000000011</v>
      </c>
      <c r="P14" s="393">
        <v>15.288503940000007</v>
      </c>
      <c r="Q14" s="319">
        <f t="shared" ref="Q14:Q21" si="0">SUM(E14:P14)</f>
        <v>196.55479310000001</v>
      </c>
      <c r="T14" s="463"/>
    </row>
    <row r="15" spans="1:20" s="93" customFormat="1" ht="16.5" customHeight="1">
      <c r="A15" s="224" t="s">
        <v>84</v>
      </c>
      <c r="B15" s="320">
        <v>0.92781448</v>
      </c>
      <c r="C15" s="320">
        <v>10.8988949</v>
      </c>
      <c r="D15" s="320">
        <v>45.732781180000003</v>
      </c>
      <c r="E15" s="323">
        <v>0.74952965000000005</v>
      </c>
      <c r="F15" s="393">
        <v>1.9890587400000002</v>
      </c>
      <c r="G15" s="393">
        <v>0.13560619000000002</v>
      </c>
      <c r="H15" s="393">
        <v>2.9300000000000002E-4</v>
      </c>
      <c r="I15" s="393">
        <v>7.3970619999999973E-2</v>
      </c>
      <c r="J15" s="393">
        <v>10.371567840000001</v>
      </c>
      <c r="K15" s="393">
        <v>2.2036206600000003</v>
      </c>
      <c r="L15" s="393">
        <v>171.17215174000003</v>
      </c>
      <c r="M15" s="393">
        <v>0.66600086999999986</v>
      </c>
      <c r="N15" s="393">
        <v>0.24242183000000003</v>
      </c>
      <c r="O15" s="393">
        <v>0.40836679000000004</v>
      </c>
      <c r="P15" s="393">
        <v>7.3014655800000066</v>
      </c>
      <c r="Q15" s="319">
        <f t="shared" si="0"/>
        <v>195.31405351000006</v>
      </c>
    </row>
    <row r="16" spans="1:20" s="93" customFormat="1" ht="16.5" customHeight="1">
      <c r="A16" s="226" t="s">
        <v>357</v>
      </c>
      <c r="B16" s="469">
        <v>590.84195231000001</v>
      </c>
      <c r="C16" s="469">
        <v>131.17430683999999</v>
      </c>
      <c r="D16" s="469">
        <v>108.58808958999998</v>
      </c>
      <c r="E16" s="469">
        <f>E14+E15</f>
        <v>1.88586286</v>
      </c>
      <c r="F16" s="469">
        <f t="shared" ref="F16:P16" si="1">F14+F15</f>
        <v>8.5151733600000004</v>
      </c>
      <c r="G16" s="469">
        <f t="shared" si="1"/>
        <v>0.30270227999999999</v>
      </c>
      <c r="H16" s="469">
        <f t="shared" si="1"/>
        <v>4.8737240000000001E-2</v>
      </c>
      <c r="I16" s="469">
        <f t="shared" si="1"/>
        <v>0.17711755999999998</v>
      </c>
      <c r="J16" s="469">
        <f t="shared" si="1"/>
        <v>21.292927389999996</v>
      </c>
      <c r="K16" s="469">
        <f t="shared" si="1"/>
        <v>4.6593992400000008</v>
      </c>
      <c r="L16" s="469">
        <f t="shared" si="1"/>
        <v>329.07155631000006</v>
      </c>
      <c r="M16" s="469">
        <f t="shared" si="1"/>
        <v>1.4623396799999997</v>
      </c>
      <c r="N16" s="469">
        <f t="shared" si="1"/>
        <v>0.70146119000000018</v>
      </c>
      <c r="O16" s="469">
        <f t="shared" si="1"/>
        <v>1.1615999800000001</v>
      </c>
      <c r="P16" s="469">
        <f t="shared" si="1"/>
        <v>22.589969520000015</v>
      </c>
      <c r="Q16" s="319">
        <f t="shared" si="0"/>
        <v>391.86884661000005</v>
      </c>
    </row>
    <row r="17" spans="1:20" s="93" customFormat="1" ht="16.5" customHeight="1">
      <c r="A17" s="224" t="s">
        <v>352</v>
      </c>
      <c r="B17" s="323">
        <v>117.5773773400002</v>
      </c>
      <c r="C17" s="323">
        <v>1.1044132499999999</v>
      </c>
      <c r="D17" s="323">
        <v>1.25972887</v>
      </c>
      <c r="E17" s="421">
        <v>0.40261317000000002</v>
      </c>
      <c r="F17" s="421">
        <v>1.188E-4</v>
      </c>
      <c r="G17" s="421">
        <v>3.3159900000000004E-3</v>
      </c>
      <c r="H17" s="323">
        <v>0</v>
      </c>
      <c r="I17" s="323">
        <v>1.9153429999999999E-2</v>
      </c>
      <c r="J17" s="393">
        <v>0</v>
      </c>
      <c r="K17" s="393">
        <v>0</v>
      </c>
      <c r="L17" s="393">
        <v>0</v>
      </c>
      <c r="M17" s="393">
        <v>0</v>
      </c>
      <c r="N17" s="393">
        <v>5.8600000000000004E-4</v>
      </c>
      <c r="O17" s="393">
        <v>0</v>
      </c>
      <c r="P17" s="393">
        <v>3.9406679999999999E-2</v>
      </c>
      <c r="Q17" s="319">
        <f t="shared" si="0"/>
        <v>0.46519407000000002</v>
      </c>
    </row>
    <row r="18" spans="1:20" s="93" customFormat="1" ht="24.75" customHeight="1">
      <c r="A18" s="226" t="s">
        <v>353</v>
      </c>
      <c r="B18" s="469">
        <v>473.26457496999979</v>
      </c>
      <c r="C18" s="469">
        <v>130.06989358999999</v>
      </c>
      <c r="D18" s="469">
        <v>107.32836071999999</v>
      </c>
      <c r="E18" s="469">
        <f>E16-E17</f>
        <v>1.4832496900000001</v>
      </c>
      <c r="F18" s="469">
        <f t="shared" ref="F18:P18" si="2">F16-F17</f>
        <v>8.5150545600000012</v>
      </c>
      <c r="G18" s="469">
        <f t="shared" si="2"/>
        <v>0.29938629</v>
      </c>
      <c r="H18" s="469">
        <f t="shared" si="2"/>
        <v>4.8737240000000001E-2</v>
      </c>
      <c r="I18" s="469">
        <f t="shared" si="2"/>
        <v>0.15796412999999998</v>
      </c>
      <c r="J18" s="469">
        <f t="shared" si="2"/>
        <v>21.292927389999996</v>
      </c>
      <c r="K18" s="469">
        <f t="shared" si="2"/>
        <v>4.6593992400000008</v>
      </c>
      <c r="L18" s="469">
        <f t="shared" si="2"/>
        <v>329.07155631000006</v>
      </c>
      <c r="M18" s="469">
        <f t="shared" si="2"/>
        <v>1.4623396799999997</v>
      </c>
      <c r="N18" s="469">
        <f t="shared" si="2"/>
        <v>0.7008751900000002</v>
      </c>
      <c r="O18" s="469">
        <f t="shared" si="2"/>
        <v>1.1615999800000001</v>
      </c>
      <c r="P18" s="469">
        <f t="shared" si="2"/>
        <v>22.550562840000016</v>
      </c>
      <c r="Q18" s="319">
        <f t="shared" si="0"/>
        <v>391.40365254000005</v>
      </c>
    </row>
    <row r="19" spans="1:20" s="93" customFormat="1" ht="27.75" customHeight="1">
      <c r="A19" s="224" t="s">
        <v>208</v>
      </c>
      <c r="B19" s="320">
        <v>9.94192593</v>
      </c>
      <c r="C19" s="320">
        <v>0.59537099000000004</v>
      </c>
      <c r="D19" s="320">
        <v>0.86998598999999999</v>
      </c>
      <c r="E19" s="323">
        <v>1.7334259999999997E-2</v>
      </c>
      <c r="F19" s="323">
        <v>0</v>
      </c>
      <c r="G19" s="323">
        <v>1.1178299999999999E-2</v>
      </c>
      <c r="H19" s="323">
        <v>0</v>
      </c>
      <c r="I19" s="323">
        <v>0</v>
      </c>
      <c r="J19" s="393">
        <v>0</v>
      </c>
      <c r="K19" s="470">
        <v>0</v>
      </c>
      <c r="L19" s="393">
        <v>0</v>
      </c>
      <c r="M19" s="393">
        <v>4.4565799999999999E-3</v>
      </c>
      <c r="N19" s="393">
        <v>2.8870429999999999E-2</v>
      </c>
      <c r="O19" s="393">
        <v>3.4724120000000004E-2</v>
      </c>
      <c r="P19" s="393">
        <v>0.25750035999999998</v>
      </c>
      <c r="Q19" s="319">
        <f t="shared" si="0"/>
        <v>0.35406404999999996</v>
      </c>
    </row>
    <row r="20" spans="1:20" s="93" customFormat="1" ht="35.25" customHeight="1">
      <c r="A20" s="224" t="s">
        <v>209</v>
      </c>
      <c r="B20" s="320">
        <v>47.044448989999992</v>
      </c>
      <c r="C20" s="320">
        <v>67.294648219999999</v>
      </c>
      <c r="D20" s="320">
        <v>31.977849469999999</v>
      </c>
      <c r="E20" s="421">
        <v>4.1718374999999996</v>
      </c>
      <c r="F20" s="323">
        <v>1.4296278200000001</v>
      </c>
      <c r="G20" s="323">
        <v>1.3120498599999999</v>
      </c>
      <c r="H20" s="323">
        <v>0.58690823000000003</v>
      </c>
      <c r="I20" s="323">
        <v>0.90076402</v>
      </c>
      <c r="J20" s="393">
        <v>1.69830394</v>
      </c>
      <c r="K20" s="470">
        <v>0.9655683100000001</v>
      </c>
      <c r="L20" s="393">
        <v>0.99702017000000009</v>
      </c>
      <c r="M20" s="393">
        <v>0.79832480000000006</v>
      </c>
      <c r="N20" s="393">
        <v>0.79366413999999996</v>
      </c>
      <c r="O20" s="393">
        <v>3.57077131</v>
      </c>
      <c r="P20" s="393">
        <v>0.80836881999999999</v>
      </c>
      <c r="Q20" s="319">
        <f t="shared" si="0"/>
        <v>18.03320892</v>
      </c>
    </row>
    <row r="21" spans="1:20" s="93" customFormat="1" ht="16.5" customHeight="1">
      <c r="A21" s="226" t="s">
        <v>358</v>
      </c>
      <c r="B21" s="469">
        <v>56.986374919999996</v>
      </c>
      <c r="C21" s="469">
        <v>67.890019209999991</v>
      </c>
      <c r="D21" s="469">
        <v>32.847835459999999</v>
      </c>
      <c r="E21" s="469">
        <f>E19+E20</f>
        <v>4.1891717599999998</v>
      </c>
      <c r="F21" s="469">
        <f t="shared" ref="F21:P21" si="3">F19+F20</f>
        <v>1.4296278200000001</v>
      </c>
      <c r="G21" s="469">
        <f t="shared" si="3"/>
        <v>1.32322816</v>
      </c>
      <c r="H21" s="469">
        <f t="shared" si="3"/>
        <v>0.58690823000000003</v>
      </c>
      <c r="I21" s="469">
        <f t="shared" si="3"/>
        <v>0.90076402</v>
      </c>
      <c r="J21" s="469">
        <f t="shared" si="3"/>
        <v>1.69830394</v>
      </c>
      <c r="K21" s="469">
        <f t="shared" si="3"/>
        <v>0.9655683100000001</v>
      </c>
      <c r="L21" s="469">
        <f t="shared" si="3"/>
        <v>0.99702017000000009</v>
      </c>
      <c r="M21" s="469">
        <f t="shared" si="3"/>
        <v>0.8027813800000001</v>
      </c>
      <c r="N21" s="469">
        <f t="shared" si="3"/>
        <v>0.82253456999999996</v>
      </c>
      <c r="O21" s="469">
        <f t="shared" si="3"/>
        <v>3.6054954299999999</v>
      </c>
      <c r="P21" s="469">
        <f t="shared" si="3"/>
        <v>1.06586918</v>
      </c>
      <c r="Q21" s="319">
        <f t="shared" si="0"/>
        <v>18.387272970000001</v>
      </c>
    </row>
    <row r="22" spans="1:20" s="111" customFormat="1" ht="23.25" customHeight="1">
      <c r="A22" s="228" t="s">
        <v>167</v>
      </c>
      <c r="B22" s="389">
        <v>0.12041124126734472</v>
      </c>
      <c r="C22" s="389">
        <v>0.52195029407804094</v>
      </c>
      <c r="D22" s="389">
        <v>0.30604991299265233</v>
      </c>
      <c r="E22" s="471">
        <f t="shared" ref="E22:L22" si="4">E21/E18</f>
        <v>2.8243199969925494</v>
      </c>
      <c r="F22" s="471">
        <f t="shared" si="4"/>
        <v>0.16789414676398737</v>
      </c>
      <c r="G22" s="471">
        <f t="shared" si="4"/>
        <v>4.4198021225354038</v>
      </c>
      <c r="H22" s="471">
        <f t="shared" si="4"/>
        <v>12.042295173054526</v>
      </c>
      <c r="I22" s="471">
        <f t="shared" si="4"/>
        <v>5.702332675145934</v>
      </c>
      <c r="J22" s="471">
        <f t="shared" si="4"/>
        <v>7.9759063133685928E-2</v>
      </c>
      <c r="K22" s="471">
        <f t="shared" si="4"/>
        <v>0.20723021579923678</v>
      </c>
      <c r="L22" s="471">
        <f t="shared" si="4"/>
        <v>3.029797473777292E-3</v>
      </c>
      <c r="M22" s="471">
        <f t="shared" ref="M22:P22" si="5">M21/M18</f>
        <v>0.54897052372948008</v>
      </c>
      <c r="N22" s="471">
        <f t="shared" si="5"/>
        <v>1.1735820895586271</v>
      </c>
      <c r="O22" s="471">
        <f t="shared" si="5"/>
        <v>3.1039045214170886</v>
      </c>
      <c r="P22" s="471">
        <f t="shared" si="5"/>
        <v>4.7265746206093327E-2</v>
      </c>
      <c r="Q22" s="471">
        <f>Q21/Q18</f>
        <v>4.6977775630545213E-2</v>
      </c>
      <c r="S22" s="968"/>
    </row>
    <row r="23" spans="1:20" s="966" customFormat="1" ht="17.25" customHeight="1">
      <c r="A23" s="975" t="s">
        <v>453</v>
      </c>
      <c r="B23" s="976"/>
      <c r="C23" s="976"/>
      <c r="D23" s="976"/>
      <c r="E23" s="977">
        <v>0</v>
      </c>
      <c r="F23" s="977">
        <v>0</v>
      </c>
      <c r="G23" s="977">
        <v>0</v>
      </c>
      <c r="H23" s="977">
        <v>0</v>
      </c>
      <c r="I23" s="977">
        <v>0</v>
      </c>
      <c r="J23" s="977">
        <v>0</v>
      </c>
      <c r="K23" s="977">
        <v>0</v>
      </c>
      <c r="L23" s="977">
        <v>0</v>
      </c>
      <c r="M23" s="977">
        <v>0</v>
      </c>
      <c r="N23" s="977">
        <v>0</v>
      </c>
      <c r="O23" s="977">
        <v>0</v>
      </c>
      <c r="P23" s="977">
        <v>13</v>
      </c>
      <c r="Q23" s="978">
        <f>SUM(E23:P23)</f>
        <v>13</v>
      </c>
    </row>
    <row r="24" spans="1:20" s="967" customFormat="1" ht="17.25" customHeight="1">
      <c r="A24" s="979" t="s">
        <v>455</v>
      </c>
      <c r="B24" s="980"/>
      <c r="C24" s="980"/>
      <c r="D24" s="980"/>
      <c r="E24" s="981">
        <v>0</v>
      </c>
      <c r="F24" s="981">
        <v>0</v>
      </c>
      <c r="G24" s="981">
        <v>0</v>
      </c>
      <c r="H24" s="981">
        <v>0</v>
      </c>
      <c r="I24" s="981">
        <v>0</v>
      </c>
      <c r="J24" s="981">
        <v>0</v>
      </c>
      <c r="K24" s="981">
        <v>0</v>
      </c>
      <c r="L24" s="981">
        <v>0</v>
      </c>
      <c r="M24" s="981">
        <v>0</v>
      </c>
      <c r="N24" s="981">
        <v>0</v>
      </c>
      <c r="O24" s="981">
        <v>0</v>
      </c>
      <c r="P24" s="981">
        <v>0.10815909</v>
      </c>
      <c r="Q24" s="982">
        <f>SUM(E24:P24)</f>
        <v>0.10815909</v>
      </c>
    </row>
    <row r="25" spans="1:20" s="93" customFormat="1" ht="24.75" customHeight="1">
      <c r="A25" s="129"/>
      <c r="B25" s="130"/>
      <c r="C25" s="130"/>
      <c r="D25" s="130"/>
      <c r="E25" s="131"/>
      <c r="F25" s="131"/>
      <c r="G25" s="131"/>
      <c r="H25" s="131"/>
      <c r="I25" s="131"/>
      <c r="J25" s="131"/>
      <c r="K25" s="131"/>
      <c r="L25" s="131"/>
      <c r="M25" s="131"/>
      <c r="N25" s="131"/>
      <c r="O25" s="131"/>
      <c r="P25" s="131"/>
      <c r="Q25" s="132"/>
    </row>
    <row r="26" spans="1:20" s="94" customFormat="1" ht="21" customHeight="1">
      <c r="A26" s="1037" t="s">
        <v>152</v>
      </c>
      <c r="B26" s="1038"/>
      <c r="C26" s="1038"/>
      <c r="D26" s="1038"/>
      <c r="E26" s="1038"/>
      <c r="F26" s="1038"/>
      <c r="G26" s="1038"/>
      <c r="H26" s="1038"/>
      <c r="I26" s="1038"/>
      <c r="J26" s="1038"/>
      <c r="K26" s="1038"/>
      <c r="L26" s="1038"/>
      <c r="M26" s="1038"/>
      <c r="N26" s="1038"/>
      <c r="O26" s="1038"/>
      <c r="P26" s="1038"/>
      <c r="Q26" s="1039"/>
    </row>
    <row r="27" spans="1:20" s="94" customFormat="1" ht="15.75" customHeight="1">
      <c r="A27" s="224" t="s">
        <v>85</v>
      </c>
      <c r="B27" s="553">
        <v>33</v>
      </c>
      <c r="C27" s="553">
        <v>57</v>
      </c>
      <c r="D27" s="554">
        <v>80</v>
      </c>
      <c r="E27" s="618">
        <v>25</v>
      </c>
      <c r="F27" s="619">
        <v>25</v>
      </c>
      <c r="G27" s="374">
        <v>4</v>
      </c>
      <c r="H27" s="374">
        <v>0</v>
      </c>
      <c r="I27" s="374">
        <v>0</v>
      </c>
      <c r="J27" s="374">
        <v>0</v>
      </c>
      <c r="K27" s="374">
        <v>4</v>
      </c>
      <c r="L27" s="374">
        <v>1</v>
      </c>
      <c r="M27" s="374">
        <v>1</v>
      </c>
      <c r="N27" s="374">
        <v>2</v>
      </c>
      <c r="O27" s="374">
        <v>0</v>
      </c>
      <c r="P27" s="385">
        <v>6</v>
      </c>
      <c r="Q27" s="374">
        <f>SUM(E27:P27)</f>
        <v>68</v>
      </c>
    </row>
    <row r="28" spans="1:20" s="95" customFormat="1" ht="15" customHeight="1">
      <c r="A28" s="229"/>
      <c r="B28" s="230"/>
      <c r="C28" s="230"/>
      <c r="D28" s="230"/>
      <c r="E28" s="231"/>
      <c r="F28" s="231"/>
      <c r="G28" s="231"/>
      <c r="H28" s="231"/>
      <c r="I28" s="231"/>
      <c r="J28" s="231"/>
      <c r="K28" s="231"/>
      <c r="L28" s="231"/>
      <c r="M28" s="231"/>
      <c r="N28" s="231"/>
      <c r="O28" s="231"/>
      <c r="P28" s="231"/>
      <c r="Q28" s="270"/>
    </row>
    <row r="29" spans="1:20" s="521" customFormat="1" ht="15" customHeight="1">
      <c r="A29" s="1057" t="s">
        <v>86</v>
      </c>
      <c r="B29" s="1058"/>
      <c r="C29" s="1058"/>
      <c r="D29" s="1058"/>
      <c r="E29" s="1058"/>
      <c r="F29" s="1058"/>
      <c r="G29" s="1058"/>
      <c r="H29" s="1058"/>
      <c r="I29" s="1058"/>
      <c r="J29" s="1058"/>
      <c r="K29" s="1058"/>
      <c r="L29" s="1058"/>
      <c r="M29" s="1058"/>
      <c r="N29" s="1058"/>
      <c r="O29" s="1058"/>
      <c r="P29" s="1058"/>
      <c r="Q29" s="1058"/>
    </row>
    <row r="30" spans="1:20" s="521" customFormat="1" ht="30.75" customHeight="1">
      <c r="A30" s="224" t="s">
        <v>210</v>
      </c>
      <c r="B30" s="562"/>
      <c r="C30" s="562"/>
      <c r="D30" s="562"/>
      <c r="E30" s="620">
        <v>50</v>
      </c>
      <c r="F30" s="573">
        <v>36</v>
      </c>
      <c r="G30" s="573">
        <v>36</v>
      </c>
      <c r="H30" s="458">
        <v>36</v>
      </c>
      <c r="I30" s="458">
        <v>36</v>
      </c>
      <c r="J30" s="458">
        <v>36</v>
      </c>
      <c r="K30" s="458">
        <v>36</v>
      </c>
      <c r="L30" s="458">
        <v>35</v>
      </c>
      <c r="M30" s="458">
        <v>35</v>
      </c>
      <c r="N30" s="458">
        <v>32</v>
      </c>
      <c r="O30" s="555">
        <v>32</v>
      </c>
      <c r="P30" s="458">
        <v>27</v>
      </c>
      <c r="Q30" s="556"/>
      <c r="T30" s="522"/>
    </row>
    <row r="31" spans="1:20" s="523" customFormat="1" ht="12">
      <c r="A31" s="224" t="s">
        <v>211</v>
      </c>
      <c r="B31" s="563">
        <v>313</v>
      </c>
      <c r="C31" s="563">
        <v>112</v>
      </c>
      <c r="D31" s="563">
        <v>9</v>
      </c>
      <c r="E31" s="621">
        <v>1</v>
      </c>
      <c r="F31" s="574">
        <v>0</v>
      </c>
      <c r="G31" s="574">
        <v>0</v>
      </c>
      <c r="H31" s="574">
        <v>0</v>
      </c>
      <c r="I31" s="461">
        <v>0</v>
      </c>
      <c r="J31" s="458">
        <v>0</v>
      </c>
      <c r="K31" s="458">
        <v>0</v>
      </c>
      <c r="L31" s="458" t="s">
        <v>438</v>
      </c>
      <c r="M31" s="458">
        <v>0</v>
      </c>
      <c r="N31" s="458">
        <v>0</v>
      </c>
      <c r="O31" s="458">
        <v>0</v>
      </c>
      <c r="P31" s="458">
        <v>1</v>
      </c>
      <c r="Q31" s="557">
        <f>SUM(E31:P31)</f>
        <v>2</v>
      </c>
    </row>
    <row r="32" spans="1:20" s="524" customFormat="1" ht="18" customHeight="1">
      <c r="A32" s="226" t="s">
        <v>212</v>
      </c>
      <c r="B32" s="564">
        <v>845</v>
      </c>
      <c r="C32" s="564">
        <v>466</v>
      </c>
      <c r="D32" s="564">
        <v>175</v>
      </c>
      <c r="E32" s="622">
        <v>2</v>
      </c>
      <c r="F32" s="623">
        <v>0</v>
      </c>
      <c r="G32" s="623">
        <v>0</v>
      </c>
      <c r="H32" s="623">
        <v>0</v>
      </c>
      <c r="I32" s="623">
        <v>0</v>
      </c>
      <c r="J32" s="466">
        <v>0</v>
      </c>
      <c r="K32" s="466">
        <v>1</v>
      </c>
      <c r="L32" s="466" t="s">
        <v>438</v>
      </c>
      <c r="M32" s="466">
        <v>3</v>
      </c>
      <c r="N32" s="466">
        <v>0</v>
      </c>
      <c r="O32" s="466">
        <v>5</v>
      </c>
      <c r="P32" s="466">
        <v>3</v>
      </c>
      <c r="Q32" s="557">
        <f>SUM(E32:P32)</f>
        <v>14</v>
      </c>
      <c r="S32" s="525"/>
    </row>
    <row r="33" spans="1:17" s="523" customFormat="1" ht="36" customHeight="1">
      <c r="A33" s="224" t="s">
        <v>213</v>
      </c>
      <c r="B33" s="565"/>
      <c r="C33" s="563">
        <v>234</v>
      </c>
      <c r="D33" s="563"/>
      <c r="E33" s="621" t="s">
        <v>399</v>
      </c>
      <c r="F33" s="458" t="s">
        <v>399</v>
      </c>
      <c r="G33" s="458" t="s">
        <v>399</v>
      </c>
      <c r="H33" s="458" t="s">
        <v>399</v>
      </c>
      <c r="I33" s="458" t="s">
        <v>399</v>
      </c>
      <c r="J33" s="458">
        <v>36</v>
      </c>
      <c r="K33" s="458">
        <v>35</v>
      </c>
      <c r="L33" s="458">
        <v>35</v>
      </c>
      <c r="M33" s="458">
        <v>32</v>
      </c>
      <c r="N33" s="458">
        <v>32</v>
      </c>
      <c r="O33" s="458">
        <v>27</v>
      </c>
      <c r="P33" s="458">
        <f>P30+P31-P32</f>
        <v>25</v>
      </c>
      <c r="Q33" s="222"/>
    </row>
    <row r="34" spans="1:17" s="526" customFormat="1" ht="27" customHeight="1">
      <c r="A34" s="226" t="s">
        <v>355</v>
      </c>
      <c r="B34" s="566">
        <v>428.15948383</v>
      </c>
      <c r="C34" s="566">
        <v>63.047835220000003</v>
      </c>
      <c r="D34" s="566">
        <v>2.6976215400000001</v>
      </c>
      <c r="E34" s="624">
        <v>0</v>
      </c>
      <c r="F34" s="319">
        <v>0</v>
      </c>
      <c r="G34" s="625">
        <v>0</v>
      </c>
      <c r="H34" s="625">
        <v>0</v>
      </c>
      <c r="I34" s="559">
        <v>0</v>
      </c>
      <c r="J34" s="558">
        <v>0</v>
      </c>
      <c r="K34" s="558">
        <v>0</v>
      </c>
      <c r="L34" s="558">
        <v>328.75863847000005</v>
      </c>
      <c r="M34" s="558">
        <v>0</v>
      </c>
      <c r="N34" s="558">
        <v>0</v>
      </c>
      <c r="O34" s="558">
        <v>0</v>
      </c>
      <c r="P34" s="558">
        <v>0</v>
      </c>
      <c r="Q34" s="561">
        <f>SUM(E34:P34)</f>
        <v>328.75863847000005</v>
      </c>
    </row>
    <row r="35" spans="1:17" s="526" customFormat="1" ht="27" customHeight="1">
      <c r="A35" s="226" t="s">
        <v>359</v>
      </c>
      <c r="B35" s="566">
        <v>48.049295789999995</v>
      </c>
      <c r="C35" s="566">
        <v>42.482681810000003</v>
      </c>
      <c r="D35" s="566">
        <v>18.649315599999998</v>
      </c>
      <c r="E35" s="626">
        <v>0.49121923000000006</v>
      </c>
      <c r="F35" s="319">
        <v>0.27229595000000001</v>
      </c>
      <c r="G35" s="625">
        <v>0.35738266999999996</v>
      </c>
      <c r="H35" s="560">
        <v>0.15591866584199998</v>
      </c>
      <c r="I35" s="558">
        <v>0.18677294799999999</v>
      </c>
      <c r="J35" s="558">
        <v>0.86153132862184778</v>
      </c>
      <c r="K35" s="558">
        <v>0.34514388000000001</v>
      </c>
      <c r="L35" s="558">
        <v>0.20746337781999999</v>
      </c>
      <c r="M35" s="558">
        <v>0.20280400000000001</v>
      </c>
      <c r="N35" s="558">
        <v>0.21913740616004032</v>
      </c>
      <c r="O35" s="558">
        <v>2.9658264755246933</v>
      </c>
      <c r="P35" s="558">
        <v>0.28130178937834371</v>
      </c>
      <c r="Q35" s="561">
        <f>SUM(E35:P35)</f>
        <v>6.5467977213469251</v>
      </c>
    </row>
    <row r="36" spans="1:17" ht="12">
      <c r="A36" s="528" t="s">
        <v>87</v>
      </c>
      <c r="B36" s="97"/>
      <c r="C36" s="97"/>
      <c r="D36" s="97"/>
      <c r="E36" s="97"/>
      <c r="F36" s="97"/>
      <c r="G36" s="97"/>
      <c r="H36" s="97"/>
      <c r="I36" s="97"/>
      <c r="J36" s="97"/>
      <c r="K36" s="97"/>
      <c r="L36" s="97"/>
      <c r="M36" s="97"/>
      <c r="N36" s="97"/>
      <c r="O36" s="97"/>
      <c r="P36" s="97"/>
      <c r="Q36" s="97"/>
    </row>
    <row r="37" spans="1:17" ht="12">
      <c r="A37" s="1059" t="s">
        <v>74</v>
      </c>
      <c r="B37" s="1059"/>
      <c r="C37" s="1059"/>
      <c r="D37" s="1059"/>
      <c r="E37" s="1059"/>
      <c r="F37" s="1059"/>
      <c r="G37" s="1059"/>
      <c r="H37" s="1059"/>
      <c r="I37" s="1059"/>
      <c r="J37" s="1059"/>
      <c r="K37" s="1059"/>
      <c r="L37" s="1059"/>
      <c r="M37" s="1059"/>
      <c r="N37" s="1059"/>
      <c r="O37" s="1059"/>
      <c r="P37" s="1059"/>
      <c r="Q37" s="1059"/>
    </row>
    <row r="38" spans="1:17" ht="13.5" customHeight="1">
      <c r="A38" s="527" t="s">
        <v>75</v>
      </c>
      <c r="B38" s="527"/>
      <c r="C38" s="527"/>
      <c r="D38" s="527"/>
      <c r="E38" s="527"/>
      <c r="F38" s="527"/>
      <c r="G38" s="527"/>
      <c r="H38" s="527"/>
      <c r="I38" s="527"/>
      <c r="J38" s="527"/>
      <c r="K38" s="527"/>
      <c r="L38" s="527"/>
      <c r="M38" s="527"/>
      <c r="N38" s="527"/>
      <c r="O38" s="527"/>
      <c r="P38" s="527"/>
      <c r="Q38" s="527"/>
    </row>
    <row r="39" spans="1:17" ht="66.75" customHeight="1">
      <c r="A39" s="1050" t="s">
        <v>454</v>
      </c>
      <c r="B39" s="1050"/>
      <c r="C39" s="1050"/>
      <c r="D39" s="1050"/>
      <c r="E39" s="1050"/>
      <c r="F39" s="1050"/>
      <c r="G39" s="1050"/>
      <c r="H39" s="1050"/>
      <c r="I39" s="1050"/>
      <c r="J39" s="1050"/>
      <c r="K39" s="1050"/>
      <c r="L39" s="1050"/>
      <c r="M39" s="1050"/>
      <c r="N39" s="1050"/>
      <c r="O39" s="1050"/>
      <c r="P39" s="1050"/>
      <c r="Q39" s="1050"/>
    </row>
  </sheetData>
  <mergeCells count="12">
    <mergeCell ref="A39:Q39"/>
    <mergeCell ref="A4:Q4"/>
    <mergeCell ref="A5:A6"/>
    <mergeCell ref="B5:B6"/>
    <mergeCell ref="C5:C6"/>
    <mergeCell ref="D5:D6"/>
    <mergeCell ref="E5:Q5"/>
    <mergeCell ref="A7:Q7"/>
    <mergeCell ref="A8:Q8"/>
    <mergeCell ref="A26:Q26"/>
    <mergeCell ref="A29:Q29"/>
    <mergeCell ref="A37:Q37"/>
  </mergeCells>
  <pageMargins left="0.70866141732283472" right="0.70866141732283472" top="0.74803149606299213" bottom="0.55118110236220474" header="0.31496062992125984" footer="0.31496062992125984"/>
  <pageSetup paperSize="9" scale="61" fitToHeight="0"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0">
    <tabColor theme="0"/>
  </sheetPr>
  <dimension ref="A1:UN43"/>
  <sheetViews>
    <sheetView zoomScaleNormal="100" zoomScaleSheetLayoutView="100" workbookViewId="0">
      <pane xSplit="1" topLeftCell="B1" activePane="topRight" state="frozen"/>
      <selection pane="topRight"/>
    </sheetView>
  </sheetViews>
  <sheetFormatPr defaultRowHeight="12"/>
  <cols>
    <col min="1" max="1" width="79.5703125" style="15" customWidth="1"/>
    <col min="2" max="2" width="8.85546875" style="17" customWidth="1"/>
    <col min="3" max="3" width="9.140625" style="17" customWidth="1"/>
    <col min="4" max="4" width="9" style="16" customWidth="1"/>
    <col min="5" max="5" width="9.85546875" style="18" bestFit="1" customWidth="1"/>
    <col min="6" max="6" width="11.28515625" style="18" bestFit="1" customWidth="1"/>
    <col min="7" max="7" width="9.85546875" style="18" bestFit="1" customWidth="1"/>
    <col min="8" max="8" width="10" style="18" customWidth="1"/>
    <col min="9" max="9" width="9.85546875" style="18" bestFit="1" customWidth="1"/>
    <col min="10" max="10" width="10.42578125" style="18" customWidth="1"/>
    <col min="11" max="11" width="11.140625" style="18" customWidth="1"/>
    <col min="12" max="13" width="9.85546875" style="18" bestFit="1" customWidth="1"/>
    <col min="14" max="14" width="9.85546875" style="18" customWidth="1"/>
    <col min="15" max="15" width="12.28515625" style="18" customWidth="1"/>
    <col min="16" max="16384" width="9.140625" style="182"/>
  </cols>
  <sheetData>
    <row r="1" spans="1:560" s="180" customFormat="1" ht="15.75" customHeight="1">
      <c r="A1" s="569" t="s">
        <v>215</v>
      </c>
      <c r="B1" s="38"/>
      <c r="C1" s="11"/>
      <c r="D1" s="11"/>
      <c r="E1" s="11"/>
      <c r="F1" s="11"/>
      <c r="G1" s="11"/>
      <c r="H1" s="11"/>
      <c r="I1" s="11"/>
      <c r="J1" s="11"/>
      <c r="K1" s="11"/>
      <c r="L1" s="278"/>
      <c r="M1" s="11"/>
      <c r="N1" s="11"/>
      <c r="O1" s="11"/>
      <c r="P1" s="433"/>
      <c r="Q1" s="433"/>
      <c r="R1" s="433"/>
      <c r="S1" s="433"/>
      <c r="T1" s="433"/>
      <c r="U1" s="433"/>
      <c r="V1" s="433"/>
      <c r="W1" s="433"/>
      <c r="X1" s="433"/>
      <c r="Y1" s="433"/>
      <c r="Z1" s="433"/>
      <c r="AA1" s="433"/>
      <c r="AB1" s="433"/>
      <c r="AC1" s="433"/>
      <c r="AD1" s="433"/>
      <c r="AE1" s="433"/>
      <c r="AF1" s="433"/>
      <c r="AG1" s="433"/>
      <c r="AH1" s="433"/>
      <c r="AI1" s="433"/>
      <c r="AJ1" s="433"/>
      <c r="AK1" s="433"/>
      <c r="AL1" s="433"/>
    </row>
    <row r="2" spans="1:560" s="180" customFormat="1" ht="18" customHeight="1">
      <c r="A2" s="569" t="s">
        <v>216</v>
      </c>
      <c r="B2" s="38"/>
      <c r="C2" s="38"/>
      <c r="D2" s="38"/>
      <c r="E2" s="10"/>
      <c r="F2" s="9"/>
      <c r="G2" s="11"/>
      <c r="H2" s="11"/>
      <c r="I2" s="11"/>
      <c r="J2" s="11"/>
      <c r="K2" s="11"/>
      <c r="L2" s="278"/>
      <c r="M2" s="11"/>
      <c r="N2" s="11"/>
      <c r="O2" s="11"/>
      <c r="P2" s="433"/>
      <c r="Q2" s="433"/>
      <c r="R2" s="433"/>
      <c r="S2" s="433"/>
      <c r="T2" s="433"/>
      <c r="U2" s="433"/>
      <c r="V2" s="433"/>
      <c r="W2" s="433"/>
      <c r="X2" s="433"/>
      <c r="Y2" s="433"/>
      <c r="Z2" s="433"/>
      <c r="AA2" s="433"/>
      <c r="AB2" s="433"/>
      <c r="AC2" s="433"/>
      <c r="AD2" s="433"/>
      <c r="AE2" s="433"/>
      <c r="AF2" s="433"/>
      <c r="AG2" s="433"/>
      <c r="AH2" s="433"/>
      <c r="AI2" s="433"/>
      <c r="AJ2" s="433"/>
      <c r="AK2" s="433"/>
      <c r="AL2" s="433"/>
    </row>
    <row r="3" spans="1:560" s="180" customFormat="1" ht="12.75" hidden="1" customHeight="1">
      <c r="A3" s="8"/>
      <c r="B3" s="10"/>
      <c r="C3" s="10"/>
      <c r="D3" s="9"/>
      <c r="E3" s="11"/>
      <c r="F3" s="11"/>
      <c r="G3" s="11"/>
      <c r="H3" s="11"/>
      <c r="I3" s="11"/>
      <c r="J3" s="11"/>
      <c r="K3" s="11"/>
      <c r="L3" s="11"/>
      <c r="M3" s="11"/>
      <c r="N3" s="11"/>
      <c r="O3" s="11"/>
      <c r="P3" s="433"/>
      <c r="Q3" s="433"/>
      <c r="R3" s="433"/>
      <c r="S3" s="433"/>
      <c r="T3" s="433"/>
      <c r="U3" s="433"/>
      <c r="V3" s="433"/>
      <c r="W3" s="433"/>
      <c r="X3" s="433"/>
      <c r="Y3" s="433"/>
      <c r="Z3" s="433"/>
      <c r="AA3" s="433"/>
      <c r="AB3" s="433"/>
      <c r="AC3" s="433"/>
      <c r="AD3" s="433"/>
      <c r="AE3" s="433"/>
      <c r="AF3" s="433"/>
      <c r="AG3" s="433"/>
      <c r="AH3" s="433"/>
      <c r="AI3" s="433"/>
      <c r="AJ3" s="433"/>
      <c r="AK3" s="433"/>
      <c r="AL3" s="433"/>
    </row>
    <row r="4" spans="1:560" s="180" customFormat="1" ht="12.75" hidden="1" customHeight="1">
      <c r="A4" s="8"/>
      <c r="B4" s="10"/>
      <c r="C4" s="10"/>
      <c r="D4" s="9"/>
      <c r="E4" s="11"/>
      <c r="F4" s="11"/>
      <c r="G4" s="11"/>
      <c r="H4" s="11"/>
      <c r="I4" s="11"/>
      <c r="J4" s="11"/>
      <c r="K4" s="11"/>
      <c r="L4" s="11"/>
      <c r="M4" s="11"/>
      <c r="N4" s="11"/>
      <c r="O4" s="11"/>
      <c r="P4" s="433"/>
      <c r="Q4" s="433"/>
      <c r="R4" s="433"/>
      <c r="S4" s="433"/>
      <c r="T4" s="433"/>
      <c r="U4" s="433"/>
      <c r="V4" s="433"/>
      <c r="W4" s="433"/>
      <c r="X4" s="433"/>
      <c r="Y4" s="433"/>
      <c r="Z4" s="433"/>
      <c r="AA4" s="433"/>
      <c r="AB4" s="433"/>
      <c r="AC4" s="433"/>
      <c r="AD4" s="433"/>
      <c r="AE4" s="433"/>
      <c r="AF4" s="433"/>
      <c r="AG4" s="433"/>
      <c r="AH4" s="433"/>
      <c r="AI4" s="433"/>
      <c r="AJ4" s="433"/>
      <c r="AK4" s="433"/>
      <c r="AL4" s="433"/>
    </row>
    <row r="5" spans="1:560" s="180" customFormat="1" ht="12.75" hidden="1" customHeight="1">
      <c r="A5" s="8"/>
      <c r="B5" s="10"/>
      <c r="C5" s="10"/>
      <c r="D5" s="9"/>
      <c r="E5" s="11"/>
      <c r="F5" s="11"/>
      <c r="G5" s="11"/>
      <c r="H5" s="11"/>
      <c r="I5" s="11"/>
      <c r="J5" s="11"/>
      <c r="K5" s="11"/>
      <c r="L5" s="11"/>
      <c r="M5" s="11"/>
      <c r="N5" s="11"/>
      <c r="O5" s="11"/>
      <c r="P5" s="433"/>
      <c r="Q5" s="433"/>
      <c r="R5" s="433"/>
      <c r="S5" s="433"/>
      <c r="T5" s="433"/>
      <c r="U5" s="433"/>
      <c r="V5" s="433"/>
      <c r="W5" s="433"/>
      <c r="X5" s="433"/>
      <c r="Y5" s="433"/>
      <c r="Z5" s="433"/>
      <c r="AA5" s="433"/>
      <c r="AB5" s="433"/>
      <c r="AC5" s="433"/>
      <c r="AD5" s="433"/>
      <c r="AE5" s="433"/>
      <c r="AF5" s="433"/>
      <c r="AG5" s="433"/>
      <c r="AH5" s="433"/>
      <c r="AI5" s="433"/>
      <c r="AJ5" s="433"/>
      <c r="AK5" s="433"/>
      <c r="AL5" s="433"/>
    </row>
    <row r="6" spans="1:560" s="180" customFormat="1" ht="28.5" customHeight="1">
      <c r="A6" s="1051" t="s">
        <v>157</v>
      </c>
      <c r="B6" s="1051"/>
      <c r="C6" s="1051"/>
      <c r="D6" s="1051"/>
      <c r="E6" s="1051"/>
      <c r="F6" s="1051"/>
      <c r="G6" s="1051"/>
      <c r="H6" s="1051"/>
      <c r="I6" s="1051"/>
      <c r="J6" s="1051"/>
      <c r="K6" s="1051"/>
      <c r="L6" s="1051"/>
      <c r="M6" s="1051"/>
      <c r="N6" s="1051"/>
      <c r="O6" s="1051"/>
      <c r="P6" s="433"/>
      <c r="Q6" s="433"/>
      <c r="R6" s="433"/>
      <c r="S6" s="433"/>
      <c r="T6" s="433"/>
      <c r="U6" s="433"/>
      <c r="V6" s="433"/>
      <c r="W6" s="433"/>
      <c r="X6" s="433"/>
      <c r="Y6" s="433"/>
      <c r="Z6" s="433"/>
      <c r="AA6" s="433"/>
      <c r="AB6" s="433"/>
      <c r="AC6" s="433"/>
      <c r="AD6" s="433"/>
      <c r="AE6" s="433"/>
      <c r="AF6" s="433"/>
      <c r="AG6" s="433"/>
      <c r="AH6" s="433"/>
      <c r="AI6" s="433"/>
      <c r="AJ6" s="433"/>
      <c r="AK6" s="433"/>
      <c r="AL6" s="433"/>
    </row>
    <row r="7" spans="1:560" s="180" customFormat="1" ht="12.75" customHeight="1">
      <c r="A7" s="1019" t="s">
        <v>169</v>
      </c>
      <c r="B7" s="1064" t="s">
        <v>379</v>
      </c>
      <c r="C7" s="1066">
        <v>2020</v>
      </c>
      <c r="D7" s="1067"/>
      <c r="E7" s="1067"/>
      <c r="F7" s="1067"/>
      <c r="G7" s="1067"/>
      <c r="H7" s="1067"/>
      <c r="I7" s="1067"/>
      <c r="J7" s="1067"/>
      <c r="K7" s="1067"/>
      <c r="L7" s="1067"/>
      <c r="M7" s="1067"/>
      <c r="N7" s="1067"/>
      <c r="O7" s="1068"/>
      <c r="P7" s="433"/>
      <c r="Q7" s="433"/>
      <c r="R7" s="433"/>
      <c r="S7" s="433"/>
      <c r="T7" s="433"/>
      <c r="U7" s="433"/>
      <c r="V7" s="433"/>
      <c r="W7" s="433"/>
      <c r="X7" s="433"/>
      <c r="Y7" s="433"/>
      <c r="Z7" s="433"/>
      <c r="AA7" s="433"/>
      <c r="AB7" s="433"/>
      <c r="AC7" s="433"/>
      <c r="AD7" s="433"/>
      <c r="AE7" s="433"/>
      <c r="AF7" s="433"/>
      <c r="AG7" s="433"/>
      <c r="AH7" s="433"/>
      <c r="AI7" s="433"/>
      <c r="AJ7" s="433"/>
      <c r="AK7" s="433"/>
      <c r="AL7" s="433"/>
    </row>
    <row r="8" spans="1:560" s="180" customFormat="1" ht="22.5" customHeight="1">
      <c r="A8" s="1012"/>
      <c r="B8" s="1065"/>
      <c r="C8" s="187" t="s">
        <v>18</v>
      </c>
      <c r="D8" s="187" t="s">
        <v>19</v>
      </c>
      <c r="E8" s="187" t="s">
        <v>20</v>
      </c>
      <c r="F8" s="187" t="s">
        <v>21</v>
      </c>
      <c r="G8" s="187" t="s">
        <v>22</v>
      </c>
      <c r="H8" s="187" t="s">
        <v>23</v>
      </c>
      <c r="I8" s="187" t="s">
        <v>24</v>
      </c>
      <c r="J8" s="187" t="s">
        <v>25</v>
      </c>
      <c r="K8" s="187" t="s">
        <v>26</v>
      </c>
      <c r="L8" s="187" t="s">
        <v>27</v>
      </c>
      <c r="M8" s="187" t="s">
        <v>28</v>
      </c>
      <c r="N8" s="187" t="s">
        <v>29</v>
      </c>
      <c r="O8" s="187" t="s">
        <v>30</v>
      </c>
      <c r="P8" s="433"/>
      <c r="Q8" s="433"/>
      <c r="R8" s="433"/>
      <c r="S8" s="433"/>
      <c r="T8" s="433"/>
      <c r="U8" s="433"/>
      <c r="V8" s="433"/>
      <c r="W8" s="433"/>
      <c r="X8" s="433"/>
      <c r="Y8" s="433"/>
      <c r="Z8" s="433"/>
      <c r="AA8" s="433"/>
      <c r="AB8" s="433"/>
      <c r="AC8" s="433"/>
      <c r="AD8" s="433"/>
      <c r="AE8" s="433"/>
      <c r="AF8" s="433"/>
      <c r="AG8" s="433"/>
      <c r="AH8" s="433"/>
      <c r="AI8" s="433"/>
      <c r="AJ8" s="433"/>
      <c r="AK8" s="433"/>
      <c r="AL8" s="433"/>
      <c r="BS8" s="433"/>
      <c r="BT8" s="433"/>
      <c r="BU8" s="433"/>
      <c r="BV8" s="433"/>
      <c r="BW8" s="433"/>
      <c r="BX8" s="433"/>
      <c r="BY8" s="433"/>
      <c r="BZ8" s="433"/>
      <c r="CA8" s="433"/>
      <c r="CB8" s="433"/>
      <c r="CC8" s="433"/>
      <c r="CD8" s="433"/>
      <c r="CE8" s="433"/>
      <c r="CF8" s="433"/>
      <c r="CG8" s="433"/>
      <c r="CH8" s="433"/>
      <c r="CI8" s="433"/>
      <c r="CJ8" s="433"/>
      <c r="CK8" s="433"/>
      <c r="DR8" s="433"/>
      <c r="DS8" s="433"/>
      <c r="DT8" s="433"/>
      <c r="DU8" s="433"/>
      <c r="DV8" s="433"/>
      <c r="DW8" s="433"/>
      <c r="DX8" s="433"/>
      <c r="DY8" s="433"/>
      <c r="DZ8" s="433"/>
      <c r="EA8" s="433"/>
      <c r="EB8" s="433"/>
      <c r="EC8" s="433"/>
      <c r="ED8" s="433"/>
      <c r="EE8" s="433"/>
      <c r="EF8" s="433"/>
      <c r="EG8" s="433"/>
      <c r="EH8" s="433"/>
      <c r="EI8" s="433"/>
      <c r="EJ8" s="433"/>
    </row>
    <row r="9" spans="1:560" s="180" customFormat="1" ht="21" customHeight="1">
      <c r="A9" s="188" t="s">
        <v>153</v>
      </c>
      <c r="B9" s="189"/>
      <c r="C9" s="189"/>
      <c r="D9" s="189"/>
      <c r="E9" s="189"/>
      <c r="F9" s="189"/>
      <c r="G9" s="189"/>
      <c r="H9" s="189"/>
      <c r="I9" s="189"/>
      <c r="J9" s="189"/>
      <c r="K9" s="189"/>
      <c r="L9" s="189"/>
      <c r="M9" s="189"/>
      <c r="N9" s="189"/>
      <c r="O9" s="189"/>
      <c r="P9" s="433"/>
      <c r="Q9" s="433"/>
      <c r="R9" s="433"/>
      <c r="S9" s="433"/>
      <c r="T9" s="433"/>
      <c r="U9" s="433"/>
      <c r="V9" s="433"/>
      <c r="W9" s="433"/>
      <c r="X9" s="433"/>
      <c r="Y9" s="433"/>
      <c r="Z9" s="433"/>
      <c r="AA9" s="433"/>
      <c r="AB9" s="433"/>
      <c r="AC9" s="433"/>
      <c r="AD9" s="433"/>
      <c r="AE9" s="433"/>
      <c r="AF9" s="433"/>
      <c r="AG9" s="433"/>
      <c r="AH9" s="433"/>
      <c r="AI9" s="433"/>
      <c r="AJ9" s="433"/>
      <c r="AK9" s="433"/>
      <c r="AL9" s="433"/>
      <c r="BS9" s="433"/>
      <c r="BT9" s="433"/>
      <c r="BU9" s="433"/>
      <c r="BV9" s="433"/>
      <c r="BW9" s="433"/>
      <c r="BX9" s="433"/>
      <c r="BY9" s="433"/>
      <c r="BZ9" s="433"/>
      <c r="CA9" s="433"/>
      <c r="CB9" s="433"/>
      <c r="CC9" s="433"/>
      <c r="CD9" s="433"/>
      <c r="CE9" s="433"/>
      <c r="CF9" s="433"/>
      <c r="CG9" s="433"/>
      <c r="CH9" s="433"/>
      <c r="CI9" s="433"/>
      <c r="CJ9" s="433"/>
      <c r="CK9" s="433"/>
      <c r="DR9" s="433"/>
      <c r="DS9" s="433"/>
      <c r="DT9" s="433"/>
      <c r="DU9" s="433"/>
      <c r="DV9" s="433"/>
      <c r="DW9" s="433"/>
      <c r="DX9" s="433"/>
      <c r="DY9" s="433"/>
      <c r="DZ9" s="433"/>
      <c r="EA9" s="433"/>
      <c r="EB9" s="433"/>
      <c r="EC9" s="433"/>
      <c r="ED9" s="433"/>
      <c r="EE9" s="433"/>
      <c r="EF9" s="433"/>
      <c r="EG9" s="433"/>
      <c r="EH9" s="433"/>
      <c r="EI9" s="433"/>
      <c r="EJ9" s="433"/>
      <c r="FQ9" s="433"/>
      <c r="FR9" s="433"/>
      <c r="FS9" s="433"/>
      <c r="FT9" s="433"/>
      <c r="FU9" s="433"/>
      <c r="FV9" s="433"/>
      <c r="FW9" s="433"/>
      <c r="FX9" s="433"/>
      <c r="FY9" s="433"/>
      <c r="FZ9" s="433"/>
      <c r="GA9" s="433"/>
      <c r="GB9" s="433"/>
      <c r="GC9" s="433"/>
      <c r="GD9" s="433"/>
      <c r="GE9" s="433"/>
      <c r="GF9" s="433"/>
      <c r="GG9" s="433"/>
      <c r="GH9" s="433"/>
      <c r="GI9" s="433"/>
      <c r="HP9" s="433"/>
      <c r="HQ9" s="433"/>
      <c r="HR9" s="433"/>
      <c r="HS9" s="433"/>
      <c r="HT9" s="433"/>
      <c r="HU9" s="433"/>
      <c r="HV9" s="433"/>
      <c r="HW9" s="433"/>
      <c r="HX9" s="433"/>
      <c r="HY9" s="433"/>
      <c r="HZ9" s="433"/>
      <c r="IA9" s="433"/>
      <c r="IB9" s="433"/>
      <c r="IC9" s="433"/>
      <c r="ID9" s="433"/>
      <c r="IE9" s="433"/>
      <c r="IF9" s="433"/>
      <c r="IG9" s="433"/>
      <c r="IH9" s="433"/>
      <c r="JO9" s="433"/>
      <c r="JP9" s="433"/>
      <c r="JQ9" s="433"/>
      <c r="JR9" s="433"/>
      <c r="JS9" s="433"/>
      <c r="JT9" s="433"/>
      <c r="JU9" s="433"/>
      <c r="JV9" s="433"/>
      <c r="JW9" s="433"/>
      <c r="JX9" s="433"/>
      <c r="JY9" s="433"/>
      <c r="JZ9" s="433"/>
      <c r="KA9" s="433"/>
      <c r="KB9" s="433"/>
      <c r="KC9" s="433"/>
      <c r="KD9" s="433"/>
      <c r="KE9" s="433"/>
      <c r="KF9" s="433"/>
      <c r="KG9" s="433"/>
      <c r="LN9" s="433"/>
      <c r="LO9" s="433"/>
      <c r="LP9" s="433"/>
      <c r="LQ9" s="433"/>
      <c r="LR9" s="433"/>
      <c r="LS9" s="433"/>
      <c r="LT9" s="433"/>
      <c r="LU9" s="433"/>
      <c r="LV9" s="433"/>
      <c r="LW9" s="433"/>
      <c r="LX9" s="433"/>
      <c r="LY9" s="433"/>
      <c r="LZ9" s="433"/>
      <c r="MA9" s="433"/>
      <c r="MB9" s="433"/>
      <c r="MC9" s="433"/>
      <c r="MD9" s="433"/>
      <c r="ME9" s="433"/>
      <c r="MF9" s="433"/>
    </row>
    <row r="10" spans="1:560" s="235" customFormat="1" ht="23.25" customHeight="1">
      <c r="A10" s="405" t="s">
        <v>309</v>
      </c>
      <c r="B10" s="406"/>
      <c r="C10" s="406"/>
      <c r="D10" s="406"/>
      <c r="E10" s="406"/>
      <c r="F10" s="406"/>
      <c r="G10" s="406"/>
      <c r="H10" s="406"/>
      <c r="I10" s="406"/>
      <c r="J10" s="406"/>
      <c r="K10" s="406"/>
      <c r="L10" s="406"/>
      <c r="M10" s="406"/>
      <c r="N10" s="406"/>
      <c r="O10" s="407"/>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433"/>
      <c r="BS10" s="433"/>
      <c r="BT10" s="433"/>
      <c r="BU10" s="433"/>
      <c r="BV10" s="433"/>
      <c r="BW10" s="433"/>
      <c r="BX10" s="433"/>
      <c r="BY10" s="433"/>
      <c r="BZ10" s="433"/>
      <c r="CA10" s="433"/>
      <c r="CB10" s="433"/>
      <c r="CC10" s="433"/>
      <c r="CD10" s="433"/>
      <c r="CE10" s="433"/>
      <c r="CF10" s="433"/>
      <c r="CG10" s="433"/>
      <c r="CH10" s="433"/>
      <c r="CI10" s="433"/>
      <c r="CJ10" s="433"/>
      <c r="CK10" s="433"/>
      <c r="CL10" s="433"/>
      <c r="CM10" s="433"/>
      <c r="CN10" s="433"/>
      <c r="CO10" s="433"/>
      <c r="CP10" s="433"/>
      <c r="CQ10" s="433"/>
      <c r="CR10" s="433"/>
      <c r="CS10" s="433"/>
      <c r="CT10" s="433"/>
      <c r="CU10" s="433"/>
      <c r="CV10" s="433"/>
      <c r="CW10" s="433"/>
      <c r="CX10" s="433"/>
      <c r="CY10" s="433"/>
      <c r="CZ10" s="433"/>
      <c r="DA10" s="433"/>
      <c r="DB10" s="433"/>
      <c r="DC10" s="433"/>
      <c r="DD10" s="433"/>
      <c r="DE10" s="433"/>
      <c r="DF10" s="433"/>
      <c r="DG10" s="433"/>
      <c r="DH10" s="433"/>
      <c r="DI10" s="433"/>
      <c r="DJ10" s="433"/>
      <c r="DK10" s="433"/>
      <c r="DL10" s="433"/>
      <c r="DM10" s="433"/>
      <c r="DN10" s="433"/>
      <c r="DO10" s="433"/>
      <c r="DP10" s="433"/>
      <c r="DQ10" s="433"/>
      <c r="DR10" s="433"/>
      <c r="DS10" s="433"/>
      <c r="DT10" s="433"/>
      <c r="DU10" s="433"/>
      <c r="DV10" s="433"/>
      <c r="DW10" s="433"/>
      <c r="DX10" s="433"/>
      <c r="DY10" s="433"/>
      <c r="DZ10" s="433"/>
      <c r="EA10" s="433"/>
      <c r="EB10" s="433"/>
      <c r="EC10" s="433"/>
      <c r="ED10" s="433"/>
      <c r="EE10" s="433"/>
      <c r="EF10" s="433"/>
      <c r="EG10" s="433"/>
      <c r="EH10" s="433"/>
      <c r="EI10" s="433"/>
      <c r="EJ10" s="433"/>
      <c r="EK10" s="433"/>
      <c r="EL10" s="433"/>
      <c r="EM10" s="433"/>
      <c r="EN10" s="433"/>
      <c r="EO10" s="433"/>
      <c r="EP10" s="433"/>
      <c r="EQ10" s="433"/>
      <c r="ER10" s="433"/>
      <c r="ES10" s="433"/>
      <c r="ET10" s="433"/>
      <c r="EU10" s="433"/>
      <c r="EV10" s="433"/>
      <c r="EW10" s="433"/>
      <c r="EX10" s="433"/>
      <c r="EY10" s="433"/>
      <c r="EZ10" s="433"/>
      <c r="FA10" s="433"/>
      <c r="FB10" s="433"/>
      <c r="FC10" s="433"/>
      <c r="FD10" s="433"/>
      <c r="FE10" s="433"/>
      <c r="FF10" s="433"/>
      <c r="FG10" s="433"/>
      <c r="FH10" s="433"/>
      <c r="FI10" s="433"/>
      <c r="FJ10" s="433"/>
      <c r="FK10" s="433"/>
      <c r="FL10" s="433"/>
      <c r="FM10" s="433"/>
      <c r="FN10" s="433"/>
      <c r="FO10" s="433"/>
      <c r="FP10" s="433"/>
      <c r="FQ10" s="433"/>
      <c r="FR10" s="433"/>
      <c r="FS10" s="433"/>
      <c r="FT10" s="433"/>
      <c r="FU10" s="433"/>
      <c r="FV10" s="433"/>
      <c r="FW10" s="433"/>
      <c r="FX10" s="433"/>
      <c r="FY10" s="433"/>
      <c r="FZ10" s="433"/>
      <c r="GA10" s="433"/>
      <c r="GB10" s="433"/>
      <c r="GC10" s="433"/>
      <c r="GD10" s="433"/>
      <c r="GE10" s="433"/>
      <c r="GF10" s="433"/>
      <c r="GG10" s="433"/>
      <c r="GH10" s="433"/>
      <c r="GI10" s="433"/>
      <c r="GJ10" s="180"/>
      <c r="GK10" s="180"/>
      <c r="GL10" s="180"/>
      <c r="GM10" s="180"/>
      <c r="GN10" s="180"/>
      <c r="GO10" s="180"/>
      <c r="GP10" s="180"/>
      <c r="GQ10" s="180"/>
      <c r="GR10" s="180"/>
      <c r="GS10" s="180"/>
      <c r="GT10" s="180"/>
      <c r="GU10" s="180"/>
      <c r="GV10" s="180"/>
      <c r="GW10" s="180"/>
      <c r="GX10" s="180"/>
      <c r="GY10" s="180"/>
      <c r="GZ10" s="180"/>
      <c r="HA10" s="180"/>
      <c r="HB10" s="180"/>
      <c r="HC10" s="180"/>
      <c r="HD10" s="180"/>
      <c r="HE10" s="180"/>
      <c r="HF10" s="180"/>
      <c r="HG10" s="180"/>
      <c r="HH10" s="180"/>
      <c r="HI10" s="180"/>
      <c r="HJ10" s="180"/>
      <c r="HK10" s="180"/>
      <c r="HL10" s="180"/>
      <c r="HM10" s="180"/>
      <c r="HN10" s="180"/>
      <c r="HO10" s="180"/>
      <c r="HP10" s="433"/>
      <c r="HQ10" s="433"/>
      <c r="HR10" s="433"/>
      <c r="HS10" s="433"/>
      <c r="HT10" s="433"/>
      <c r="HU10" s="433"/>
      <c r="HV10" s="433"/>
      <c r="HW10" s="433"/>
      <c r="HX10" s="433"/>
      <c r="HY10" s="433"/>
      <c r="HZ10" s="433"/>
      <c r="IA10" s="433"/>
      <c r="IB10" s="433"/>
      <c r="IC10" s="433"/>
      <c r="ID10" s="433"/>
      <c r="IE10" s="433"/>
      <c r="IF10" s="433"/>
      <c r="IG10" s="433"/>
      <c r="IH10" s="433"/>
      <c r="II10" s="180"/>
      <c r="IJ10" s="180"/>
      <c r="IK10" s="180"/>
      <c r="IL10" s="180"/>
      <c r="IM10" s="180"/>
      <c r="IN10" s="180"/>
      <c r="IO10" s="180"/>
      <c r="IP10" s="180"/>
      <c r="IQ10" s="180"/>
      <c r="IR10" s="180"/>
      <c r="IS10" s="180"/>
      <c r="IT10" s="180"/>
      <c r="IU10" s="180"/>
      <c r="IV10" s="180"/>
      <c r="IW10" s="180"/>
      <c r="IX10" s="180"/>
      <c r="IY10" s="180"/>
      <c r="IZ10" s="180"/>
      <c r="JA10" s="180"/>
      <c r="JB10" s="180"/>
      <c r="JC10" s="180"/>
      <c r="JD10" s="180"/>
      <c r="JE10" s="180"/>
      <c r="JF10" s="180"/>
      <c r="JG10" s="180"/>
      <c r="JH10" s="180"/>
      <c r="JI10" s="180"/>
      <c r="JJ10" s="180"/>
      <c r="JK10" s="180"/>
      <c r="JL10" s="180"/>
      <c r="JM10" s="180"/>
      <c r="JN10" s="180"/>
      <c r="JO10" s="433"/>
      <c r="JP10" s="433"/>
      <c r="JQ10" s="433"/>
      <c r="JR10" s="433"/>
      <c r="JS10" s="433"/>
      <c r="JT10" s="433"/>
      <c r="JU10" s="433"/>
      <c r="JV10" s="433"/>
      <c r="JW10" s="433"/>
      <c r="JX10" s="433"/>
      <c r="JY10" s="433"/>
      <c r="JZ10" s="433"/>
      <c r="KA10" s="433"/>
      <c r="KB10" s="433"/>
      <c r="KC10" s="433"/>
      <c r="KD10" s="433"/>
      <c r="KE10" s="433"/>
      <c r="KF10" s="433"/>
      <c r="KG10" s="433"/>
      <c r="KH10" s="180"/>
      <c r="KI10" s="180"/>
      <c r="KJ10" s="180"/>
      <c r="KK10" s="180"/>
      <c r="KL10" s="180"/>
      <c r="KM10" s="180"/>
      <c r="KN10" s="180"/>
      <c r="KO10" s="180"/>
      <c r="KP10" s="180"/>
      <c r="KQ10" s="180"/>
      <c r="KR10" s="180"/>
      <c r="KS10" s="180"/>
      <c r="KT10" s="180"/>
      <c r="KU10" s="180"/>
      <c r="KV10" s="180"/>
      <c r="KW10" s="180"/>
      <c r="KX10" s="180"/>
      <c r="KY10" s="180"/>
      <c r="KZ10" s="180"/>
      <c r="LA10" s="180"/>
      <c r="LB10" s="180"/>
      <c r="LC10" s="180"/>
      <c r="LD10" s="180"/>
      <c r="LE10" s="180"/>
      <c r="LF10" s="180"/>
      <c r="LG10" s="180"/>
      <c r="LH10" s="180"/>
      <c r="LI10" s="180"/>
      <c r="LJ10" s="180"/>
      <c r="LK10" s="180"/>
      <c r="LL10" s="180"/>
      <c r="LM10" s="180"/>
      <c r="LN10" s="433"/>
      <c r="LO10" s="433"/>
      <c r="LP10" s="433"/>
      <c r="LQ10" s="433"/>
      <c r="LR10" s="433"/>
      <c r="LS10" s="433"/>
      <c r="LT10" s="433"/>
      <c r="LU10" s="433"/>
      <c r="LV10" s="433"/>
      <c r="LW10" s="433"/>
      <c r="LX10" s="433"/>
      <c r="LY10" s="433"/>
      <c r="LZ10" s="433"/>
      <c r="MA10" s="433"/>
      <c r="MB10" s="433"/>
      <c r="MC10" s="433"/>
      <c r="MD10" s="433"/>
      <c r="ME10" s="433"/>
      <c r="MF10" s="433"/>
      <c r="MG10" s="180"/>
      <c r="MH10" s="180"/>
      <c r="MI10" s="180"/>
      <c r="MJ10" s="180"/>
      <c r="MK10" s="180"/>
      <c r="ML10" s="180"/>
      <c r="MM10" s="180"/>
      <c r="MN10" s="180"/>
      <c r="MO10" s="180"/>
      <c r="MP10" s="180"/>
      <c r="MQ10" s="180"/>
      <c r="MR10" s="180"/>
      <c r="MS10" s="180"/>
      <c r="MT10" s="180"/>
      <c r="MU10" s="180"/>
      <c r="MV10" s="180"/>
      <c r="MW10" s="180"/>
      <c r="MX10" s="180"/>
      <c r="MY10" s="180"/>
      <c r="MZ10" s="180"/>
      <c r="NA10" s="180"/>
      <c r="NB10" s="180"/>
      <c r="NC10" s="180"/>
      <c r="ND10" s="180"/>
      <c r="NE10" s="180"/>
      <c r="NF10" s="180"/>
      <c r="NG10" s="180"/>
      <c r="NH10" s="180"/>
      <c r="NI10" s="180"/>
      <c r="NJ10" s="180"/>
      <c r="NK10" s="180"/>
      <c r="NL10" s="180"/>
      <c r="NM10" s="180"/>
      <c r="NN10" s="180"/>
      <c r="NO10" s="180"/>
      <c r="NP10" s="180"/>
      <c r="NQ10" s="180"/>
      <c r="NR10" s="180"/>
      <c r="NS10" s="180"/>
      <c r="NT10" s="180"/>
      <c r="NU10" s="180"/>
      <c r="NV10" s="180"/>
      <c r="NW10" s="180"/>
      <c r="NX10" s="180"/>
      <c r="NY10" s="180"/>
      <c r="NZ10" s="180"/>
      <c r="OA10" s="180"/>
      <c r="OB10" s="180"/>
      <c r="OC10" s="180"/>
      <c r="OD10" s="180"/>
      <c r="OE10" s="180"/>
      <c r="OF10" s="180"/>
      <c r="OG10" s="180"/>
      <c r="OH10" s="180"/>
      <c r="OI10" s="180"/>
      <c r="OJ10" s="180"/>
      <c r="OK10" s="180"/>
      <c r="OL10" s="180"/>
      <c r="OM10" s="180"/>
      <c r="ON10" s="180"/>
      <c r="OO10" s="180"/>
      <c r="OP10" s="180"/>
      <c r="OQ10" s="180"/>
      <c r="OR10" s="180"/>
      <c r="OS10" s="180"/>
      <c r="OT10" s="180"/>
      <c r="OU10" s="180"/>
      <c r="OV10" s="180"/>
      <c r="OW10" s="180"/>
      <c r="OX10" s="180"/>
      <c r="OY10" s="180"/>
      <c r="OZ10" s="180"/>
      <c r="PA10" s="180"/>
      <c r="PB10" s="180"/>
      <c r="PC10" s="180"/>
      <c r="PD10" s="180"/>
      <c r="PE10" s="180"/>
      <c r="PF10" s="180"/>
      <c r="PG10" s="180"/>
      <c r="PH10" s="180"/>
      <c r="PI10" s="180"/>
      <c r="PJ10" s="180"/>
      <c r="PK10" s="180"/>
      <c r="PL10" s="180"/>
      <c r="PM10" s="180"/>
      <c r="PN10" s="180"/>
      <c r="PO10" s="180"/>
      <c r="PP10" s="180"/>
      <c r="PQ10" s="180"/>
      <c r="PR10" s="180"/>
      <c r="PS10" s="180"/>
      <c r="PT10" s="180"/>
      <c r="PU10" s="180"/>
      <c r="PV10" s="180"/>
      <c r="PW10" s="180"/>
      <c r="PX10" s="180"/>
      <c r="PY10" s="180"/>
      <c r="PZ10" s="180"/>
      <c r="QA10" s="180"/>
      <c r="QB10" s="180"/>
      <c r="QC10" s="180"/>
      <c r="QD10" s="180"/>
      <c r="QE10" s="180"/>
      <c r="QF10" s="180"/>
      <c r="QG10" s="180"/>
      <c r="QH10" s="180"/>
      <c r="QI10" s="180"/>
      <c r="QJ10" s="180"/>
      <c r="QK10" s="180"/>
      <c r="QL10" s="180"/>
      <c r="QM10" s="180"/>
      <c r="QN10" s="180"/>
      <c r="QO10" s="180"/>
      <c r="QP10" s="180"/>
      <c r="QQ10" s="180"/>
      <c r="QR10" s="180"/>
      <c r="QS10" s="180"/>
      <c r="QT10" s="180"/>
      <c r="QU10" s="180"/>
      <c r="QV10" s="180"/>
      <c r="QW10" s="180"/>
      <c r="QX10" s="180"/>
      <c r="QY10" s="180"/>
      <c r="QZ10" s="180"/>
      <c r="RA10" s="180"/>
      <c r="RB10" s="180"/>
      <c r="RC10" s="180"/>
      <c r="RD10" s="180"/>
      <c r="RE10" s="180"/>
      <c r="RF10" s="180"/>
      <c r="RG10" s="180"/>
      <c r="RH10" s="180"/>
      <c r="RI10" s="180"/>
      <c r="RJ10" s="180"/>
      <c r="RK10" s="180"/>
      <c r="RL10" s="180"/>
      <c r="RM10" s="180"/>
      <c r="RN10" s="180"/>
      <c r="RO10" s="180"/>
      <c r="RP10" s="180"/>
      <c r="RQ10" s="180"/>
      <c r="RR10" s="180"/>
      <c r="RS10" s="180"/>
      <c r="RT10" s="180"/>
      <c r="RU10" s="180"/>
      <c r="RV10" s="180"/>
      <c r="RW10" s="180"/>
      <c r="RX10" s="180"/>
      <c r="RY10" s="180"/>
      <c r="RZ10" s="180"/>
      <c r="SA10" s="180"/>
      <c r="SB10" s="180"/>
      <c r="SC10" s="180"/>
      <c r="SD10" s="180"/>
      <c r="SE10" s="180"/>
      <c r="SF10" s="180"/>
      <c r="SG10" s="180"/>
      <c r="SH10" s="180"/>
      <c r="SI10" s="180"/>
      <c r="SJ10" s="180"/>
      <c r="SK10" s="180"/>
      <c r="SL10" s="180"/>
      <c r="SM10" s="180"/>
      <c r="SN10" s="180"/>
      <c r="SO10" s="180"/>
      <c r="SP10" s="180"/>
      <c r="SQ10" s="180"/>
      <c r="SR10" s="180"/>
      <c r="SS10" s="180"/>
      <c r="ST10" s="180"/>
      <c r="SU10" s="180"/>
      <c r="SV10" s="180"/>
      <c r="SW10" s="180"/>
      <c r="SX10" s="180"/>
      <c r="SY10" s="180"/>
      <c r="SZ10" s="180"/>
      <c r="TA10" s="180"/>
      <c r="TB10" s="180"/>
      <c r="TC10" s="180"/>
      <c r="TD10" s="180"/>
      <c r="TE10" s="180"/>
      <c r="TF10" s="180"/>
      <c r="TG10" s="180"/>
      <c r="TH10" s="180"/>
      <c r="TI10" s="180"/>
      <c r="TJ10" s="180"/>
      <c r="TK10" s="180"/>
      <c r="TL10" s="180"/>
      <c r="TM10" s="180"/>
      <c r="TN10" s="180"/>
      <c r="TO10" s="180"/>
      <c r="TP10" s="180"/>
      <c r="TQ10" s="180"/>
      <c r="TR10" s="180"/>
      <c r="TS10" s="180"/>
      <c r="TT10" s="180"/>
      <c r="TU10" s="180"/>
      <c r="TV10" s="180"/>
      <c r="TW10" s="180"/>
      <c r="TX10" s="180"/>
      <c r="TY10" s="180"/>
      <c r="TZ10" s="180"/>
      <c r="UA10" s="180"/>
      <c r="UB10" s="180"/>
      <c r="UC10" s="180"/>
      <c r="UD10" s="180"/>
      <c r="UE10" s="180"/>
      <c r="UF10" s="180"/>
      <c r="UG10" s="180"/>
      <c r="UH10" s="180"/>
      <c r="UI10" s="180"/>
      <c r="UJ10" s="180"/>
      <c r="UK10" s="180"/>
      <c r="UL10" s="180"/>
      <c r="UM10" s="180"/>
      <c r="UN10" s="180"/>
    </row>
    <row r="11" spans="1:560" s="235" customFormat="1" ht="20.100000000000001" customHeight="1">
      <c r="A11" s="190" t="s">
        <v>33</v>
      </c>
      <c r="B11" s="220"/>
      <c r="C11" s="220">
        <v>73</v>
      </c>
      <c r="D11" s="220">
        <v>102</v>
      </c>
      <c r="E11" s="220">
        <v>104</v>
      </c>
      <c r="F11" s="220">
        <v>100</v>
      </c>
      <c r="G11" s="220">
        <v>87</v>
      </c>
      <c r="H11" s="220">
        <v>87</v>
      </c>
      <c r="I11" s="220">
        <v>92</v>
      </c>
      <c r="J11" s="220">
        <v>83</v>
      </c>
      <c r="K11" s="220">
        <v>82</v>
      </c>
      <c r="L11" s="220">
        <v>90</v>
      </c>
      <c r="M11" s="220">
        <v>81</v>
      </c>
      <c r="N11" s="220">
        <v>70</v>
      </c>
      <c r="O11" s="431"/>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3"/>
      <c r="BT11" s="433"/>
      <c r="BU11" s="433"/>
      <c r="BV11" s="433"/>
      <c r="BW11" s="433"/>
      <c r="BX11" s="433"/>
      <c r="BY11" s="433"/>
      <c r="BZ11" s="433"/>
      <c r="CA11" s="433"/>
      <c r="CB11" s="433"/>
      <c r="CC11" s="433"/>
      <c r="CD11" s="433"/>
      <c r="CE11" s="433"/>
      <c r="CF11" s="433"/>
      <c r="CG11" s="433"/>
      <c r="CH11" s="433"/>
      <c r="CI11" s="433"/>
      <c r="CJ11" s="433"/>
      <c r="CK11" s="433"/>
      <c r="CL11" s="433"/>
      <c r="CM11" s="433"/>
      <c r="CN11" s="433"/>
      <c r="CO11" s="433"/>
      <c r="CP11" s="433"/>
      <c r="CQ11" s="433"/>
      <c r="CR11" s="433"/>
      <c r="CS11" s="433"/>
      <c r="CT11" s="433"/>
      <c r="CU11" s="433"/>
      <c r="CV11" s="433"/>
      <c r="CW11" s="433"/>
      <c r="CX11" s="433"/>
      <c r="CY11" s="433"/>
      <c r="CZ11" s="433"/>
      <c r="DA11" s="433"/>
      <c r="DB11" s="433"/>
      <c r="DC11" s="433"/>
      <c r="DD11" s="433"/>
      <c r="DE11" s="433"/>
      <c r="DF11" s="433"/>
      <c r="DG11" s="433"/>
      <c r="DH11" s="433"/>
      <c r="DI11" s="433"/>
      <c r="DJ11" s="433"/>
      <c r="DK11" s="433"/>
      <c r="DL11" s="433"/>
      <c r="DM11" s="433"/>
      <c r="DN11" s="433"/>
      <c r="DO11" s="433"/>
      <c r="DP11" s="433"/>
      <c r="DQ11" s="433"/>
      <c r="DR11" s="433"/>
      <c r="DS11" s="433"/>
      <c r="DT11" s="433"/>
      <c r="DU11" s="433"/>
      <c r="DV11" s="433"/>
      <c r="DW11" s="433"/>
      <c r="DX11" s="433"/>
      <c r="DY11" s="433"/>
      <c r="DZ11" s="433"/>
      <c r="EA11" s="433"/>
      <c r="EB11" s="433"/>
      <c r="EC11" s="433"/>
      <c r="ED11" s="433"/>
      <c r="EE11" s="433"/>
      <c r="EF11" s="433"/>
      <c r="EG11" s="433"/>
      <c r="EH11" s="433"/>
      <c r="EI11" s="433"/>
      <c r="EJ11" s="433"/>
      <c r="EK11" s="433"/>
      <c r="EL11" s="433"/>
      <c r="EM11" s="433"/>
      <c r="EN11" s="433"/>
      <c r="EO11" s="433"/>
      <c r="EP11" s="433"/>
      <c r="EQ11" s="433"/>
      <c r="ER11" s="433"/>
      <c r="ES11" s="433"/>
      <c r="ET11" s="433"/>
      <c r="EU11" s="433"/>
      <c r="EV11" s="433"/>
      <c r="EW11" s="433"/>
      <c r="EX11" s="433"/>
      <c r="EY11" s="433"/>
      <c r="EZ11" s="433"/>
      <c r="FA11" s="433"/>
      <c r="FB11" s="433"/>
      <c r="FC11" s="433"/>
      <c r="FD11" s="433"/>
      <c r="FE11" s="433"/>
      <c r="FF11" s="433"/>
      <c r="FG11" s="433"/>
      <c r="FH11" s="433"/>
      <c r="FI11" s="433"/>
      <c r="FJ11" s="433"/>
      <c r="FK11" s="433"/>
      <c r="FL11" s="433"/>
      <c r="FM11" s="433"/>
      <c r="FN11" s="433"/>
      <c r="FO11" s="433"/>
      <c r="FP11" s="433"/>
      <c r="FQ11" s="433"/>
      <c r="FR11" s="433"/>
      <c r="FS11" s="433"/>
      <c r="FT11" s="433"/>
      <c r="FU11" s="433"/>
      <c r="FV11" s="433"/>
      <c r="FW11" s="433"/>
      <c r="FX11" s="433"/>
      <c r="FY11" s="433"/>
      <c r="FZ11" s="433"/>
      <c r="GA11" s="433"/>
      <c r="GB11" s="433"/>
      <c r="GC11" s="433"/>
      <c r="GD11" s="433"/>
      <c r="GE11" s="433"/>
      <c r="GF11" s="433"/>
      <c r="GG11" s="433"/>
      <c r="GH11" s="433"/>
      <c r="GI11" s="433"/>
      <c r="GJ11" s="433"/>
      <c r="GK11" s="433"/>
      <c r="GL11" s="433"/>
      <c r="GM11" s="433"/>
      <c r="GN11" s="433"/>
      <c r="GO11" s="433"/>
      <c r="GP11" s="433"/>
      <c r="GQ11" s="433"/>
      <c r="GR11" s="433"/>
      <c r="GS11" s="433"/>
      <c r="GT11" s="433"/>
      <c r="GU11" s="433"/>
      <c r="GV11" s="433"/>
      <c r="GW11" s="433"/>
      <c r="GX11" s="433"/>
      <c r="GY11" s="433"/>
      <c r="GZ11" s="433"/>
      <c r="HA11" s="433"/>
      <c r="HB11" s="433"/>
      <c r="HC11" s="433"/>
      <c r="HD11" s="433"/>
      <c r="HE11" s="433"/>
      <c r="HF11" s="433"/>
      <c r="HG11" s="433"/>
      <c r="HH11" s="433"/>
      <c r="HI11" s="433"/>
      <c r="HJ11" s="433"/>
      <c r="HK11" s="433"/>
      <c r="HL11" s="433"/>
      <c r="HM11" s="433"/>
      <c r="HN11" s="433"/>
      <c r="HO11" s="433"/>
      <c r="HP11" s="433"/>
      <c r="HQ11" s="433"/>
      <c r="HR11" s="433"/>
      <c r="HS11" s="433"/>
      <c r="HT11" s="433"/>
      <c r="HU11" s="433"/>
      <c r="HV11" s="433"/>
      <c r="HW11" s="433"/>
      <c r="HX11" s="433"/>
      <c r="HY11" s="433"/>
      <c r="HZ11" s="433"/>
      <c r="IA11" s="433"/>
      <c r="IB11" s="433"/>
      <c r="IC11" s="433"/>
      <c r="ID11" s="433"/>
      <c r="IE11" s="433"/>
      <c r="IF11" s="433"/>
      <c r="IG11" s="433"/>
      <c r="IH11" s="433"/>
      <c r="II11" s="433"/>
      <c r="IJ11" s="433"/>
      <c r="IK11" s="433"/>
      <c r="IL11" s="433"/>
      <c r="IM11" s="433"/>
      <c r="IN11" s="433"/>
      <c r="IO11" s="433"/>
      <c r="IP11" s="433"/>
      <c r="IQ11" s="433"/>
      <c r="IR11" s="433"/>
      <c r="IS11" s="433"/>
      <c r="IT11" s="433"/>
      <c r="IU11" s="433"/>
      <c r="IV11" s="433"/>
      <c r="IW11" s="433"/>
      <c r="IX11" s="433"/>
      <c r="IY11" s="433"/>
      <c r="IZ11" s="433"/>
      <c r="JA11" s="433"/>
      <c r="JB11" s="433"/>
      <c r="JC11" s="433"/>
      <c r="JD11" s="433"/>
      <c r="JE11" s="433"/>
      <c r="JF11" s="433"/>
      <c r="JG11" s="433"/>
      <c r="JH11" s="433"/>
      <c r="JI11" s="433"/>
      <c r="JJ11" s="433"/>
      <c r="JK11" s="433"/>
      <c r="JL11" s="433"/>
      <c r="JM11" s="433"/>
      <c r="JN11" s="433"/>
      <c r="JO11" s="433"/>
      <c r="JP11" s="433"/>
      <c r="JQ11" s="433"/>
      <c r="JR11" s="433"/>
      <c r="JS11" s="433"/>
      <c r="JT11" s="433"/>
      <c r="JU11" s="433"/>
      <c r="JV11" s="433"/>
      <c r="JW11" s="433"/>
      <c r="JX11" s="433"/>
      <c r="JY11" s="433"/>
      <c r="JZ11" s="433"/>
      <c r="KA11" s="433"/>
      <c r="KB11" s="433"/>
      <c r="KC11" s="433"/>
      <c r="KD11" s="433"/>
      <c r="KE11" s="433"/>
      <c r="KF11" s="433"/>
      <c r="KG11" s="433"/>
      <c r="KH11" s="433"/>
      <c r="KI11" s="433"/>
      <c r="KJ11" s="433"/>
      <c r="KK11" s="433"/>
      <c r="KL11" s="433"/>
      <c r="KM11" s="433"/>
      <c r="KN11" s="433"/>
      <c r="KO11" s="433"/>
      <c r="KP11" s="433"/>
      <c r="KQ11" s="433"/>
      <c r="KR11" s="433"/>
      <c r="KS11" s="433"/>
      <c r="KT11" s="433"/>
      <c r="KU11" s="433"/>
      <c r="KV11" s="433"/>
      <c r="KW11" s="433"/>
      <c r="KX11" s="433"/>
      <c r="KY11" s="433"/>
      <c r="KZ11" s="433"/>
      <c r="LA11" s="433"/>
      <c r="LB11" s="433"/>
      <c r="LC11" s="433"/>
      <c r="LD11" s="433"/>
      <c r="LE11" s="433"/>
      <c r="LF11" s="433"/>
      <c r="LG11" s="433"/>
      <c r="LH11" s="433"/>
      <c r="LI11" s="433"/>
      <c r="LJ11" s="433"/>
      <c r="LK11" s="433"/>
      <c r="LL11" s="433"/>
      <c r="LM11" s="433"/>
      <c r="LN11" s="433"/>
      <c r="LO11" s="433"/>
      <c r="LP11" s="433"/>
      <c r="LQ11" s="433"/>
      <c r="LR11" s="433"/>
      <c r="LS11" s="433"/>
      <c r="LT11" s="433"/>
      <c r="LU11" s="433"/>
      <c r="LV11" s="433"/>
      <c r="LW11" s="433"/>
      <c r="LX11" s="433"/>
      <c r="LY11" s="433"/>
      <c r="LZ11" s="433"/>
      <c r="MA11" s="433"/>
      <c r="MB11" s="433"/>
      <c r="MC11" s="433"/>
      <c r="MD11" s="433"/>
      <c r="ME11" s="433"/>
      <c r="MF11" s="433"/>
      <c r="MG11" s="433"/>
      <c r="MH11" s="433"/>
      <c r="MI11" s="433"/>
      <c r="MJ11" s="433"/>
      <c r="MK11" s="433"/>
      <c r="ML11" s="433"/>
      <c r="MM11" s="433"/>
      <c r="MN11" s="433"/>
      <c r="MO11" s="433"/>
      <c r="MP11" s="433"/>
      <c r="MQ11" s="433"/>
      <c r="MR11" s="433"/>
      <c r="MS11" s="433"/>
      <c r="MT11" s="433"/>
      <c r="MU11" s="433"/>
      <c r="MV11" s="433"/>
      <c r="MW11" s="433"/>
      <c r="MX11" s="433"/>
      <c r="MY11" s="433"/>
      <c r="MZ11" s="433"/>
      <c r="NA11" s="433"/>
      <c r="NB11" s="433"/>
      <c r="NC11" s="433"/>
      <c r="ND11" s="433"/>
      <c r="NE11" s="433"/>
      <c r="NF11" s="433"/>
      <c r="NG11" s="433"/>
      <c r="NH11" s="433"/>
      <c r="NI11" s="433"/>
      <c r="NJ11" s="433"/>
      <c r="NK11" s="433"/>
      <c r="NL11" s="433"/>
      <c r="NM11" s="433"/>
      <c r="NN11" s="433"/>
      <c r="NO11" s="433"/>
      <c r="NP11" s="433"/>
      <c r="NQ11" s="433"/>
      <c r="NR11" s="433"/>
      <c r="NS11" s="433"/>
      <c r="NT11" s="433"/>
      <c r="NU11" s="433"/>
      <c r="NV11" s="433"/>
      <c r="NW11" s="433"/>
      <c r="NX11" s="433"/>
      <c r="NY11" s="433"/>
      <c r="NZ11" s="433"/>
      <c r="OA11" s="433"/>
      <c r="OB11" s="433"/>
      <c r="OC11" s="433"/>
      <c r="OD11" s="433"/>
      <c r="OE11" s="433"/>
      <c r="OF11" s="433"/>
      <c r="OG11" s="433"/>
      <c r="OH11" s="433"/>
      <c r="OI11" s="433"/>
      <c r="OJ11" s="433"/>
      <c r="OK11" s="433"/>
      <c r="OL11" s="433"/>
      <c r="OM11" s="433"/>
      <c r="ON11" s="433"/>
      <c r="OO11" s="433"/>
      <c r="OP11" s="433"/>
      <c r="OQ11" s="433"/>
      <c r="OR11" s="433"/>
      <c r="OS11" s="433"/>
      <c r="OT11" s="433"/>
      <c r="OU11" s="433"/>
      <c r="OV11" s="433"/>
      <c r="OW11" s="433"/>
      <c r="OX11" s="433"/>
      <c r="OY11" s="433"/>
      <c r="OZ11" s="433"/>
      <c r="PA11" s="433"/>
      <c r="PB11" s="433"/>
      <c r="PC11" s="433"/>
      <c r="PD11" s="433"/>
      <c r="PE11" s="433"/>
      <c r="PF11" s="433"/>
      <c r="PG11" s="433"/>
      <c r="PH11" s="433"/>
      <c r="PI11" s="433"/>
      <c r="PJ11" s="433"/>
      <c r="PK11" s="433"/>
      <c r="PL11" s="433"/>
      <c r="PM11" s="433"/>
      <c r="PN11" s="433"/>
      <c r="PO11" s="433"/>
      <c r="PP11" s="433"/>
      <c r="PQ11" s="433"/>
      <c r="PR11" s="433"/>
      <c r="PS11" s="433"/>
      <c r="PT11" s="433"/>
      <c r="PU11" s="433"/>
      <c r="PV11" s="433"/>
      <c r="PW11" s="433"/>
      <c r="PX11" s="433"/>
      <c r="PY11" s="433"/>
      <c r="PZ11" s="433"/>
      <c r="QA11" s="433"/>
      <c r="QB11" s="433"/>
      <c r="QC11" s="433"/>
      <c r="QD11" s="433"/>
      <c r="QE11" s="433"/>
      <c r="QF11" s="433"/>
      <c r="QG11" s="433"/>
      <c r="QH11" s="433"/>
      <c r="QI11" s="433"/>
      <c r="QJ11" s="433"/>
      <c r="QK11" s="433"/>
      <c r="QL11" s="433"/>
      <c r="QM11" s="433"/>
      <c r="QN11" s="433"/>
      <c r="QO11" s="433"/>
      <c r="QP11" s="433"/>
      <c r="QQ11" s="433"/>
      <c r="QR11" s="433"/>
      <c r="QS11" s="433"/>
      <c r="QT11" s="433"/>
      <c r="QU11" s="433"/>
      <c r="QV11" s="433"/>
      <c r="QW11" s="433"/>
      <c r="QX11" s="433"/>
      <c r="QY11" s="433"/>
      <c r="QZ11" s="433"/>
      <c r="RA11" s="433"/>
      <c r="RB11" s="433"/>
      <c r="RC11" s="433"/>
      <c r="RD11" s="433"/>
      <c r="RE11" s="433"/>
      <c r="RF11" s="433"/>
      <c r="RG11" s="433"/>
      <c r="RH11" s="433"/>
      <c r="RI11" s="433"/>
      <c r="RJ11" s="433"/>
      <c r="RK11" s="433"/>
      <c r="RL11" s="433"/>
      <c r="RM11" s="433"/>
      <c r="RN11" s="433"/>
      <c r="RO11" s="433"/>
      <c r="RP11" s="433"/>
      <c r="RQ11" s="433"/>
      <c r="RR11" s="433"/>
      <c r="RS11" s="433"/>
      <c r="RT11" s="433"/>
      <c r="RU11" s="433"/>
      <c r="RV11" s="433"/>
      <c r="RW11" s="433"/>
      <c r="RX11" s="433"/>
      <c r="RY11" s="433"/>
      <c r="RZ11" s="433"/>
      <c r="SA11" s="433"/>
      <c r="SB11" s="433"/>
      <c r="SC11" s="433"/>
      <c r="SD11" s="433"/>
      <c r="SE11" s="433"/>
      <c r="SF11" s="433"/>
      <c r="SG11" s="433"/>
      <c r="SH11" s="433"/>
      <c r="SI11" s="433"/>
      <c r="SJ11" s="433"/>
      <c r="SK11" s="433"/>
      <c r="SL11" s="433"/>
      <c r="SM11" s="433"/>
      <c r="SN11" s="433"/>
      <c r="SO11" s="433"/>
      <c r="SP11" s="433"/>
      <c r="SQ11" s="433"/>
      <c r="SR11" s="433"/>
      <c r="SS11" s="433"/>
      <c r="ST11" s="433"/>
      <c r="SU11" s="433"/>
      <c r="SV11" s="433"/>
      <c r="SW11" s="433"/>
      <c r="SX11" s="433"/>
      <c r="SY11" s="433"/>
      <c r="SZ11" s="433"/>
      <c r="TA11" s="433"/>
      <c r="TB11" s="433"/>
      <c r="TC11" s="433"/>
      <c r="TD11" s="433"/>
      <c r="TE11" s="433"/>
      <c r="TF11" s="433"/>
      <c r="TG11" s="433"/>
      <c r="TH11" s="433"/>
      <c r="TI11" s="433"/>
      <c r="TJ11" s="433"/>
      <c r="TK11" s="433"/>
      <c r="TL11" s="433"/>
      <c r="TM11" s="433"/>
      <c r="TN11" s="433"/>
      <c r="TO11" s="433"/>
      <c r="TP11" s="433"/>
      <c r="TQ11" s="433"/>
      <c r="TR11" s="433"/>
      <c r="TS11" s="433"/>
      <c r="TT11" s="433"/>
      <c r="TU11" s="433"/>
      <c r="TV11" s="433"/>
      <c r="TW11" s="433"/>
      <c r="TX11" s="433"/>
      <c r="TY11" s="433"/>
      <c r="TZ11" s="433"/>
      <c r="UA11" s="433"/>
      <c r="UB11" s="433"/>
      <c r="UC11" s="433"/>
      <c r="UD11" s="433"/>
      <c r="UE11" s="433"/>
      <c r="UF11" s="433"/>
      <c r="UG11" s="433"/>
      <c r="UH11" s="433"/>
      <c r="UI11" s="433"/>
      <c r="UJ11" s="433"/>
      <c r="UK11" s="433"/>
      <c r="UL11" s="433"/>
      <c r="UM11" s="433"/>
      <c r="UN11" s="433"/>
    </row>
    <row r="12" spans="1:560" s="45" customFormat="1" ht="20.100000000000001" customHeight="1">
      <c r="A12" s="190" t="s">
        <v>34</v>
      </c>
      <c r="B12" s="220"/>
      <c r="C12" s="220">
        <v>40</v>
      </c>
      <c r="D12" s="220">
        <v>22</v>
      </c>
      <c r="E12" s="220">
        <v>21</v>
      </c>
      <c r="F12" s="220">
        <v>2</v>
      </c>
      <c r="G12" s="220">
        <v>17</v>
      </c>
      <c r="H12" s="220">
        <v>32</v>
      </c>
      <c r="I12" s="220">
        <v>18</v>
      </c>
      <c r="J12" s="220">
        <v>6</v>
      </c>
      <c r="K12" s="220">
        <v>25</v>
      </c>
      <c r="L12" s="220">
        <v>14</v>
      </c>
      <c r="M12" s="220">
        <v>1</v>
      </c>
      <c r="N12" s="220">
        <v>15</v>
      </c>
      <c r="O12" s="220">
        <f>SUM(C12:N12)</f>
        <v>213</v>
      </c>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433"/>
      <c r="BS12" s="433"/>
      <c r="BT12" s="433"/>
      <c r="BU12" s="433"/>
      <c r="BV12" s="433"/>
      <c r="BW12" s="433"/>
      <c r="BX12" s="433"/>
      <c r="BY12" s="433"/>
      <c r="BZ12" s="433"/>
      <c r="CA12" s="433"/>
      <c r="CB12" s="433"/>
      <c r="CC12" s="433"/>
      <c r="CD12" s="433"/>
      <c r="CE12" s="433"/>
      <c r="CF12" s="433"/>
      <c r="CG12" s="433"/>
      <c r="CH12" s="433"/>
      <c r="CI12" s="433"/>
      <c r="CJ12" s="433"/>
      <c r="CK12" s="433"/>
      <c r="CL12" s="433"/>
      <c r="CM12" s="433"/>
      <c r="CN12" s="433"/>
      <c r="CO12" s="433"/>
      <c r="CP12" s="433"/>
      <c r="CQ12" s="433"/>
      <c r="CR12" s="433"/>
      <c r="CS12" s="433"/>
      <c r="CT12" s="433"/>
      <c r="CU12" s="433"/>
      <c r="CV12" s="433"/>
      <c r="CW12" s="433"/>
      <c r="CX12" s="433"/>
      <c r="CY12" s="433"/>
      <c r="CZ12" s="433"/>
      <c r="DA12" s="433"/>
      <c r="DB12" s="433"/>
      <c r="DC12" s="433"/>
      <c r="DD12" s="433"/>
      <c r="DE12" s="433"/>
      <c r="DF12" s="433"/>
      <c r="DG12" s="433"/>
      <c r="DH12" s="433"/>
      <c r="DI12" s="433"/>
      <c r="DJ12" s="433"/>
      <c r="DK12" s="433"/>
      <c r="DL12" s="433"/>
      <c r="DM12" s="433"/>
      <c r="DN12" s="433"/>
      <c r="DO12" s="433"/>
      <c r="DP12" s="433"/>
      <c r="DQ12" s="433"/>
      <c r="DR12" s="433"/>
      <c r="DS12" s="433"/>
      <c r="DT12" s="433"/>
      <c r="DU12" s="433"/>
      <c r="DV12" s="433"/>
      <c r="DW12" s="433"/>
      <c r="DX12" s="433"/>
      <c r="DY12" s="433"/>
      <c r="DZ12" s="433"/>
      <c r="EA12" s="433"/>
      <c r="EB12" s="433"/>
      <c r="EC12" s="433"/>
      <c r="ED12" s="433"/>
      <c r="EE12" s="433"/>
      <c r="EF12" s="433"/>
      <c r="EG12" s="433"/>
      <c r="EH12" s="433"/>
      <c r="EI12" s="433"/>
      <c r="EJ12" s="433"/>
      <c r="EK12" s="433"/>
      <c r="EL12" s="433"/>
      <c r="EM12" s="433"/>
      <c r="EN12" s="433"/>
      <c r="EO12" s="433"/>
      <c r="EP12" s="433"/>
      <c r="EQ12" s="433"/>
      <c r="ER12" s="433"/>
      <c r="ES12" s="433"/>
      <c r="ET12" s="433"/>
      <c r="EU12" s="433"/>
      <c r="EV12" s="433"/>
      <c r="EW12" s="433"/>
      <c r="EX12" s="433"/>
      <c r="EY12" s="433"/>
      <c r="EZ12" s="433"/>
      <c r="FA12" s="433"/>
      <c r="FB12" s="433"/>
      <c r="FC12" s="433"/>
      <c r="FD12" s="433"/>
      <c r="FE12" s="433"/>
      <c r="FF12" s="433"/>
      <c r="FG12" s="433"/>
      <c r="FH12" s="433"/>
      <c r="FI12" s="433"/>
      <c r="FJ12" s="433"/>
      <c r="FK12" s="433"/>
      <c r="FL12" s="433"/>
      <c r="FM12" s="433"/>
      <c r="FN12" s="433"/>
      <c r="FO12" s="433"/>
      <c r="FP12" s="433"/>
      <c r="FQ12" s="433"/>
      <c r="FR12" s="433"/>
      <c r="FS12" s="433"/>
      <c r="FT12" s="433"/>
      <c r="FU12" s="433"/>
      <c r="FV12" s="433"/>
      <c r="FW12" s="433"/>
      <c r="FX12" s="433"/>
      <c r="FY12" s="433"/>
      <c r="FZ12" s="433"/>
      <c r="GA12" s="433"/>
      <c r="GB12" s="433"/>
      <c r="GC12" s="433"/>
      <c r="GD12" s="433"/>
      <c r="GE12" s="433"/>
      <c r="GF12" s="433"/>
      <c r="GG12" s="433"/>
      <c r="GH12" s="433"/>
      <c r="GI12" s="433"/>
      <c r="GJ12" s="433"/>
      <c r="GK12" s="433"/>
      <c r="GL12" s="433"/>
      <c r="GM12" s="433"/>
      <c r="GN12" s="433"/>
      <c r="GO12" s="433"/>
      <c r="GP12" s="433"/>
      <c r="GQ12" s="433"/>
      <c r="GR12" s="433"/>
      <c r="GS12" s="433"/>
      <c r="GT12" s="433"/>
      <c r="GU12" s="433"/>
      <c r="GV12" s="433"/>
      <c r="GW12" s="433"/>
      <c r="GX12" s="433"/>
      <c r="GY12" s="433"/>
      <c r="GZ12" s="433"/>
      <c r="HA12" s="433"/>
      <c r="HB12" s="433"/>
      <c r="HC12" s="433"/>
      <c r="HD12" s="433"/>
      <c r="HE12" s="433"/>
      <c r="HF12" s="433"/>
      <c r="HG12" s="433"/>
      <c r="HH12" s="433"/>
      <c r="HI12" s="433"/>
      <c r="HJ12" s="433"/>
      <c r="HK12" s="433"/>
      <c r="HL12" s="433"/>
      <c r="HM12" s="433"/>
      <c r="HN12" s="433"/>
      <c r="HO12" s="433"/>
      <c r="HP12" s="433"/>
      <c r="HQ12" s="433"/>
      <c r="HR12" s="433"/>
      <c r="HS12" s="433"/>
      <c r="HT12" s="433"/>
      <c r="HU12" s="433"/>
      <c r="HV12" s="433"/>
      <c r="HW12" s="433"/>
      <c r="HX12" s="433"/>
      <c r="HY12" s="433"/>
      <c r="HZ12" s="433"/>
      <c r="IA12" s="433"/>
      <c r="IB12" s="433"/>
      <c r="IC12" s="433"/>
      <c r="ID12" s="433"/>
      <c r="IE12" s="433"/>
      <c r="IF12" s="433"/>
      <c r="IG12" s="433"/>
      <c r="IH12" s="433"/>
      <c r="II12" s="433"/>
      <c r="IJ12" s="433"/>
      <c r="IK12" s="433"/>
      <c r="IL12" s="433"/>
      <c r="IM12" s="433"/>
      <c r="IN12" s="433"/>
      <c r="IO12" s="433"/>
      <c r="IP12" s="433"/>
      <c r="IQ12" s="433"/>
      <c r="IR12" s="433"/>
      <c r="IS12" s="433"/>
      <c r="IT12" s="433"/>
      <c r="IU12" s="433"/>
      <c r="IV12" s="433"/>
      <c r="IW12" s="433"/>
      <c r="IX12" s="433"/>
      <c r="IY12" s="433"/>
      <c r="IZ12" s="433"/>
      <c r="JA12" s="433"/>
      <c r="JB12" s="433"/>
      <c r="JC12" s="433"/>
      <c r="JD12" s="433"/>
      <c r="JE12" s="433"/>
      <c r="JF12" s="433"/>
      <c r="JG12" s="433"/>
      <c r="JH12" s="433"/>
      <c r="JI12" s="433"/>
      <c r="JJ12" s="433"/>
      <c r="JK12" s="433"/>
      <c r="JL12" s="433"/>
      <c r="JM12" s="433"/>
      <c r="JN12" s="433"/>
      <c r="JO12" s="433"/>
      <c r="JP12" s="433"/>
      <c r="JQ12" s="433"/>
      <c r="JR12" s="433"/>
      <c r="JS12" s="433"/>
      <c r="JT12" s="433"/>
      <c r="JU12" s="433"/>
      <c r="JV12" s="433"/>
      <c r="JW12" s="433"/>
      <c r="JX12" s="433"/>
      <c r="JY12" s="433"/>
      <c r="JZ12" s="433"/>
      <c r="KA12" s="433"/>
      <c r="KB12" s="433"/>
      <c r="KC12" s="433"/>
      <c r="KD12" s="433"/>
      <c r="KE12" s="433"/>
      <c r="KF12" s="433"/>
      <c r="KG12" s="433"/>
      <c r="KH12" s="433"/>
      <c r="KI12" s="433"/>
      <c r="KJ12" s="433"/>
      <c r="KK12" s="433"/>
      <c r="KL12" s="433"/>
      <c r="KM12" s="433"/>
      <c r="KN12" s="433"/>
      <c r="KO12" s="433"/>
      <c r="KP12" s="433"/>
      <c r="KQ12" s="433"/>
      <c r="KR12" s="433"/>
      <c r="KS12" s="433"/>
      <c r="KT12" s="433"/>
      <c r="KU12" s="433"/>
      <c r="KV12" s="433"/>
      <c r="KW12" s="433"/>
      <c r="KX12" s="433"/>
      <c r="KY12" s="433"/>
      <c r="KZ12" s="433"/>
      <c r="LA12" s="433"/>
      <c r="LB12" s="433"/>
      <c r="LC12" s="433"/>
      <c r="LD12" s="433"/>
      <c r="LE12" s="433"/>
      <c r="LF12" s="433"/>
      <c r="LG12" s="433"/>
      <c r="LH12" s="433"/>
      <c r="LI12" s="433"/>
      <c r="LJ12" s="433"/>
      <c r="LK12" s="433"/>
      <c r="LL12" s="433"/>
      <c r="LM12" s="433"/>
      <c r="LN12" s="433"/>
      <c r="LO12" s="433"/>
      <c r="LP12" s="433"/>
      <c r="LQ12" s="433"/>
      <c r="LR12" s="433"/>
      <c r="LS12" s="433"/>
      <c r="LT12" s="433"/>
      <c r="LU12" s="433"/>
      <c r="LV12" s="433"/>
      <c r="LW12" s="433"/>
      <c r="LX12" s="433"/>
      <c r="LY12" s="433"/>
      <c r="LZ12" s="433"/>
      <c r="MA12" s="433"/>
      <c r="MB12" s="433"/>
      <c r="MC12" s="433"/>
      <c r="MD12" s="433"/>
      <c r="ME12" s="433"/>
      <c r="MF12" s="433"/>
      <c r="MG12" s="433"/>
      <c r="MH12" s="433"/>
      <c r="MI12" s="433"/>
      <c r="MJ12" s="433"/>
      <c r="MK12" s="433"/>
      <c r="ML12" s="433"/>
      <c r="MM12" s="433"/>
      <c r="MN12" s="433"/>
      <c r="MO12" s="433"/>
      <c r="MP12" s="433"/>
      <c r="MQ12" s="433"/>
      <c r="MR12" s="433"/>
      <c r="MS12" s="433"/>
      <c r="MT12" s="433"/>
      <c r="MU12" s="433"/>
      <c r="MV12" s="433"/>
      <c r="MW12" s="433"/>
      <c r="MX12" s="433"/>
      <c r="MY12" s="433"/>
      <c r="MZ12" s="433"/>
      <c r="NA12" s="433"/>
      <c r="NB12" s="433"/>
      <c r="NC12" s="433"/>
      <c r="ND12" s="433"/>
      <c r="NE12" s="433"/>
      <c r="NF12" s="433"/>
      <c r="NG12" s="433"/>
      <c r="NH12" s="433"/>
      <c r="NI12" s="433"/>
      <c r="NJ12" s="433"/>
      <c r="NK12" s="433"/>
      <c r="NL12" s="433"/>
      <c r="NM12" s="433"/>
      <c r="NN12" s="433"/>
      <c r="NO12" s="433"/>
      <c r="NP12" s="433"/>
      <c r="NQ12" s="433"/>
      <c r="NR12" s="433"/>
      <c r="NS12" s="433"/>
      <c r="NT12" s="433"/>
      <c r="NU12" s="433"/>
      <c r="NV12" s="433"/>
      <c r="NW12" s="433"/>
      <c r="NX12" s="433"/>
      <c r="NY12" s="433"/>
      <c r="NZ12" s="433"/>
      <c r="OA12" s="433"/>
      <c r="OB12" s="433"/>
      <c r="OC12" s="433"/>
      <c r="OD12" s="433"/>
      <c r="OE12" s="433"/>
      <c r="OF12" s="433"/>
      <c r="OG12" s="433"/>
      <c r="OH12" s="433"/>
      <c r="OI12" s="433"/>
      <c r="OJ12" s="433"/>
      <c r="OK12" s="433"/>
      <c r="OL12" s="433"/>
      <c r="OM12" s="433"/>
      <c r="ON12" s="433"/>
      <c r="OO12" s="433"/>
      <c r="OP12" s="433"/>
      <c r="OQ12" s="433"/>
      <c r="OR12" s="433"/>
      <c r="OS12" s="433"/>
      <c r="OT12" s="433"/>
      <c r="OU12" s="433"/>
      <c r="OV12" s="433"/>
      <c r="OW12" s="433"/>
      <c r="OX12" s="433"/>
      <c r="OY12" s="433"/>
      <c r="OZ12" s="433"/>
      <c r="PA12" s="433"/>
      <c r="PB12" s="433"/>
      <c r="PC12" s="433"/>
      <c r="PD12" s="433"/>
      <c r="PE12" s="433"/>
      <c r="PF12" s="433"/>
      <c r="PG12" s="433"/>
      <c r="PH12" s="433"/>
      <c r="PI12" s="433"/>
      <c r="PJ12" s="433"/>
      <c r="PK12" s="433"/>
      <c r="PL12" s="433"/>
      <c r="PM12" s="433"/>
      <c r="PN12" s="433"/>
      <c r="PO12" s="433"/>
      <c r="PP12" s="433"/>
      <c r="PQ12" s="433"/>
      <c r="PR12" s="433"/>
      <c r="PS12" s="433"/>
      <c r="PT12" s="433"/>
      <c r="PU12" s="433"/>
      <c r="PV12" s="433"/>
      <c r="PW12" s="433"/>
      <c r="PX12" s="433"/>
      <c r="PY12" s="433"/>
      <c r="PZ12" s="433"/>
      <c r="QA12" s="433"/>
      <c r="QB12" s="433"/>
      <c r="QC12" s="433"/>
      <c r="QD12" s="433"/>
      <c r="QE12" s="433"/>
      <c r="QF12" s="433"/>
      <c r="QG12" s="433"/>
      <c r="QH12" s="433"/>
      <c r="QI12" s="433"/>
      <c r="QJ12" s="433"/>
      <c r="QK12" s="433"/>
      <c r="QL12" s="433"/>
      <c r="QM12" s="433"/>
      <c r="QN12" s="433"/>
      <c r="QO12" s="433"/>
      <c r="QP12" s="433"/>
      <c r="QQ12" s="433"/>
      <c r="QR12" s="433"/>
      <c r="QS12" s="433"/>
      <c r="QT12" s="433"/>
      <c r="QU12" s="433"/>
      <c r="QV12" s="433"/>
      <c r="QW12" s="433"/>
      <c r="QX12" s="433"/>
      <c r="QY12" s="433"/>
      <c r="QZ12" s="433"/>
      <c r="RA12" s="433"/>
      <c r="RB12" s="433"/>
      <c r="RC12" s="433"/>
      <c r="RD12" s="433"/>
      <c r="RE12" s="433"/>
      <c r="RF12" s="433"/>
      <c r="RG12" s="433"/>
      <c r="RH12" s="433"/>
      <c r="RI12" s="433"/>
      <c r="RJ12" s="433"/>
      <c r="RK12" s="433"/>
      <c r="RL12" s="433"/>
      <c r="RM12" s="433"/>
      <c r="RN12" s="433"/>
      <c r="RO12" s="433"/>
      <c r="RP12" s="433"/>
      <c r="RQ12" s="433"/>
      <c r="RR12" s="433"/>
      <c r="RS12" s="433"/>
      <c r="RT12" s="433"/>
      <c r="RU12" s="433"/>
      <c r="RV12" s="433"/>
      <c r="RW12" s="433"/>
      <c r="RX12" s="433"/>
      <c r="RY12" s="433"/>
      <c r="RZ12" s="433"/>
      <c r="SA12" s="433"/>
      <c r="SB12" s="433"/>
      <c r="SC12" s="433"/>
      <c r="SD12" s="433"/>
      <c r="SE12" s="433"/>
      <c r="SF12" s="433"/>
      <c r="SG12" s="433"/>
      <c r="SH12" s="433"/>
      <c r="SI12" s="433"/>
      <c r="SJ12" s="433"/>
      <c r="SK12" s="433"/>
      <c r="SL12" s="433"/>
      <c r="SM12" s="433"/>
      <c r="SN12" s="433"/>
      <c r="SO12" s="433"/>
      <c r="SP12" s="433"/>
      <c r="SQ12" s="433"/>
      <c r="SR12" s="433"/>
      <c r="SS12" s="433"/>
      <c r="ST12" s="433"/>
      <c r="SU12" s="433"/>
      <c r="SV12" s="433"/>
      <c r="SW12" s="433"/>
      <c r="SX12" s="433"/>
      <c r="SY12" s="433"/>
      <c r="SZ12" s="433"/>
      <c r="TA12" s="433"/>
      <c r="TB12" s="433"/>
      <c r="TC12" s="433"/>
      <c r="TD12" s="433"/>
      <c r="TE12" s="433"/>
      <c r="TF12" s="433"/>
      <c r="TG12" s="433"/>
      <c r="TH12" s="433"/>
      <c r="TI12" s="433"/>
      <c r="TJ12" s="433"/>
      <c r="TK12" s="433"/>
      <c r="TL12" s="433"/>
      <c r="TM12" s="433"/>
      <c r="TN12" s="433"/>
      <c r="TO12" s="433"/>
      <c r="TP12" s="433"/>
      <c r="TQ12" s="433"/>
      <c r="TR12" s="433"/>
      <c r="TS12" s="433"/>
      <c r="TT12" s="433"/>
      <c r="TU12" s="433"/>
      <c r="TV12" s="433"/>
      <c r="TW12" s="433"/>
      <c r="TX12" s="433"/>
      <c r="TY12" s="433"/>
      <c r="TZ12" s="433"/>
      <c r="UA12" s="433"/>
      <c r="UB12" s="433"/>
      <c r="UC12" s="433"/>
      <c r="UD12" s="433"/>
      <c r="UE12" s="433"/>
      <c r="UF12" s="433"/>
      <c r="UG12" s="433"/>
      <c r="UH12" s="433"/>
      <c r="UI12" s="433"/>
      <c r="UJ12" s="433"/>
      <c r="UK12" s="433"/>
      <c r="UL12" s="433"/>
      <c r="UM12" s="433"/>
      <c r="UN12" s="433"/>
    </row>
    <row r="13" spans="1:560" s="45" customFormat="1" ht="20.100000000000001" customHeight="1">
      <c r="A13" s="184" t="s">
        <v>35</v>
      </c>
      <c r="B13" s="451">
        <v>164</v>
      </c>
      <c r="C13" s="284">
        <v>11</v>
      </c>
      <c r="D13" s="451">
        <v>20</v>
      </c>
      <c r="E13" s="451">
        <v>25</v>
      </c>
      <c r="F13" s="451">
        <v>15</v>
      </c>
      <c r="G13" s="451">
        <v>17</v>
      </c>
      <c r="H13" s="451">
        <v>27</v>
      </c>
      <c r="I13" s="451">
        <v>27</v>
      </c>
      <c r="J13" s="451">
        <v>7</v>
      </c>
      <c r="K13" s="451">
        <v>17</v>
      </c>
      <c r="L13" s="451">
        <v>23</v>
      </c>
      <c r="M13" s="451">
        <v>12</v>
      </c>
      <c r="N13" s="451">
        <v>6</v>
      </c>
      <c r="O13" s="452">
        <f>SUM(C13:N13)</f>
        <v>207</v>
      </c>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433"/>
      <c r="BQ13" s="433"/>
      <c r="BR13" s="433"/>
      <c r="BS13" s="433"/>
      <c r="BT13" s="433"/>
      <c r="BU13" s="433"/>
      <c r="BV13" s="433"/>
      <c r="BW13" s="433"/>
      <c r="BX13" s="433"/>
      <c r="BY13" s="433"/>
      <c r="BZ13" s="433"/>
      <c r="CA13" s="433"/>
      <c r="CB13" s="433"/>
      <c r="CC13" s="433"/>
      <c r="CD13" s="433"/>
      <c r="CE13" s="433"/>
      <c r="CF13" s="433"/>
      <c r="CG13" s="433"/>
      <c r="CH13" s="433"/>
      <c r="CI13" s="433"/>
      <c r="CJ13" s="433"/>
      <c r="CK13" s="433"/>
      <c r="CL13" s="433"/>
      <c r="CM13" s="433"/>
      <c r="CN13" s="433"/>
      <c r="CO13" s="433"/>
      <c r="CP13" s="433"/>
      <c r="CQ13" s="433"/>
      <c r="CR13" s="433"/>
      <c r="CS13" s="433"/>
      <c r="CT13" s="433"/>
      <c r="CU13" s="433"/>
      <c r="CV13" s="433"/>
      <c r="CW13" s="433"/>
      <c r="CX13" s="433"/>
      <c r="CY13" s="433"/>
      <c r="CZ13" s="433"/>
      <c r="DA13" s="433"/>
      <c r="DB13" s="433"/>
      <c r="DC13" s="433"/>
      <c r="DD13" s="433"/>
      <c r="DE13" s="433"/>
      <c r="DF13" s="433"/>
      <c r="DG13" s="433"/>
      <c r="DH13" s="433"/>
      <c r="DI13" s="433"/>
      <c r="DJ13" s="433"/>
      <c r="DK13" s="433"/>
      <c r="DL13" s="433"/>
      <c r="DM13" s="433"/>
      <c r="DN13" s="433"/>
      <c r="DO13" s="433"/>
      <c r="DP13" s="433"/>
      <c r="DQ13" s="433"/>
      <c r="DR13" s="433"/>
      <c r="DS13" s="433"/>
      <c r="DT13" s="433"/>
      <c r="DU13" s="433"/>
      <c r="DV13" s="433"/>
      <c r="DW13" s="433"/>
      <c r="DX13" s="433"/>
      <c r="DY13" s="433"/>
      <c r="DZ13" s="433"/>
      <c r="EA13" s="433"/>
      <c r="EB13" s="433"/>
      <c r="EC13" s="433"/>
      <c r="ED13" s="433"/>
      <c r="EE13" s="433"/>
      <c r="EF13" s="433"/>
      <c r="EG13" s="433"/>
      <c r="EH13" s="433"/>
      <c r="EI13" s="433"/>
      <c r="EJ13" s="433"/>
      <c r="EK13" s="433"/>
      <c r="EL13" s="433"/>
      <c r="EM13" s="433"/>
      <c r="EN13" s="433"/>
      <c r="EO13" s="433"/>
      <c r="EP13" s="433"/>
      <c r="EQ13" s="433"/>
      <c r="ER13" s="433"/>
      <c r="ES13" s="433"/>
      <c r="ET13" s="433"/>
      <c r="EU13" s="433"/>
      <c r="EV13" s="433"/>
      <c r="EW13" s="433"/>
      <c r="EX13" s="433"/>
      <c r="EY13" s="433"/>
      <c r="EZ13" s="433"/>
      <c r="FA13" s="433"/>
      <c r="FB13" s="433"/>
      <c r="FC13" s="433"/>
      <c r="FD13" s="433"/>
      <c r="FE13" s="433"/>
      <c r="FF13" s="433"/>
      <c r="FG13" s="433"/>
      <c r="FH13" s="433"/>
      <c r="FI13" s="433"/>
      <c r="FJ13" s="433"/>
      <c r="FK13" s="433"/>
      <c r="FL13" s="433"/>
      <c r="FM13" s="433"/>
      <c r="FN13" s="433"/>
      <c r="FO13" s="433"/>
      <c r="FP13" s="433"/>
      <c r="FQ13" s="433"/>
      <c r="FR13" s="433"/>
      <c r="FS13" s="433"/>
      <c r="FT13" s="433"/>
      <c r="FU13" s="433"/>
      <c r="FV13" s="433"/>
      <c r="FW13" s="433"/>
      <c r="FX13" s="433"/>
      <c r="FY13" s="433"/>
      <c r="FZ13" s="433"/>
      <c r="GA13" s="433"/>
      <c r="GB13" s="433"/>
      <c r="GC13" s="433"/>
      <c r="GD13" s="433"/>
      <c r="GE13" s="433"/>
      <c r="GF13" s="433"/>
      <c r="GG13" s="433"/>
      <c r="GH13" s="433"/>
      <c r="GI13" s="433"/>
      <c r="GJ13" s="433"/>
      <c r="GK13" s="433"/>
      <c r="GL13" s="433"/>
      <c r="GM13" s="433"/>
      <c r="GN13" s="433"/>
      <c r="GO13" s="433"/>
      <c r="GP13" s="433"/>
      <c r="GQ13" s="433"/>
      <c r="GR13" s="433"/>
      <c r="GS13" s="433"/>
      <c r="GT13" s="433"/>
      <c r="GU13" s="433"/>
      <c r="GV13" s="433"/>
      <c r="GW13" s="433"/>
      <c r="GX13" s="433"/>
      <c r="GY13" s="433"/>
      <c r="GZ13" s="433"/>
      <c r="HA13" s="433"/>
      <c r="HB13" s="433"/>
      <c r="HC13" s="433"/>
      <c r="HD13" s="433"/>
      <c r="HE13" s="433"/>
      <c r="HF13" s="433"/>
      <c r="HG13" s="433"/>
      <c r="HH13" s="433"/>
      <c r="HI13" s="433"/>
      <c r="HJ13" s="433"/>
      <c r="HK13" s="433"/>
      <c r="HL13" s="433"/>
      <c r="HM13" s="433"/>
      <c r="HN13" s="433"/>
      <c r="HO13" s="433"/>
      <c r="HP13" s="433"/>
      <c r="HQ13" s="433"/>
      <c r="HR13" s="433"/>
      <c r="HS13" s="433"/>
      <c r="HT13" s="433"/>
      <c r="HU13" s="433"/>
      <c r="HV13" s="433"/>
      <c r="HW13" s="433"/>
      <c r="HX13" s="433"/>
      <c r="HY13" s="433"/>
      <c r="HZ13" s="433"/>
      <c r="IA13" s="433"/>
      <c r="IB13" s="433"/>
      <c r="IC13" s="433"/>
      <c r="ID13" s="433"/>
      <c r="IE13" s="433"/>
      <c r="IF13" s="433"/>
      <c r="IG13" s="433"/>
      <c r="IH13" s="433"/>
      <c r="II13" s="433"/>
      <c r="IJ13" s="433"/>
      <c r="IK13" s="433"/>
      <c r="IL13" s="433"/>
      <c r="IM13" s="433"/>
      <c r="IN13" s="433"/>
      <c r="IO13" s="433"/>
      <c r="IP13" s="433"/>
      <c r="IQ13" s="433"/>
      <c r="IR13" s="433"/>
      <c r="IS13" s="433"/>
      <c r="IT13" s="433"/>
      <c r="IU13" s="433"/>
      <c r="IV13" s="433"/>
      <c r="IW13" s="433"/>
      <c r="IX13" s="433"/>
      <c r="IY13" s="433"/>
      <c r="IZ13" s="433"/>
      <c r="JA13" s="433"/>
      <c r="JB13" s="433"/>
      <c r="JC13" s="433"/>
      <c r="JD13" s="433"/>
      <c r="JE13" s="433"/>
      <c r="JF13" s="433"/>
      <c r="JG13" s="433"/>
      <c r="JH13" s="433"/>
      <c r="JI13" s="433"/>
      <c r="JJ13" s="433"/>
      <c r="JK13" s="433"/>
      <c r="JL13" s="433"/>
      <c r="JM13" s="433"/>
      <c r="JN13" s="433"/>
      <c r="JO13" s="433"/>
      <c r="JP13" s="433"/>
      <c r="JQ13" s="433"/>
      <c r="JR13" s="433"/>
      <c r="JS13" s="433"/>
      <c r="JT13" s="433"/>
      <c r="JU13" s="433"/>
      <c r="JV13" s="433"/>
      <c r="JW13" s="433"/>
      <c r="JX13" s="433"/>
      <c r="JY13" s="433"/>
      <c r="JZ13" s="433"/>
      <c r="KA13" s="433"/>
      <c r="KB13" s="433"/>
      <c r="KC13" s="433"/>
      <c r="KD13" s="433"/>
      <c r="KE13" s="433"/>
      <c r="KF13" s="433"/>
      <c r="KG13" s="433"/>
      <c r="KH13" s="433"/>
      <c r="KI13" s="433"/>
      <c r="KJ13" s="433"/>
      <c r="KK13" s="433"/>
      <c r="KL13" s="433"/>
      <c r="KM13" s="433"/>
      <c r="KN13" s="433"/>
      <c r="KO13" s="433"/>
      <c r="KP13" s="433"/>
      <c r="KQ13" s="433"/>
      <c r="KR13" s="433"/>
      <c r="KS13" s="433"/>
      <c r="KT13" s="433"/>
      <c r="KU13" s="433"/>
      <c r="KV13" s="433"/>
      <c r="KW13" s="433"/>
      <c r="KX13" s="433"/>
      <c r="KY13" s="433"/>
      <c r="KZ13" s="433"/>
      <c r="LA13" s="433"/>
      <c r="LB13" s="433"/>
      <c r="LC13" s="433"/>
      <c r="LD13" s="433"/>
      <c r="LE13" s="433"/>
      <c r="LF13" s="433"/>
      <c r="LG13" s="433"/>
      <c r="LH13" s="433"/>
      <c r="LI13" s="433"/>
      <c r="LJ13" s="433"/>
      <c r="LK13" s="433"/>
      <c r="LL13" s="433"/>
      <c r="LM13" s="433"/>
      <c r="LN13" s="433"/>
      <c r="LO13" s="433"/>
      <c r="LP13" s="433"/>
      <c r="LQ13" s="433"/>
      <c r="LR13" s="433"/>
      <c r="LS13" s="433"/>
      <c r="LT13" s="433"/>
      <c r="LU13" s="433"/>
      <c r="LV13" s="433"/>
      <c r="LW13" s="433"/>
      <c r="LX13" s="433"/>
      <c r="LY13" s="433"/>
      <c r="LZ13" s="433"/>
      <c r="MA13" s="433"/>
      <c r="MB13" s="433"/>
      <c r="MC13" s="433"/>
      <c r="MD13" s="433"/>
      <c r="ME13" s="433"/>
      <c r="MF13" s="433"/>
      <c r="MG13" s="433"/>
      <c r="MH13" s="433"/>
      <c r="MI13" s="433"/>
      <c r="MJ13" s="433"/>
      <c r="MK13" s="433"/>
      <c r="ML13" s="433"/>
      <c r="MM13" s="433"/>
      <c r="MN13" s="433"/>
      <c r="MO13" s="433"/>
      <c r="MP13" s="433"/>
      <c r="MQ13" s="433"/>
      <c r="MR13" s="433"/>
      <c r="MS13" s="433"/>
      <c r="MT13" s="433"/>
      <c r="MU13" s="433"/>
      <c r="MV13" s="433"/>
      <c r="MW13" s="433"/>
      <c r="MX13" s="433"/>
      <c r="MY13" s="433"/>
      <c r="MZ13" s="433"/>
      <c r="NA13" s="433"/>
      <c r="NB13" s="433"/>
      <c r="NC13" s="433"/>
      <c r="ND13" s="433"/>
      <c r="NE13" s="433"/>
      <c r="NF13" s="433"/>
      <c r="NG13" s="433"/>
      <c r="NH13" s="433"/>
      <c r="NI13" s="433"/>
      <c r="NJ13" s="433"/>
      <c r="NK13" s="433"/>
      <c r="NL13" s="433"/>
      <c r="NM13" s="433"/>
      <c r="NN13" s="433"/>
      <c r="NO13" s="433"/>
      <c r="NP13" s="433"/>
      <c r="NQ13" s="433"/>
      <c r="NR13" s="433"/>
      <c r="NS13" s="433"/>
      <c r="NT13" s="433"/>
      <c r="NU13" s="433"/>
      <c r="NV13" s="433"/>
      <c r="NW13" s="433"/>
      <c r="NX13" s="433"/>
      <c r="NY13" s="433"/>
      <c r="NZ13" s="433"/>
      <c r="OA13" s="433"/>
      <c r="OB13" s="433"/>
      <c r="OC13" s="433"/>
      <c r="OD13" s="433"/>
      <c r="OE13" s="433"/>
      <c r="OF13" s="433"/>
      <c r="OG13" s="433"/>
      <c r="OH13" s="433"/>
      <c r="OI13" s="433"/>
      <c r="OJ13" s="433"/>
      <c r="OK13" s="433"/>
      <c r="OL13" s="433"/>
      <c r="OM13" s="433"/>
      <c r="ON13" s="433"/>
      <c r="OO13" s="433"/>
      <c r="OP13" s="433"/>
      <c r="OQ13" s="433"/>
      <c r="OR13" s="433"/>
      <c r="OS13" s="433"/>
      <c r="OT13" s="433"/>
      <c r="OU13" s="433"/>
      <c r="OV13" s="433"/>
      <c r="OW13" s="433"/>
      <c r="OX13" s="433"/>
      <c r="OY13" s="433"/>
      <c r="OZ13" s="433"/>
      <c r="PA13" s="433"/>
      <c r="PB13" s="433"/>
      <c r="PC13" s="433"/>
      <c r="PD13" s="433"/>
      <c r="PE13" s="433"/>
      <c r="PF13" s="433"/>
      <c r="PG13" s="433"/>
      <c r="PH13" s="433"/>
      <c r="PI13" s="433"/>
      <c r="PJ13" s="433"/>
      <c r="PK13" s="433"/>
      <c r="PL13" s="433"/>
      <c r="PM13" s="433"/>
      <c r="PN13" s="433"/>
      <c r="PO13" s="433"/>
      <c r="PP13" s="433"/>
      <c r="PQ13" s="433"/>
      <c r="PR13" s="433"/>
      <c r="PS13" s="433"/>
      <c r="PT13" s="433"/>
      <c r="PU13" s="433"/>
      <c r="PV13" s="433"/>
      <c r="PW13" s="433"/>
      <c r="PX13" s="433"/>
      <c r="PY13" s="433"/>
      <c r="PZ13" s="433"/>
      <c r="QA13" s="433"/>
      <c r="QB13" s="433"/>
      <c r="QC13" s="433"/>
      <c r="QD13" s="433"/>
      <c r="QE13" s="433"/>
      <c r="QF13" s="433"/>
      <c r="QG13" s="433"/>
      <c r="QH13" s="433"/>
      <c r="QI13" s="433"/>
      <c r="QJ13" s="433"/>
      <c r="QK13" s="433"/>
      <c r="QL13" s="433"/>
      <c r="QM13" s="433"/>
      <c r="QN13" s="433"/>
      <c r="QO13" s="433"/>
      <c r="QP13" s="433"/>
      <c r="QQ13" s="433"/>
      <c r="QR13" s="433"/>
      <c r="QS13" s="433"/>
      <c r="QT13" s="433"/>
      <c r="QU13" s="433"/>
      <c r="QV13" s="433"/>
      <c r="QW13" s="433"/>
      <c r="QX13" s="433"/>
      <c r="QY13" s="433"/>
      <c r="QZ13" s="433"/>
      <c r="RA13" s="433"/>
      <c r="RB13" s="433"/>
      <c r="RC13" s="433"/>
      <c r="RD13" s="433"/>
      <c r="RE13" s="433"/>
      <c r="RF13" s="433"/>
      <c r="RG13" s="433"/>
      <c r="RH13" s="433"/>
      <c r="RI13" s="433"/>
      <c r="RJ13" s="433"/>
      <c r="RK13" s="433"/>
      <c r="RL13" s="433"/>
      <c r="RM13" s="433"/>
      <c r="RN13" s="433"/>
      <c r="RO13" s="433"/>
      <c r="RP13" s="433"/>
      <c r="RQ13" s="433"/>
      <c r="RR13" s="433"/>
      <c r="RS13" s="433"/>
      <c r="RT13" s="433"/>
      <c r="RU13" s="433"/>
      <c r="RV13" s="433"/>
      <c r="RW13" s="433"/>
      <c r="RX13" s="433"/>
      <c r="RY13" s="433"/>
      <c r="RZ13" s="433"/>
      <c r="SA13" s="433"/>
      <c r="SB13" s="433"/>
      <c r="SC13" s="433"/>
      <c r="SD13" s="433"/>
      <c r="SE13" s="433"/>
      <c r="SF13" s="433"/>
      <c r="SG13" s="433"/>
      <c r="SH13" s="433"/>
      <c r="SI13" s="433"/>
      <c r="SJ13" s="433"/>
      <c r="SK13" s="433"/>
      <c r="SL13" s="433"/>
      <c r="SM13" s="433"/>
      <c r="SN13" s="433"/>
      <c r="SO13" s="433"/>
      <c r="SP13" s="433"/>
      <c r="SQ13" s="433"/>
      <c r="SR13" s="433"/>
      <c r="SS13" s="433"/>
      <c r="ST13" s="433"/>
      <c r="SU13" s="433"/>
      <c r="SV13" s="433"/>
      <c r="SW13" s="433"/>
      <c r="SX13" s="433"/>
      <c r="SY13" s="433"/>
      <c r="SZ13" s="433"/>
      <c r="TA13" s="433"/>
      <c r="TB13" s="433"/>
      <c r="TC13" s="433"/>
      <c r="TD13" s="433"/>
      <c r="TE13" s="433"/>
      <c r="TF13" s="433"/>
      <c r="TG13" s="433"/>
      <c r="TH13" s="433"/>
      <c r="TI13" s="433"/>
      <c r="TJ13" s="433"/>
      <c r="TK13" s="433"/>
      <c r="TL13" s="433"/>
      <c r="TM13" s="433"/>
      <c r="TN13" s="433"/>
      <c r="TO13" s="433"/>
      <c r="TP13" s="433"/>
      <c r="TQ13" s="433"/>
      <c r="TR13" s="433"/>
      <c r="TS13" s="433"/>
      <c r="TT13" s="433"/>
      <c r="TU13" s="433"/>
      <c r="TV13" s="433"/>
      <c r="TW13" s="433"/>
      <c r="TX13" s="433"/>
      <c r="TY13" s="433"/>
      <c r="TZ13" s="433"/>
      <c r="UA13" s="433"/>
      <c r="UB13" s="433"/>
      <c r="UC13" s="433"/>
      <c r="UD13" s="433"/>
      <c r="UE13" s="433"/>
      <c r="UF13" s="433"/>
      <c r="UG13" s="433"/>
      <c r="UH13" s="433"/>
      <c r="UI13" s="433"/>
      <c r="UJ13" s="433"/>
      <c r="UK13" s="433"/>
      <c r="UL13" s="433"/>
      <c r="UM13" s="433"/>
      <c r="UN13" s="433"/>
    </row>
    <row r="14" spans="1:560" s="45" customFormat="1" ht="20.100000000000001" customHeight="1">
      <c r="A14" s="190" t="s">
        <v>36</v>
      </c>
      <c r="B14" s="239"/>
      <c r="C14" s="239">
        <f>C11+C12-C13</f>
        <v>102</v>
      </c>
      <c r="D14" s="239">
        <f t="shared" ref="D14" si="0">D11+D12-D13</f>
        <v>104</v>
      </c>
      <c r="E14" s="239">
        <v>100</v>
      </c>
      <c r="F14" s="239">
        <v>87</v>
      </c>
      <c r="G14" s="239">
        <v>87</v>
      </c>
      <c r="H14" s="239">
        <v>92</v>
      </c>
      <c r="I14" s="239">
        <v>83</v>
      </c>
      <c r="J14" s="239">
        <v>82</v>
      </c>
      <c r="K14" s="239">
        <v>90</v>
      </c>
      <c r="L14" s="239">
        <v>81</v>
      </c>
      <c r="M14" s="239">
        <v>70</v>
      </c>
      <c r="N14" s="239">
        <v>79</v>
      </c>
      <c r="O14" s="431"/>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433"/>
      <c r="BQ14" s="433"/>
      <c r="BR14" s="433"/>
      <c r="BS14" s="433"/>
      <c r="BT14" s="433"/>
      <c r="BU14" s="433"/>
      <c r="BV14" s="433"/>
      <c r="BW14" s="433"/>
      <c r="BX14" s="433"/>
      <c r="BY14" s="433"/>
      <c r="BZ14" s="433"/>
      <c r="CA14" s="433"/>
      <c r="CB14" s="433"/>
      <c r="CC14" s="433"/>
      <c r="CD14" s="433"/>
      <c r="CE14" s="433"/>
      <c r="CF14" s="433"/>
      <c r="CG14" s="433"/>
      <c r="CH14" s="433"/>
      <c r="CI14" s="433"/>
      <c r="CJ14" s="433"/>
      <c r="CK14" s="433"/>
      <c r="CL14" s="433"/>
      <c r="CM14" s="433"/>
      <c r="CN14" s="433"/>
      <c r="CO14" s="433"/>
      <c r="CP14" s="433"/>
      <c r="CQ14" s="433"/>
      <c r="CR14" s="433"/>
      <c r="CS14" s="433"/>
      <c r="CT14" s="433"/>
      <c r="CU14" s="433"/>
      <c r="CV14" s="433"/>
      <c r="CW14" s="433"/>
      <c r="CX14" s="433"/>
      <c r="CY14" s="433"/>
      <c r="CZ14" s="433"/>
      <c r="DA14" s="433"/>
      <c r="DB14" s="433"/>
      <c r="DC14" s="433"/>
      <c r="DD14" s="433"/>
      <c r="DE14" s="433"/>
      <c r="DF14" s="433"/>
      <c r="DG14" s="433"/>
      <c r="DH14" s="433"/>
      <c r="DI14" s="433"/>
      <c r="DJ14" s="433"/>
      <c r="DK14" s="433"/>
      <c r="DL14" s="433"/>
      <c r="DM14" s="433"/>
      <c r="DN14" s="433"/>
      <c r="DO14" s="433"/>
      <c r="DP14" s="433"/>
      <c r="DQ14" s="433"/>
      <c r="DR14" s="433"/>
      <c r="DS14" s="433"/>
      <c r="DT14" s="433"/>
      <c r="DU14" s="433"/>
      <c r="DV14" s="433"/>
      <c r="DW14" s="433"/>
      <c r="DX14" s="433"/>
      <c r="DY14" s="433"/>
      <c r="DZ14" s="433"/>
      <c r="EA14" s="433"/>
      <c r="EB14" s="433"/>
      <c r="EC14" s="433"/>
      <c r="ED14" s="433"/>
      <c r="EE14" s="433"/>
      <c r="EF14" s="433"/>
      <c r="EG14" s="433"/>
      <c r="EH14" s="433"/>
      <c r="EI14" s="433"/>
      <c r="EJ14" s="433"/>
      <c r="EK14" s="433"/>
      <c r="EL14" s="433"/>
      <c r="EM14" s="433"/>
      <c r="EN14" s="433"/>
      <c r="EO14" s="433"/>
      <c r="EP14" s="433"/>
      <c r="EQ14" s="433"/>
      <c r="ER14" s="433"/>
      <c r="ES14" s="433"/>
      <c r="ET14" s="433"/>
      <c r="EU14" s="433"/>
      <c r="EV14" s="433"/>
      <c r="EW14" s="433"/>
      <c r="EX14" s="433"/>
      <c r="EY14" s="433"/>
      <c r="EZ14" s="433"/>
      <c r="FA14" s="433"/>
      <c r="FB14" s="433"/>
      <c r="FC14" s="433"/>
      <c r="FD14" s="433"/>
      <c r="FE14" s="433"/>
      <c r="FF14" s="433"/>
      <c r="FG14" s="433"/>
      <c r="FH14" s="433"/>
      <c r="FI14" s="433"/>
      <c r="FJ14" s="433"/>
      <c r="FK14" s="433"/>
      <c r="FL14" s="433"/>
      <c r="FM14" s="433"/>
      <c r="FN14" s="433"/>
      <c r="FO14" s="433"/>
      <c r="FP14" s="433"/>
      <c r="FQ14" s="433"/>
      <c r="FR14" s="433"/>
      <c r="FS14" s="433"/>
      <c r="FT14" s="433"/>
      <c r="FU14" s="433"/>
      <c r="FV14" s="433"/>
      <c r="FW14" s="433"/>
      <c r="FX14" s="433"/>
      <c r="FY14" s="433"/>
      <c r="FZ14" s="433"/>
      <c r="GA14" s="433"/>
      <c r="GB14" s="433"/>
      <c r="GC14" s="433"/>
      <c r="GD14" s="433"/>
      <c r="GE14" s="433"/>
      <c r="GF14" s="433"/>
      <c r="GG14" s="433"/>
      <c r="GH14" s="433"/>
      <c r="GI14" s="433"/>
      <c r="GJ14" s="433"/>
      <c r="GK14" s="433"/>
      <c r="GL14" s="433"/>
      <c r="GM14" s="433"/>
      <c r="GN14" s="433"/>
      <c r="GO14" s="433"/>
      <c r="GP14" s="433"/>
      <c r="GQ14" s="433"/>
      <c r="GR14" s="433"/>
      <c r="GS14" s="433"/>
      <c r="GT14" s="433"/>
      <c r="GU14" s="433"/>
      <c r="GV14" s="433"/>
      <c r="GW14" s="433"/>
      <c r="GX14" s="433"/>
      <c r="GY14" s="433"/>
      <c r="GZ14" s="433"/>
      <c r="HA14" s="433"/>
      <c r="HB14" s="433"/>
      <c r="HC14" s="433"/>
      <c r="HD14" s="433"/>
      <c r="HE14" s="433"/>
      <c r="HF14" s="433"/>
      <c r="HG14" s="433"/>
      <c r="HH14" s="433"/>
      <c r="HI14" s="433"/>
      <c r="HJ14" s="433"/>
      <c r="HK14" s="433"/>
      <c r="HL14" s="433"/>
      <c r="HM14" s="433"/>
      <c r="HN14" s="433"/>
      <c r="HO14" s="433"/>
      <c r="HP14" s="433"/>
      <c r="HQ14" s="433"/>
      <c r="HR14" s="433"/>
      <c r="HS14" s="433"/>
      <c r="HT14" s="433"/>
      <c r="HU14" s="433"/>
      <c r="HV14" s="433"/>
      <c r="HW14" s="433"/>
      <c r="HX14" s="433"/>
      <c r="HY14" s="433"/>
      <c r="HZ14" s="433"/>
      <c r="IA14" s="433"/>
      <c r="IB14" s="433"/>
      <c r="IC14" s="433"/>
      <c r="ID14" s="433"/>
      <c r="IE14" s="433"/>
      <c r="IF14" s="433"/>
      <c r="IG14" s="433"/>
      <c r="IH14" s="433"/>
      <c r="II14" s="433"/>
      <c r="IJ14" s="433"/>
      <c r="IK14" s="433"/>
      <c r="IL14" s="433"/>
      <c r="IM14" s="433"/>
      <c r="IN14" s="433"/>
      <c r="IO14" s="433"/>
      <c r="IP14" s="433"/>
      <c r="IQ14" s="433"/>
      <c r="IR14" s="433"/>
      <c r="IS14" s="433"/>
      <c r="IT14" s="433"/>
      <c r="IU14" s="433"/>
      <c r="IV14" s="433"/>
      <c r="IW14" s="433"/>
      <c r="IX14" s="433"/>
      <c r="IY14" s="433"/>
      <c r="IZ14" s="433"/>
      <c r="JA14" s="433"/>
      <c r="JB14" s="433"/>
      <c r="JC14" s="433"/>
      <c r="JD14" s="433"/>
      <c r="JE14" s="433"/>
      <c r="JF14" s="433"/>
      <c r="JG14" s="433"/>
      <c r="JH14" s="433"/>
      <c r="JI14" s="433"/>
      <c r="JJ14" s="433"/>
      <c r="JK14" s="433"/>
      <c r="JL14" s="433"/>
      <c r="JM14" s="433"/>
      <c r="JN14" s="433"/>
      <c r="JO14" s="433"/>
      <c r="JP14" s="433"/>
      <c r="JQ14" s="433"/>
      <c r="JR14" s="433"/>
      <c r="JS14" s="433"/>
      <c r="JT14" s="433"/>
      <c r="JU14" s="433"/>
      <c r="JV14" s="433"/>
      <c r="JW14" s="433"/>
      <c r="JX14" s="433"/>
      <c r="JY14" s="433"/>
      <c r="JZ14" s="433"/>
      <c r="KA14" s="433"/>
      <c r="KB14" s="433"/>
      <c r="KC14" s="433"/>
      <c r="KD14" s="433"/>
      <c r="KE14" s="433"/>
      <c r="KF14" s="433"/>
      <c r="KG14" s="433"/>
      <c r="KH14" s="433"/>
      <c r="KI14" s="433"/>
      <c r="KJ14" s="433"/>
      <c r="KK14" s="433"/>
      <c r="KL14" s="433"/>
      <c r="KM14" s="433"/>
      <c r="KN14" s="433"/>
      <c r="KO14" s="433"/>
      <c r="KP14" s="433"/>
      <c r="KQ14" s="433"/>
      <c r="KR14" s="433"/>
      <c r="KS14" s="433"/>
      <c r="KT14" s="433"/>
      <c r="KU14" s="433"/>
      <c r="KV14" s="433"/>
      <c r="KW14" s="433"/>
      <c r="KX14" s="433"/>
      <c r="KY14" s="433"/>
      <c r="KZ14" s="433"/>
      <c r="LA14" s="433"/>
      <c r="LB14" s="433"/>
      <c r="LC14" s="433"/>
      <c r="LD14" s="433"/>
      <c r="LE14" s="433"/>
      <c r="LF14" s="433"/>
      <c r="LG14" s="433"/>
      <c r="LH14" s="433"/>
      <c r="LI14" s="433"/>
      <c r="LJ14" s="433"/>
      <c r="LK14" s="433"/>
      <c r="LL14" s="433"/>
      <c r="LM14" s="433"/>
      <c r="LN14" s="433"/>
      <c r="LO14" s="433"/>
      <c r="LP14" s="433"/>
      <c r="LQ14" s="433"/>
      <c r="LR14" s="433"/>
      <c r="LS14" s="433"/>
      <c r="LT14" s="433"/>
      <c r="LU14" s="433"/>
      <c r="LV14" s="433"/>
      <c r="LW14" s="433"/>
      <c r="LX14" s="433"/>
      <c r="LY14" s="433"/>
      <c r="LZ14" s="433"/>
      <c r="MA14" s="433"/>
      <c r="MB14" s="433"/>
      <c r="MC14" s="433"/>
      <c r="MD14" s="433"/>
      <c r="ME14" s="433"/>
      <c r="MF14" s="433"/>
      <c r="MG14" s="433"/>
      <c r="MH14" s="433"/>
      <c r="MI14" s="433"/>
      <c r="MJ14" s="433"/>
      <c r="MK14" s="433"/>
      <c r="ML14" s="433"/>
      <c r="MM14" s="433"/>
      <c r="MN14" s="433"/>
      <c r="MO14" s="433"/>
      <c r="MP14" s="433"/>
      <c r="MQ14" s="433"/>
      <c r="MR14" s="433"/>
      <c r="MS14" s="433"/>
      <c r="MT14" s="433"/>
      <c r="MU14" s="433"/>
      <c r="MV14" s="433"/>
      <c r="MW14" s="433"/>
      <c r="MX14" s="433"/>
      <c r="MY14" s="433"/>
      <c r="MZ14" s="433"/>
      <c r="NA14" s="433"/>
      <c r="NB14" s="433"/>
      <c r="NC14" s="433"/>
      <c r="ND14" s="433"/>
      <c r="NE14" s="433"/>
      <c r="NF14" s="433"/>
      <c r="NG14" s="433"/>
      <c r="NH14" s="433"/>
      <c r="NI14" s="433"/>
      <c r="NJ14" s="433"/>
      <c r="NK14" s="433"/>
      <c r="NL14" s="433"/>
      <c r="NM14" s="433"/>
      <c r="NN14" s="433"/>
      <c r="NO14" s="433"/>
      <c r="NP14" s="433"/>
      <c r="NQ14" s="433"/>
      <c r="NR14" s="433"/>
      <c r="NS14" s="433"/>
      <c r="NT14" s="433"/>
      <c r="NU14" s="433"/>
      <c r="NV14" s="433"/>
      <c r="NW14" s="433"/>
      <c r="NX14" s="433"/>
      <c r="NY14" s="433"/>
      <c r="NZ14" s="433"/>
      <c r="OA14" s="433"/>
      <c r="OB14" s="433"/>
      <c r="OC14" s="433"/>
      <c r="OD14" s="433"/>
      <c r="OE14" s="433"/>
      <c r="OF14" s="433"/>
      <c r="OG14" s="433"/>
      <c r="OH14" s="433"/>
      <c r="OI14" s="433"/>
      <c r="OJ14" s="433"/>
      <c r="OK14" s="433"/>
      <c r="OL14" s="433"/>
      <c r="OM14" s="433"/>
      <c r="ON14" s="433"/>
      <c r="OO14" s="433"/>
      <c r="OP14" s="433"/>
      <c r="OQ14" s="433"/>
      <c r="OR14" s="433"/>
      <c r="OS14" s="433"/>
      <c r="OT14" s="433"/>
      <c r="OU14" s="433"/>
      <c r="OV14" s="433"/>
      <c r="OW14" s="433"/>
      <c r="OX14" s="433"/>
      <c r="OY14" s="433"/>
      <c r="OZ14" s="433"/>
      <c r="PA14" s="433"/>
      <c r="PB14" s="433"/>
      <c r="PC14" s="433"/>
      <c r="PD14" s="433"/>
      <c r="PE14" s="433"/>
      <c r="PF14" s="433"/>
      <c r="PG14" s="433"/>
      <c r="PH14" s="433"/>
      <c r="PI14" s="433"/>
      <c r="PJ14" s="433"/>
      <c r="PK14" s="433"/>
      <c r="PL14" s="433"/>
      <c r="PM14" s="433"/>
      <c r="PN14" s="433"/>
      <c r="PO14" s="433"/>
      <c r="PP14" s="433"/>
      <c r="PQ14" s="433"/>
      <c r="PR14" s="433"/>
      <c r="PS14" s="433"/>
      <c r="PT14" s="433"/>
      <c r="PU14" s="433"/>
      <c r="PV14" s="433"/>
      <c r="PW14" s="433"/>
      <c r="PX14" s="433"/>
      <c r="PY14" s="433"/>
      <c r="PZ14" s="433"/>
      <c r="QA14" s="433"/>
      <c r="QB14" s="433"/>
      <c r="QC14" s="433"/>
      <c r="QD14" s="433"/>
      <c r="QE14" s="433"/>
      <c r="QF14" s="433"/>
      <c r="QG14" s="433"/>
      <c r="QH14" s="433"/>
      <c r="QI14" s="433"/>
      <c r="QJ14" s="433"/>
      <c r="QK14" s="433"/>
      <c r="QL14" s="433"/>
      <c r="QM14" s="433"/>
      <c r="QN14" s="433"/>
      <c r="QO14" s="433"/>
      <c r="QP14" s="433"/>
      <c r="QQ14" s="433"/>
      <c r="QR14" s="433"/>
      <c r="QS14" s="433"/>
      <c r="QT14" s="433"/>
      <c r="QU14" s="433"/>
      <c r="QV14" s="433"/>
      <c r="QW14" s="433"/>
      <c r="QX14" s="433"/>
      <c r="QY14" s="433"/>
      <c r="QZ14" s="433"/>
      <c r="RA14" s="433"/>
      <c r="RB14" s="433"/>
      <c r="RC14" s="433"/>
      <c r="RD14" s="433"/>
      <c r="RE14" s="433"/>
      <c r="RF14" s="433"/>
      <c r="RG14" s="433"/>
      <c r="RH14" s="433"/>
      <c r="RI14" s="433"/>
      <c r="RJ14" s="433"/>
      <c r="RK14" s="433"/>
      <c r="RL14" s="433"/>
      <c r="RM14" s="433"/>
      <c r="RN14" s="433"/>
      <c r="RO14" s="433"/>
      <c r="RP14" s="433"/>
      <c r="RQ14" s="433"/>
      <c r="RR14" s="433"/>
      <c r="RS14" s="433"/>
      <c r="RT14" s="433"/>
      <c r="RU14" s="433"/>
      <c r="RV14" s="433"/>
      <c r="RW14" s="433"/>
      <c r="RX14" s="433"/>
      <c r="RY14" s="433"/>
      <c r="RZ14" s="433"/>
      <c r="SA14" s="433"/>
      <c r="SB14" s="433"/>
      <c r="SC14" s="433"/>
      <c r="SD14" s="433"/>
      <c r="SE14" s="433"/>
      <c r="SF14" s="433"/>
      <c r="SG14" s="433"/>
      <c r="SH14" s="433"/>
      <c r="SI14" s="433"/>
      <c r="SJ14" s="433"/>
      <c r="SK14" s="433"/>
      <c r="SL14" s="433"/>
      <c r="SM14" s="433"/>
      <c r="SN14" s="433"/>
      <c r="SO14" s="433"/>
      <c r="SP14" s="433"/>
      <c r="SQ14" s="433"/>
      <c r="SR14" s="433"/>
      <c r="SS14" s="433"/>
      <c r="ST14" s="433"/>
      <c r="SU14" s="433"/>
      <c r="SV14" s="433"/>
      <c r="SW14" s="433"/>
      <c r="SX14" s="433"/>
      <c r="SY14" s="433"/>
      <c r="SZ14" s="433"/>
      <c r="TA14" s="433"/>
      <c r="TB14" s="433"/>
      <c r="TC14" s="433"/>
      <c r="TD14" s="433"/>
      <c r="TE14" s="433"/>
      <c r="TF14" s="433"/>
      <c r="TG14" s="433"/>
      <c r="TH14" s="433"/>
      <c r="TI14" s="433"/>
      <c r="TJ14" s="433"/>
      <c r="TK14" s="433"/>
      <c r="TL14" s="433"/>
      <c r="TM14" s="433"/>
      <c r="TN14" s="433"/>
      <c r="TO14" s="433"/>
      <c r="TP14" s="433"/>
      <c r="TQ14" s="433"/>
      <c r="TR14" s="433"/>
      <c r="TS14" s="433"/>
      <c r="TT14" s="433"/>
      <c r="TU14" s="433"/>
      <c r="TV14" s="433"/>
      <c r="TW14" s="433"/>
      <c r="TX14" s="433"/>
      <c r="TY14" s="433"/>
      <c r="TZ14" s="433"/>
      <c r="UA14" s="433"/>
      <c r="UB14" s="433"/>
      <c r="UC14" s="433"/>
      <c r="UD14" s="433"/>
      <c r="UE14" s="433"/>
      <c r="UF14" s="433"/>
      <c r="UG14" s="433"/>
      <c r="UH14" s="433"/>
      <c r="UI14" s="433"/>
      <c r="UJ14" s="433"/>
      <c r="UK14" s="433"/>
      <c r="UL14" s="433"/>
      <c r="UM14" s="433"/>
      <c r="UN14" s="433"/>
    </row>
    <row r="15" spans="1:560" s="45" customFormat="1" ht="20.100000000000001" customHeight="1">
      <c r="A15" s="184" t="s">
        <v>37</v>
      </c>
      <c r="B15" s="426">
        <v>19223934.960000001</v>
      </c>
      <c r="C15" s="426">
        <v>2655268.94</v>
      </c>
      <c r="D15" s="426">
        <v>1219503.05</v>
      </c>
      <c r="E15" s="426">
        <v>1749225.71</v>
      </c>
      <c r="F15" s="426">
        <v>352169.37</v>
      </c>
      <c r="G15" s="426">
        <v>825232.75999999989</v>
      </c>
      <c r="H15" s="426">
        <v>2175072.15</v>
      </c>
      <c r="I15" s="426">
        <v>5764215.8599999994</v>
      </c>
      <c r="J15" s="426">
        <v>430077.81999999995</v>
      </c>
      <c r="K15" s="426">
        <v>817440.82</v>
      </c>
      <c r="L15" s="426">
        <v>850753.39</v>
      </c>
      <c r="M15" s="426">
        <v>4014992.79</v>
      </c>
      <c r="N15" s="426">
        <v>0</v>
      </c>
      <c r="O15" s="427">
        <f>SUM(C15:N15)</f>
        <v>20853952.66</v>
      </c>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433"/>
      <c r="BS15" s="433"/>
      <c r="BT15" s="433"/>
      <c r="BU15" s="433"/>
      <c r="BV15" s="433"/>
      <c r="BW15" s="433"/>
      <c r="BX15" s="433"/>
      <c r="BY15" s="433"/>
      <c r="BZ15" s="433"/>
      <c r="CA15" s="433"/>
      <c r="CB15" s="433"/>
      <c r="CC15" s="433"/>
      <c r="CD15" s="433"/>
      <c r="CE15" s="433"/>
      <c r="CF15" s="433"/>
      <c r="CG15" s="433"/>
      <c r="CH15" s="433"/>
      <c r="CI15" s="433"/>
      <c r="CJ15" s="433"/>
      <c r="CK15" s="433"/>
      <c r="CL15" s="433"/>
      <c r="CM15" s="433"/>
      <c r="CN15" s="433"/>
      <c r="CO15" s="433"/>
      <c r="CP15" s="433"/>
      <c r="CQ15" s="433"/>
      <c r="CR15" s="433"/>
      <c r="CS15" s="433"/>
      <c r="CT15" s="433"/>
      <c r="CU15" s="433"/>
      <c r="CV15" s="433"/>
      <c r="CW15" s="433"/>
      <c r="CX15" s="433"/>
      <c r="CY15" s="433"/>
      <c r="CZ15" s="433"/>
      <c r="DA15" s="433"/>
      <c r="DB15" s="433"/>
      <c r="DC15" s="433"/>
      <c r="DD15" s="433"/>
      <c r="DE15" s="433"/>
      <c r="DF15" s="433"/>
      <c r="DG15" s="433"/>
      <c r="DH15" s="433"/>
      <c r="DI15" s="433"/>
      <c r="DJ15" s="433"/>
      <c r="DK15" s="433"/>
      <c r="DL15" s="433"/>
      <c r="DM15" s="433"/>
      <c r="DN15" s="433"/>
      <c r="DO15" s="433"/>
      <c r="DP15" s="433"/>
      <c r="DQ15" s="433"/>
      <c r="DR15" s="433"/>
      <c r="DS15" s="433"/>
      <c r="DT15" s="433"/>
      <c r="DU15" s="433"/>
      <c r="DV15" s="433"/>
      <c r="DW15" s="433"/>
      <c r="DX15" s="433"/>
      <c r="DY15" s="433"/>
      <c r="DZ15" s="433"/>
      <c r="EA15" s="433"/>
      <c r="EB15" s="433"/>
      <c r="EC15" s="433"/>
      <c r="ED15" s="433"/>
      <c r="EE15" s="433"/>
      <c r="EF15" s="433"/>
      <c r="EG15" s="433"/>
      <c r="EH15" s="433"/>
      <c r="EI15" s="433"/>
      <c r="EJ15" s="433"/>
      <c r="EK15" s="433"/>
      <c r="EL15" s="433"/>
      <c r="EM15" s="433"/>
      <c r="EN15" s="433"/>
      <c r="EO15" s="433"/>
      <c r="EP15" s="433"/>
      <c r="EQ15" s="433"/>
      <c r="ER15" s="433"/>
      <c r="ES15" s="433"/>
      <c r="ET15" s="433"/>
      <c r="EU15" s="433"/>
      <c r="EV15" s="433"/>
      <c r="EW15" s="433"/>
      <c r="EX15" s="433"/>
      <c r="EY15" s="433"/>
      <c r="EZ15" s="433"/>
      <c r="FA15" s="433"/>
      <c r="FB15" s="433"/>
      <c r="FC15" s="433"/>
      <c r="FD15" s="433"/>
      <c r="FE15" s="433"/>
      <c r="FF15" s="433"/>
      <c r="FG15" s="433"/>
      <c r="FH15" s="433"/>
      <c r="FI15" s="433"/>
      <c r="FJ15" s="433"/>
      <c r="FK15" s="433"/>
      <c r="FL15" s="433"/>
      <c r="FM15" s="433"/>
      <c r="FN15" s="433"/>
      <c r="FO15" s="433"/>
      <c r="FP15" s="433"/>
      <c r="FQ15" s="433"/>
      <c r="FR15" s="433"/>
      <c r="FS15" s="433"/>
      <c r="FT15" s="433"/>
      <c r="FU15" s="433"/>
      <c r="FV15" s="433"/>
      <c r="FW15" s="433"/>
      <c r="FX15" s="433"/>
      <c r="FY15" s="433"/>
      <c r="FZ15" s="433"/>
      <c r="GA15" s="433"/>
      <c r="GB15" s="433"/>
      <c r="GC15" s="433"/>
      <c r="GD15" s="433"/>
      <c r="GE15" s="433"/>
      <c r="GF15" s="433"/>
      <c r="GG15" s="433"/>
      <c r="GH15" s="433"/>
      <c r="GI15" s="433"/>
      <c r="GJ15" s="433"/>
      <c r="GK15" s="433"/>
      <c r="GL15" s="433"/>
      <c r="GM15" s="433"/>
      <c r="GN15" s="433"/>
      <c r="GO15" s="433"/>
      <c r="GP15" s="433"/>
      <c r="GQ15" s="433"/>
      <c r="GR15" s="433"/>
      <c r="GS15" s="433"/>
      <c r="GT15" s="433"/>
      <c r="GU15" s="433"/>
      <c r="GV15" s="433"/>
      <c r="GW15" s="433"/>
      <c r="GX15" s="433"/>
      <c r="GY15" s="433"/>
      <c r="GZ15" s="433"/>
      <c r="HA15" s="433"/>
      <c r="HB15" s="433"/>
      <c r="HC15" s="433"/>
      <c r="HD15" s="433"/>
      <c r="HE15" s="433"/>
      <c r="HF15" s="433"/>
      <c r="HG15" s="433"/>
      <c r="HH15" s="433"/>
      <c r="HI15" s="433"/>
      <c r="HJ15" s="433"/>
      <c r="HK15" s="433"/>
      <c r="HL15" s="433"/>
      <c r="HM15" s="433"/>
      <c r="HN15" s="433"/>
      <c r="HO15" s="433"/>
      <c r="HP15" s="433"/>
      <c r="HQ15" s="433"/>
      <c r="HR15" s="433"/>
      <c r="HS15" s="433"/>
      <c r="HT15" s="433"/>
      <c r="HU15" s="433"/>
      <c r="HV15" s="433"/>
      <c r="HW15" s="433"/>
      <c r="HX15" s="433"/>
      <c r="HY15" s="433"/>
      <c r="HZ15" s="433"/>
      <c r="IA15" s="433"/>
      <c r="IB15" s="433"/>
      <c r="IC15" s="433"/>
      <c r="ID15" s="433"/>
      <c r="IE15" s="433"/>
      <c r="IF15" s="433"/>
      <c r="IG15" s="433"/>
      <c r="IH15" s="433"/>
      <c r="II15" s="433"/>
      <c r="IJ15" s="433"/>
      <c r="IK15" s="433"/>
      <c r="IL15" s="433"/>
      <c r="IM15" s="433"/>
      <c r="IN15" s="433"/>
      <c r="IO15" s="433"/>
      <c r="IP15" s="433"/>
      <c r="IQ15" s="433"/>
      <c r="IR15" s="433"/>
      <c r="IS15" s="433"/>
      <c r="IT15" s="433"/>
      <c r="IU15" s="433"/>
      <c r="IV15" s="433"/>
      <c r="IW15" s="433"/>
      <c r="IX15" s="433"/>
      <c r="IY15" s="433"/>
      <c r="IZ15" s="433"/>
      <c r="JA15" s="433"/>
      <c r="JB15" s="433"/>
      <c r="JC15" s="433"/>
      <c r="JD15" s="433"/>
      <c r="JE15" s="433"/>
      <c r="JF15" s="433"/>
      <c r="JG15" s="433"/>
      <c r="JH15" s="433"/>
      <c r="JI15" s="433"/>
      <c r="JJ15" s="433"/>
      <c r="JK15" s="433"/>
      <c r="JL15" s="433"/>
      <c r="JM15" s="433"/>
      <c r="JN15" s="433"/>
      <c r="JO15" s="433"/>
      <c r="JP15" s="433"/>
      <c r="JQ15" s="433"/>
      <c r="JR15" s="433"/>
      <c r="JS15" s="433"/>
      <c r="JT15" s="433"/>
      <c r="JU15" s="433"/>
      <c r="JV15" s="433"/>
      <c r="JW15" s="433"/>
      <c r="JX15" s="433"/>
      <c r="JY15" s="433"/>
      <c r="JZ15" s="433"/>
      <c r="KA15" s="433"/>
      <c r="KB15" s="433"/>
      <c r="KC15" s="433"/>
      <c r="KD15" s="433"/>
      <c r="KE15" s="433"/>
      <c r="KF15" s="433"/>
      <c r="KG15" s="433"/>
      <c r="KH15" s="433"/>
      <c r="KI15" s="433"/>
      <c r="KJ15" s="433"/>
      <c r="KK15" s="433"/>
      <c r="KL15" s="433"/>
      <c r="KM15" s="433"/>
      <c r="KN15" s="433"/>
      <c r="KO15" s="433"/>
      <c r="KP15" s="433"/>
      <c r="KQ15" s="433"/>
      <c r="KR15" s="433"/>
      <c r="KS15" s="433"/>
      <c r="KT15" s="433"/>
      <c r="KU15" s="433"/>
      <c r="KV15" s="433"/>
      <c r="KW15" s="433"/>
      <c r="KX15" s="433"/>
      <c r="KY15" s="433"/>
      <c r="KZ15" s="433"/>
      <c r="LA15" s="433"/>
      <c r="LB15" s="433"/>
      <c r="LC15" s="433"/>
      <c r="LD15" s="433"/>
      <c r="LE15" s="433"/>
      <c r="LF15" s="433"/>
      <c r="LG15" s="433"/>
      <c r="LH15" s="433"/>
      <c r="LI15" s="433"/>
      <c r="LJ15" s="433"/>
      <c r="LK15" s="433"/>
      <c r="LL15" s="433"/>
      <c r="LM15" s="433"/>
      <c r="LN15" s="433"/>
      <c r="LO15" s="433"/>
      <c r="LP15" s="433"/>
      <c r="LQ15" s="433"/>
      <c r="LR15" s="433"/>
      <c r="LS15" s="433"/>
      <c r="LT15" s="433"/>
      <c r="LU15" s="433"/>
      <c r="LV15" s="433"/>
      <c r="LW15" s="433"/>
      <c r="LX15" s="433"/>
      <c r="LY15" s="433"/>
      <c r="LZ15" s="433"/>
      <c r="MA15" s="433"/>
      <c r="MB15" s="433"/>
      <c r="MC15" s="433"/>
      <c r="MD15" s="433"/>
      <c r="ME15" s="433"/>
      <c r="MF15" s="433"/>
      <c r="MG15" s="433"/>
      <c r="MH15" s="433"/>
      <c r="MI15" s="433"/>
      <c r="MJ15" s="433"/>
      <c r="MK15" s="433"/>
      <c r="ML15" s="433"/>
      <c r="MM15" s="433"/>
      <c r="MN15" s="433"/>
      <c r="MO15" s="433"/>
      <c r="MP15" s="433"/>
      <c r="MQ15" s="433"/>
      <c r="MR15" s="433"/>
      <c r="MS15" s="433"/>
      <c r="MT15" s="433"/>
      <c r="MU15" s="433"/>
      <c r="MV15" s="433"/>
      <c r="MW15" s="433"/>
      <c r="MX15" s="433"/>
      <c r="MY15" s="433"/>
      <c r="MZ15" s="433"/>
      <c r="NA15" s="433"/>
      <c r="NB15" s="433"/>
      <c r="NC15" s="433"/>
      <c r="ND15" s="433"/>
      <c r="NE15" s="433"/>
      <c r="NF15" s="433"/>
      <c r="NG15" s="433"/>
      <c r="NH15" s="433"/>
      <c r="NI15" s="433"/>
      <c r="NJ15" s="433"/>
      <c r="NK15" s="433"/>
      <c r="NL15" s="433"/>
      <c r="NM15" s="433"/>
      <c r="NN15" s="433"/>
      <c r="NO15" s="433"/>
      <c r="NP15" s="433"/>
      <c r="NQ15" s="433"/>
      <c r="NR15" s="433"/>
      <c r="NS15" s="433"/>
      <c r="NT15" s="433"/>
      <c r="NU15" s="433"/>
      <c r="NV15" s="433"/>
      <c r="NW15" s="433"/>
      <c r="NX15" s="433"/>
      <c r="NY15" s="433"/>
      <c r="NZ15" s="433"/>
      <c r="OA15" s="433"/>
      <c r="OB15" s="433"/>
      <c r="OC15" s="433"/>
      <c r="OD15" s="433"/>
      <c r="OE15" s="433"/>
      <c r="OF15" s="433"/>
      <c r="OG15" s="433"/>
      <c r="OH15" s="433"/>
      <c r="OI15" s="433"/>
      <c r="OJ15" s="433"/>
      <c r="OK15" s="433"/>
      <c r="OL15" s="433"/>
      <c r="OM15" s="433"/>
      <c r="ON15" s="433"/>
      <c r="OO15" s="433"/>
      <c r="OP15" s="433"/>
      <c r="OQ15" s="433"/>
      <c r="OR15" s="433"/>
      <c r="OS15" s="433"/>
      <c r="OT15" s="433"/>
      <c r="OU15" s="433"/>
      <c r="OV15" s="433"/>
      <c r="OW15" s="433"/>
      <c r="OX15" s="433"/>
      <c r="OY15" s="433"/>
      <c r="OZ15" s="433"/>
      <c r="PA15" s="433"/>
      <c r="PB15" s="433"/>
      <c r="PC15" s="433"/>
      <c r="PD15" s="433"/>
      <c r="PE15" s="433"/>
      <c r="PF15" s="433"/>
      <c r="PG15" s="433"/>
      <c r="PH15" s="433"/>
      <c r="PI15" s="433"/>
      <c r="PJ15" s="433"/>
      <c r="PK15" s="433"/>
      <c r="PL15" s="433"/>
      <c r="PM15" s="433"/>
      <c r="PN15" s="433"/>
      <c r="PO15" s="433"/>
      <c r="PP15" s="433"/>
      <c r="PQ15" s="433"/>
      <c r="PR15" s="433"/>
      <c r="PS15" s="433"/>
      <c r="PT15" s="433"/>
      <c r="PU15" s="433"/>
      <c r="PV15" s="433"/>
      <c r="PW15" s="433"/>
      <c r="PX15" s="433"/>
      <c r="PY15" s="433"/>
      <c r="PZ15" s="433"/>
      <c r="QA15" s="433"/>
      <c r="QB15" s="433"/>
      <c r="QC15" s="433"/>
      <c r="QD15" s="433"/>
      <c r="QE15" s="433"/>
      <c r="QF15" s="433"/>
      <c r="QG15" s="433"/>
      <c r="QH15" s="433"/>
      <c r="QI15" s="433"/>
      <c r="QJ15" s="433"/>
      <c r="QK15" s="433"/>
      <c r="QL15" s="433"/>
      <c r="QM15" s="433"/>
      <c r="QN15" s="433"/>
      <c r="QO15" s="433"/>
      <c r="QP15" s="433"/>
      <c r="QQ15" s="433"/>
      <c r="QR15" s="433"/>
      <c r="QS15" s="433"/>
      <c r="QT15" s="433"/>
      <c r="QU15" s="433"/>
      <c r="QV15" s="433"/>
      <c r="QW15" s="433"/>
      <c r="QX15" s="433"/>
      <c r="QY15" s="433"/>
      <c r="QZ15" s="433"/>
      <c r="RA15" s="433"/>
      <c r="RB15" s="433"/>
      <c r="RC15" s="433"/>
      <c r="RD15" s="433"/>
      <c r="RE15" s="433"/>
      <c r="RF15" s="433"/>
      <c r="RG15" s="433"/>
      <c r="RH15" s="433"/>
      <c r="RI15" s="433"/>
      <c r="RJ15" s="433"/>
      <c r="RK15" s="433"/>
      <c r="RL15" s="433"/>
      <c r="RM15" s="433"/>
      <c r="RN15" s="433"/>
      <c r="RO15" s="433"/>
      <c r="RP15" s="433"/>
      <c r="RQ15" s="433"/>
      <c r="RR15" s="433"/>
      <c r="RS15" s="433"/>
      <c r="RT15" s="433"/>
      <c r="RU15" s="433"/>
      <c r="RV15" s="433"/>
      <c r="RW15" s="433"/>
      <c r="RX15" s="433"/>
      <c r="RY15" s="433"/>
      <c r="RZ15" s="433"/>
      <c r="SA15" s="433"/>
      <c r="SB15" s="433"/>
      <c r="SC15" s="433"/>
      <c r="SD15" s="433"/>
      <c r="SE15" s="433"/>
      <c r="SF15" s="433"/>
      <c r="SG15" s="433"/>
      <c r="SH15" s="433"/>
      <c r="SI15" s="433"/>
      <c r="SJ15" s="433"/>
      <c r="SK15" s="433"/>
      <c r="SL15" s="433"/>
      <c r="SM15" s="433"/>
      <c r="SN15" s="433"/>
      <c r="SO15" s="433"/>
      <c r="SP15" s="433"/>
      <c r="SQ15" s="433"/>
      <c r="SR15" s="433"/>
      <c r="SS15" s="433"/>
      <c r="ST15" s="433"/>
      <c r="SU15" s="433"/>
      <c r="SV15" s="433"/>
      <c r="SW15" s="433"/>
      <c r="SX15" s="433"/>
      <c r="SY15" s="433"/>
      <c r="SZ15" s="433"/>
      <c r="TA15" s="433"/>
      <c r="TB15" s="433"/>
      <c r="TC15" s="433"/>
      <c r="TD15" s="433"/>
      <c r="TE15" s="433"/>
      <c r="TF15" s="433"/>
      <c r="TG15" s="433"/>
      <c r="TH15" s="433"/>
      <c r="TI15" s="433"/>
      <c r="TJ15" s="433"/>
      <c r="TK15" s="433"/>
      <c r="TL15" s="433"/>
      <c r="TM15" s="433"/>
      <c r="TN15" s="433"/>
      <c r="TO15" s="433"/>
      <c r="TP15" s="433"/>
      <c r="TQ15" s="433"/>
      <c r="TR15" s="433"/>
      <c r="TS15" s="433"/>
      <c r="TT15" s="433"/>
      <c r="TU15" s="433"/>
      <c r="TV15" s="433"/>
      <c r="TW15" s="433"/>
      <c r="TX15" s="433"/>
      <c r="TY15" s="433"/>
      <c r="TZ15" s="433"/>
      <c r="UA15" s="433"/>
      <c r="UB15" s="433"/>
      <c r="UC15" s="433"/>
      <c r="UD15" s="433"/>
      <c r="UE15" s="433"/>
      <c r="UF15" s="433"/>
      <c r="UG15" s="433"/>
      <c r="UH15" s="433"/>
      <c r="UI15" s="433"/>
      <c r="UJ15" s="433"/>
      <c r="UK15" s="433"/>
      <c r="UL15" s="433"/>
      <c r="UM15" s="433"/>
      <c r="UN15" s="433"/>
    </row>
    <row r="16" spans="1:560" s="45" customFormat="1" ht="29.25" customHeight="1">
      <c r="A16" s="184" t="s">
        <v>310</v>
      </c>
      <c r="B16" s="284">
        <v>116</v>
      </c>
      <c r="C16" s="284">
        <v>8</v>
      </c>
      <c r="D16" s="437">
        <v>14</v>
      </c>
      <c r="E16" s="437">
        <v>18</v>
      </c>
      <c r="F16" s="437">
        <v>3</v>
      </c>
      <c r="G16" s="437">
        <v>7</v>
      </c>
      <c r="H16" s="437">
        <v>24</v>
      </c>
      <c r="I16" s="437">
        <v>23</v>
      </c>
      <c r="J16" s="437">
        <v>6</v>
      </c>
      <c r="K16" s="437">
        <v>12</v>
      </c>
      <c r="L16" s="437">
        <v>17</v>
      </c>
      <c r="M16" s="437">
        <v>11</v>
      </c>
      <c r="N16" s="437">
        <v>1</v>
      </c>
      <c r="O16" s="452">
        <f t="shared" ref="O16" si="1">SUM(C16:N16)</f>
        <v>144</v>
      </c>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433"/>
      <c r="BS16" s="433"/>
      <c r="BT16" s="433"/>
      <c r="BU16" s="433"/>
      <c r="BV16" s="433"/>
      <c r="BW16" s="433"/>
      <c r="BX16" s="433"/>
      <c r="BY16" s="433"/>
      <c r="BZ16" s="433"/>
      <c r="CA16" s="433"/>
      <c r="CB16" s="433"/>
      <c r="CC16" s="433"/>
      <c r="CD16" s="433"/>
      <c r="CE16" s="433"/>
      <c r="CF16" s="433"/>
      <c r="CG16" s="433"/>
      <c r="CH16" s="433"/>
      <c r="CI16" s="433"/>
      <c r="CJ16" s="433"/>
      <c r="CK16" s="433"/>
      <c r="CL16" s="433"/>
      <c r="CM16" s="433"/>
      <c r="CN16" s="433"/>
      <c r="CO16" s="433"/>
      <c r="CP16" s="433"/>
      <c r="CQ16" s="433"/>
      <c r="CR16" s="433"/>
      <c r="CS16" s="433"/>
      <c r="CT16" s="433"/>
      <c r="CU16" s="433"/>
      <c r="CV16" s="433"/>
      <c r="CW16" s="433"/>
      <c r="CX16" s="433"/>
      <c r="CY16" s="433"/>
      <c r="CZ16" s="433"/>
      <c r="DA16" s="433"/>
      <c r="DB16" s="433"/>
      <c r="DC16" s="433"/>
      <c r="DD16" s="433"/>
      <c r="DE16" s="433"/>
      <c r="DF16" s="433"/>
      <c r="DG16" s="433"/>
      <c r="DH16" s="433"/>
      <c r="DI16" s="433"/>
      <c r="DJ16" s="433"/>
      <c r="DK16" s="433"/>
      <c r="DL16" s="433"/>
      <c r="DM16" s="433"/>
      <c r="DN16" s="433"/>
      <c r="DO16" s="433"/>
      <c r="DP16" s="433"/>
      <c r="DQ16" s="433"/>
      <c r="DR16" s="433"/>
      <c r="DS16" s="433"/>
      <c r="DT16" s="433"/>
      <c r="DU16" s="433"/>
      <c r="DV16" s="433"/>
      <c r="DW16" s="433"/>
      <c r="DX16" s="433"/>
      <c r="DY16" s="433"/>
      <c r="DZ16" s="433"/>
      <c r="EA16" s="433"/>
      <c r="EB16" s="433"/>
      <c r="EC16" s="433"/>
      <c r="ED16" s="433"/>
      <c r="EE16" s="433"/>
      <c r="EF16" s="433"/>
      <c r="EG16" s="433"/>
      <c r="EH16" s="433"/>
      <c r="EI16" s="433"/>
      <c r="EJ16" s="433"/>
      <c r="EK16" s="433"/>
      <c r="EL16" s="433"/>
      <c r="EM16" s="433"/>
      <c r="EN16" s="433"/>
      <c r="EO16" s="433"/>
      <c r="EP16" s="433"/>
      <c r="EQ16" s="433"/>
      <c r="ER16" s="433"/>
      <c r="ES16" s="433"/>
      <c r="ET16" s="433"/>
      <c r="EU16" s="433"/>
      <c r="EV16" s="433"/>
      <c r="EW16" s="433"/>
      <c r="EX16" s="433"/>
      <c r="EY16" s="433"/>
      <c r="EZ16" s="433"/>
      <c r="FA16" s="433"/>
      <c r="FB16" s="433"/>
      <c r="FC16" s="433"/>
      <c r="FD16" s="433"/>
      <c r="FE16" s="433"/>
      <c r="FF16" s="433"/>
      <c r="FG16" s="433"/>
      <c r="FH16" s="433"/>
      <c r="FI16" s="433"/>
      <c r="FJ16" s="433"/>
      <c r="FK16" s="433"/>
      <c r="FL16" s="433"/>
      <c r="FM16" s="433"/>
      <c r="FN16" s="433"/>
      <c r="FO16" s="433"/>
      <c r="FP16" s="433"/>
      <c r="FQ16" s="433"/>
      <c r="FR16" s="433"/>
      <c r="FS16" s="433"/>
      <c r="FT16" s="433"/>
      <c r="FU16" s="433"/>
      <c r="FV16" s="433"/>
      <c r="FW16" s="433"/>
      <c r="FX16" s="433"/>
      <c r="FY16" s="433"/>
      <c r="FZ16" s="433"/>
      <c r="GA16" s="433"/>
      <c r="GB16" s="433"/>
      <c r="GC16" s="433"/>
      <c r="GD16" s="433"/>
      <c r="GE16" s="433"/>
      <c r="GF16" s="433"/>
      <c r="GG16" s="433"/>
      <c r="GH16" s="433"/>
      <c r="GI16" s="433"/>
      <c r="GJ16" s="433"/>
      <c r="GK16" s="433"/>
      <c r="GL16" s="433"/>
      <c r="GM16" s="433"/>
      <c r="GN16" s="433"/>
      <c r="GO16" s="433"/>
      <c r="GP16" s="433"/>
      <c r="GQ16" s="433"/>
      <c r="GR16" s="433"/>
      <c r="GS16" s="433"/>
      <c r="GT16" s="433"/>
      <c r="GU16" s="433"/>
      <c r="GV16" s="433"/>
      <c r="GW16" s="433"/>
      <c r="GX16" s="433"/>
      <c r="GY16" s="433"/>
      <c r="GZ16" s="433"/>
      <c r="HA16" s="433"/>
      <c r="HB16" s="433"/>
      <c r="HC16" s="433"/>
      <c r="HD16" s="433"/>
      <c r="HE16" s="433"/>
      <c r="HF16" s="433"/>
      <c r="HG16" s="433"/>
      <c r="HH16" s="433"/>
      <c r="HI16" s="433"/>
      <c r="HJ16" s="433"/>
      <c r="HK16" s="433"/>
      <c r="HL16" s="433"/>
      <c r="HM16" s="433"/>
      <c r="HN16" s="433"/>
      <c r="HO16" s="433"/>
      <c r="HP16" s="433"/>
      <c r="HQ16" s="433"/>
      <c r="HR16" s="433"/>
      <c r="HS16" s="433"/>
      <c r="HT16" s="433"/>
      <c r="HU16" s="433"/>
      <c r="HV16" s="433"/>
      <c r="HW16" s="433"/>
      <c r="HX16" s="433"/>
      <c r="HY16" s="433"/>
      <c r="HZ16" s="433"/>
      <c r="IA16" s="433"/>
      <c r="IB16" s="433"/>
      <c r="IC16" s="433"/>
      <c r="ID16" s="433"/>
      <c r="IE16" s="433"/>
      <c r="IF16" s="433"/>
      <c r="IG16" s="433"/>
      <c r="IH16" s="433"/>
      <c r="II16" s="433"/>
      <c r="IJ16" s="433"/>
      <c r="IK16" s="433"/>
      <c r="IL16" s="433"/>
      <c r="IM16" s="433"/>
      <c r="IN16" s="433"/>
      <c r="IO16" s="433"/>
      <c r="IP16" s="433"/>
      <c r="IQ16" s="433"/>
      <c r="IR16" s="433"/>
      <c r="IS16" s="433"/>
      <c r="IT16" s="433"/>
      <c r="IU16" s="433"/>
      <c r="IV16" s="433"/>
      <c r="IW16" s="433"/>
      <c r="IX16" s="433"/>
      <c r="IY16" s="433"/>
      <c r="IZ16" s="433"/>
      <c r="JA16" s="433"/>
      <c r="JB16" s="433"/>
      <c r="JC16" s="433"/>
      <c r="JD16" s="433"/>
      <c r="JE16" s="433"/>
      <c r="JF16" s="433"/>
      <c r="JG16" s="433"/>
      <c r="JH16" s="433"/>
      <c r="JI16" s="433"/>
      <c r="JJ16" s="433"/>
      <c r="JK16" s="433"/>
      <c r="JL16" s="433"/>
      <c r="JM16" s="433"/>
      <c r="JN16" s="433"/>
      <c r="JO16" s="433"/>
      <c r="JP16" s="433"/>
      <c r="JQ16" s="433"/>
      <c r="JR16" s="433"/>
      <c r="JS16" s="433"/>
      <c r="JT16" s="433"/>
      <c r="JU16" s="433"/>
      <c r="JV16" s="433"/>
      <c r="JW16" s="433"/>
      <c r="JX16" s="433"/>
      <c r="JY16" s="433"/>
      <c r="JZ16" s="433"/>
      <c r="KA16" s="433"/>
      <c r="KB16" s="433"/>
      <c r="KC16" s="433"/>
      <c r="KD16" s="433"/>
      <c r="KE16" s="433"/>
      <c r="KF16" s="433"/>
      <c r="KG16" s="433"/>
      <c r="KH16" s="433"/>
      <c r="KI16" s="433"/>
      <c r="KJ16" s="433"/>
      <c r="KK16" s="433"/>
      <c r="KL16" s="433"/>
      <c r="KM16" s="433"/>
      <c r="KN16" s="433"/>
      <c r="KO16" s="433"/>
      <c r="KP16" s="433"/>
      <c r="KQ16" s="433"/>
      <c r="KR16" s="433"/>
      <c r="KS16" s="433"/>
      <c r="KT16" s="433"/>
      <c r="KU16" s="433"/>
      <c r="KV16" s="433"/>
      <c r="KW16" s="433"/>
      <c r="KX16" s="433"/>
      <c r="KY16" s="433"/>
      <c r="KZ16" s="433"/>
      <c r="LA16" s="433"/>
      <c r="LB16" s="433"/>
      <c r="LC16" s="433"/>
      <c r="LD16" s="433"/>
      <c r="LE16" s="433"/>
      <c r="LF16" s="433"/>
      <c r="LG16" s="433"/>
      <c r="LH16" s="433"/>
      <c r="LI16" s="433"/>
      <c r="LJ16" s="433"/>
      <c r="LK16" s="433"/>
      <c r="LL16" s="433"/>
      <c r="LM16" s="433"/>
      <c r="LN16" s="433"/>
      <c r="LO16" s="433"/>
      <c r="LP16" s="433"/>
      <c r="LQ16" s="433"/>
      <c r="LR16" s="433"/>
      <c r="LS16" s="433"/>
      <c r="LT16" s="433"/>
      <c r="LU16" s="433"/>
      <c r="LV16" s="433"/>
      <c r="LW16" s="433"/>
      <c r="LX16" s="433"/>
      <c r="LY16" s="433"/>
      <c r="LZ16" s="433"/>
      <c r="MA16" s="433"/>
      <c r="MB16" s="433"/>
      <c r="MC16" s="433"/>
      <c r="MD16" s="433"/>
      <c r="ME16" s="433"/>
      <c r="MF16" s="433"/>
      <c r="MG16" s="433"/>
      <c r="MH16" s="433"/>
      <c r="MI16" s="433"/>
      <c r="MJ16" s="433"/>
      <c r="MK16" s="433"/>
      <c r="ML16" s="433"/>
      <c r="MM16" s="433"/>
      <c r="MN16" s="433"/>
      <c r="MO16" s="433"/>
      <c r="MP16" s="433"/>
      <c r="MQ16" s="433"/>
      <c r="MR16" s="433"/>
      <c r="MS16" s="433"/>
      <c r="MT16" s="433"/>
      <c r="MU16" s="433"/>
      <c r="MV16" s="433"/>
      <c r="MW16" s="433"/>
      <c r="MX16" s="433"/>
      <c r="MY16" s="433"/>
      <c r="MZ16" s="433"/>
      <c r="NA16" s="433"/>
      <c r="NB16" s="433"/>
      <c r="NC16" s="433"/>
      <c r="ND16" s="433"/>
      <c r="NE16" s="433"/>
      <c r="NF16" s="433"/>
      <c r="NG16" s="433"/>
      <c r="NH16" s="433"/>
      <c r="NI16" s="433"/>
      <c r="NJ16" s="433"/>
      <c r="NK16" s="433"/>
      <c r="NL16" s="433"/>
      <c r="NM16" s="433"/>
      <c r="NN16" s="433"/>
      <c r="NO16" s="433"/>
      <c r="NP16" s="433"/>
      <c r="NQ16" s="433"/>
      <c r="NR16" s="433"/>
      <c r="NS16" s="433"/>
      <c r="NT16" s="433"/>
      <c r="NU16" s="433"/>
      <c r="NV16" s="433"/>
      <c r="NW16" s="433"/>
      <c r="NX16" s="433"/>
      <c r="NY16" s="433"/>
      <c r="NZ16" s="433"/>
      <c r="OA16" s="433"/>
      <c r="OB16" s="433"/>
      <c r="OC16" s="433"/>
      <c r="OD16" s="433"/>
      <c r="OE16" s="433"/>
      <c r="OF16" s="433"/>
      <c r="OG16" s="433"/>
      <c r="OH16" s="433"/>
      <c r="OI16" s="433"/>
      <c r="OJ16" s="433"/>
      <c r="OK16" s="433"/>
      <c r="OL16" s="433"/>
      <c r="OM16" s="433"/>
      <c r="ON16" s="433"/>
      <c r="OO16" s="433"/>
      <c r="OP16" s="433"/>
      <c r="OQ16" s="433"/>
      <c r="OR16" s="433"/>
      <c r="OS16" s="433"/>
      <c r="OT16" s="433"/>
      <c r="OU16" s="433"/>
      <c r="OV16" s="433"/>
      <c r="OW16" s="433"/>
      <c r="OX16" s="433"/>
      <c r="OY16" s="433"/>
      <c r="OZ16" s="433"/>
      <c r="PA16" s="433"/>
      <c r="PB16" s="433"/>
      <c r="PC16" s="433"/>
      <c r="PD16" s="433"/>
      <c r="PE16" s="433"/>
      <c r="PF16" s="433"/>
      <c r="PG16" s="433"/>
      <c r="PH16" s="433"/>
      <c r="PI16" s="433"/>
      <c r="PJ16" s="433"/>
      <c r="PK16" s="433"/>
      <c r="PL16" s="433"/>
      <c r="PM16" s="433"/>
      <c r="PN16" s="433"/>
      <c r="PO16" s="433"/>
      <c r="PP16" s="433"/>
      <c r="PQ16" s="433"/>
      <c r="PR16" s="433"/>
      <c r="PS16" s="433"/>
      <c r="PT16" s="433"/>
      <c r="PU16" s="433"/>
      <c r="PV16" s="433"/>
      <c r="PW16" s="433"/>
      <c r="PX16" s="433"/>
      <c r="PY16" s="433"/>
      <c r="PZ16" s="433"/>
      <c r="QA16" s="433"/>
      <c r="QB16" s="433"/>
      <c r="QC16" s="433"/>
      <c r="QD16" s="433"/>
      <c r="QE16" s="433"/>
      <c r="QF16" s="433"/>
      <c r="QG16" s="433"/>
      <c r="QH16" s="433"/>
      <c r="QI16" s="433"/>
      <c r="QJ16" s="433"/>
      <c r="QK16" s="433"/>
      <c r="QL16" s="433"/>
      <c r="QM16" s="433"/>
      <c r="QN16" s="433"/>
      <c r="QO16" s="433"/>
      <c r="QP16" s="433"/>
      <c r="QQ16" s="433"/>
      <c r="QR16" s="433"/>
      <c r="QS16" s="433"/>
      <c r="QT16" s="433"/>
      <c r="QU16" s="433"/>
      <c r="QV16" s="433"/>
      <c r="QW16" s="433"/>
      <c r="QX16" s="433"/>
      <c r="QY16" s="433"/>
      <c r="QZ16" s="433"/>
      <c r="RA16" s="433"/>
      <c r="RB16" s="433"/>
      <c r="RC16" s="433"/>
      <c r="RD16" s="433"/>
      <c r="RE16" s="433"/>
      <c r="RF16" s="433"/>
      <c r="RG16" s="433"/>
      <c r="RH16" s="433"/>
      <c r="RI16" s="433"/>
      <c r="RJ16" s="433"/>
      <c r="RK16" s="433"/>
      <c r="RL16" s="433"/>
      <c r="RM16" s="433"/>
      <c r="RN16" s="433"/>
      <c r="RO16" s="433"/>
      <c r="RP16" s="433"/>
      <c r="RQ16" s="433"/>
      <c r="RR16" s="433"/>
      <c r="RS16" s="433"/>
      <c r="RT16" s="433"/>
      <c r="RU16" s="433"/>
      <c r="RV16" s="433"/>
      <c r="RW16" s="433"/>
      <c r="RX16" s="433"/>
      <c r="RY16" s="433"/>
      <c r="RZ16" s="433"/>
      <c r="SA16" s="433"/>
      <c r="SB16" s="433"/>
      <c r="SC16" s="433"/>
      <c r="SD16" s="433"/>
      <c r="SE16" s="433"/>
      <c r="SF16" s="433"/>
      <c r="SG16" s="433"/>
      <c r="SH16" s="433"/>
      <c r="SI16" s="433"/>
      <c r="SJ16" s="433"/>
      <c r="SK16" s="433"/>
      <c r="SL16" s="433"/>
      <c r="SM16" s="433"/>
      <c r="SN16" s="433"/>
      <c r="SO16" s="433"/>
      <c r="SP16" s="433"/>
      <c r="SQ16" s="433"/>
      <c r="SR16" s="433"/>
      <c r="SS16" s="433"/>
      <c r="ST16" s="433"/>
      <c r="SU16" s="433"/>
      <c r="SV16" s="433"/>
      <c r="SW16" s="433"/>
      <c r="SX16" s="433"/>
      <c r="SY16" s="433"/>
      <c r="SZ16" s="433"/>
      <c r="TA16" s="433"/>
      <c r="TB16" s="433"/>
      <c r="TC16" s="433"/>
      <c r="TD16" s="433"/>
      <c r="TE16" s="433"/>
      <c r="TF16" s="433"/>
      <c r="TG16" s="433"/>
      <c r="TH16" s="433"/>
      <c r="TI16" s="433"/>
      <c r="TJ16" s="433"/>
      <c r="TK16" s="433"/>
      <c r="TL16" s="433"/>
      <c r="TM16" s="433"/>
      <c r="TN16" s="433"/>
      <c r="TO16" s="433"/>
      <c r="TP16" s="433"/>
      <c r="TQ16" s="433"/>
      <c r="TR16" s="433"/>
      <c r="TS16" s="433"/>
      <c r="TT16" s="433"/>
      <c r="TU16" s="433"/>
      <c r="TV16" s="433"/>
      <c r="TW16" s="433"/>
      <c r="TX16" s="433"/>
      <c r="TY16" s="433"/>
      <c r="TZ16" s="433"/>
      <c r="UA16" s="433"/>
      <c r="UB16" s="433"/>
      <c r="UC16" s="433"/>
      <c r="UD16" s="433"/>
      <c r="UE16" s="433"/>
      <c r="UF16" s="433"/>
      <c r="UG16" s="433"/>
      <c r="UH16" s="433"/>
      <c r="UI16" s="433"/>
      <c r="UJ16" s="433"/>
      <c r="UK16" s="433"/>
      <c r="UL16" s="433"/>
      <c r="UM16" s="433"/>
      <c r="UN16" s="433"/>
    </row>
    <row r="17" spans="1:560" s="95" customFormat="1" ht="21.75" customHeight="1">
      <c r="A17" s="1061" t="s">
        <v>311</v>
      </c>
      <c r="B17" s="1062"/>
      <c r="C17" s="1062"/>
      <c r="D17" s="1062"/>
      <c r="E17" s="1062"/>
      <c r="F17" s="1062"/>
      <c r="G17" s="1062"/>
      <c r="H17" s="1062"/>
      <c r="I17" s="1062"/>
      <c r="J17" s="1062"/>
      <c r="K17" s="1062"/>
      <c r="L17" s="1062"/>
      <c r="M17" s="1062"/>
      <c r="N17" s="1062"/>
      <c r="O17" s="106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433"/>
      <c r="BQ17" s="433"/>
      <c r="BR17" s="433"/>
      <c r="BS17" s="433"/>
      <c r="BT17" s="433"/>
      <c r="BU17" s="433"/>
      <c r="BV17" s="433"/>
      <c r="BW17" s="433"/>
      <c r="BX17" s="433"/>
      <c r="BY17" s="433"/>
      <c r="BZ17" s="433"/>
      <c r="CA17" s="433"/>
      <c r="CB17" s="433"/>
      <c r="CC17" s="433"/>
      <c r="CD17" s="433"/>
      <c r="CE17" s="433"/>
      <c r="CF17" s="433"/>
      <c r="CG17" s="433"/>
      <c r="CH17" s="433"/>
      <c r="CI17" s="433"/>
      <c r="CJ17" s="433"/>
      <c r="CK17" s="433"/>
      <c r="CL17" s="433"/>
      <c r="CM17" s="433"/>
      <c r="CN17" s="433"/>
      <c r="CO17" s="433"/>
      <c r="CP17" s="433"/>
      <c r="CQ17" s="433"/>
      <c r="CR17" s="433"/>
      <c r="CS17" s="433"/>
      <c r="CT17" s="433"/>
      <c r="CU17" s="433"/>
      <c r="CV17" s="433"/>
      <c r="CW17" s="433"/>
      <c r="CX17" s="433"/>
      <c r="CY17" s="433"/>
      <c r="CZ17" s="433"/>
      <c r="DA17" s="433"/>
      <c r="DB17" s="433"/>
      <c r="DC17" s="433"/>
      <c r="DD17" s="433"/>
      <c r="DE17" s="433"/>
      <c r="DF17" s="433"/>
      <c r="DG17" s="433"/>
      <c r="DH17" s="433"/>
      <c r="DI17" s="433"/>
      <c r="DJ17" s="433"/>
      <c r="DK17" s="433"/>
      <c r="DL17" s="433"/>
      <c r="DM17" s="433"/>
      <c r="DN17" s="433"/>
      <c r="DO17" s="433"/>
      <c r="DP17" s="433"/>
      <c r="DQ17" s="433"/>
      <c r="DR17" s="433"/>
      <c r="DS17" s="433"/>
      <c r="DT17" s="433"/>
      <c r="DU17" s="433"/>
      <c r="DV17" s="433"/>
      <c r="DW17" s="433"/>
      <c r="DX17" s="433"/>
      <c r="DY17" s="433"/>
      <c r="DZ17" s="433"/>
      <c r="EA17" s="433"/>
      <c r="EB17" s="433"/>
      <c r="EC17" s="433"/>
      <c r="ED17" s="433"/>
      <c r="EE17" s="433"/>
      <c r="EF17" s="433"/>
      <c r="EG17" s="433"/>
      <c r="EH17" s="433"/>
      <c r="EI17" s="433"/>
      <c r="EJ17" s="433"/>
      <c r="EK17" s="433"/>
      <c r="EL17" s="433"/>
      <c r="EM17" s="433"/>
      <c r="EN17" s="433"/>
      <c r="EO17" s="433"/>
      <c r="EP17" s="433"/>
      <c r="EQ17" s="433"/>
      <c r="ER17" s="433"/>
      <c r="ES17" s="433"/>
      <c r="ET17" s="433"/>
      <c r="EU17" s="433"/>
      <c r="EV17" s="433"/>
      <c r="EW17" s="433"/>
      <c r="EX17" s="433"/>
      <c r="EY17" s="433"/>
      <c r="EZ17" s="433"/>
      <c r="FA17" s="433"/>
      <c r="FB17" s="433"/>
      <c r="FC17" s="433"/>
      <c r="FD17" s="433"/>
      <c r="FE17" s="433"/>
      <c r="FF17" s="433"/>
      <c r="FG17" s="433"/>
      <c r="FH17" s="433"/>
      <c r="FI17" s="433"/>
      <c r="FJ17" s="433"/>
      <c r="FK17" s="433"/>
      <c r="FL17" s="433"/>
      <c r="FM17" s="433"/>
      <c r="FN17" s="433"/>
      <c r="FO17" s="433"/>
      <c r="FP17" s="433"/>
      <c r="FQ17" s="433"/>
      <c r="FR17" s="433"/>
      <c r="FS17" s="433"/>
      <c r="FT17" s="433"/>
      <c r="FU17" s="433"/>
      <c r="FV17" s="433"/>
      <c r="FW17" s="433"/>
      <c r="FX17" s="433"/>
      <c r="FY17" s="433"/>
      <c r="FZ17" s="433"/>
      <c r="GA17" s="433"/>
      <c r="GB17" s="433"/>
      <c r="GC17" s="433"/>
      <c r="GD17" s="433"/>
      <c r="GE17" s="433"/>
      <c r="GF17" s="433"/>
      <c r="GG17" s="433"/>
      <c r="GH17" s="433"/>
      <c r="GI17" s="433"/>
      <c r="GJ17" s="433"/>
      <c r="GK17" s="433"/>
      <c r="GL17" s="433"/>
      <c r="GM17" s="433"/>
      <c r="GN17" s="433"/>
      <c r="GO17" s="433"/>
      <c r="GP17" s="433"/>
      <c r="GQ17" s="433"/>
      <c r="GR17" s="433"/>
      <c r="GS17" s="433"/>
      <c r="GT17" s="433"/>
      <c r="GU17" s="433"/>
      <c r="GV17" s="433"/>
      <c r="GW17" s="433"/>
      <c r="GX17" s="433"/>
      <c r="GY17" s="433"/>
      <c r="GZ17" s="433"/>
      <c r="HA17" s="433"/>
      <c r="HB17" s="433"/>
      <c r="HC17" s="433"/>
      <c r="HD17" s="433"/>
      <c r="HE17" s="433"/>
      <c r="HF17" s="433"/>
      <c r="HG17" s="433"/>
      <c r="HH17" s="433"/>
      <c r="HI17" s="433"/>
      <c r="HJ17" s="433"/>
      <c r="HK17" s="433"/>
      <c r="HL17" s="433"/>
      <c r="HM17" s="433"/>
      <c r="HN17" s="433"/>
      <c r="HO17" s="433"/>
      <c r="HP17" s="433"/>
      <c r="HQ17" s="433"/>
      <c r="HR17" s="433"/>
      <c r="HS17" s="433"/>
      <c r="HT17" s="433"/>
      <c r="HU17" s="433"/>
      <c r="HV17" s="433"/>
      <c r="HW17" s="433"/>
      <c r="HX17" s="433"/>
      <c r="HY17" s="433"/>
      <c r="HZ17" s="433"/>
      <c r="IA17" s="433"/>
      <c r="IB17" s="433"/>
      <c r="IC17" s="433"/>
      <c r="ID17" s="433"/>
      <c r="IE17" s="433"/>
      <c r="IF17" s="433"/>
      <c r="IG17" s="433"/>
      <c r="IH17" s="433"/>
      <c r="II17" s="433"/>
      <c r="IJ17" s="433"/>
      <c r="IK17" s="433"/>
      <c r="IL17" s="433"/>
      <c r="IM17" s="433"/>
      <c r="IN17" s="433"/>
      <c r="IO17" s="433"/>
      <c r="IP17" s="433"/>
      <c r="IQ17" s="433"/>
      <c r="IR17" s="433"/>
      <c r="IS17" s="433"/>
      <c r="IT17" s="433"/>
      <c r="IU17" s="433"/>
      <c r="IV17" s="433"/>
      <c r="IW17" s="433"/>
      <c r="IX17" s="433"/>
      <c r="IY17" s="433"/>
      <c r="IZ17" s="433"/>
      <c r="JA17" s="433"/>
      <c r="JB17" s="433"/>
      <c r="JC17" s="433"/>
      <c r="JD17" s="433"/>
      <c r="JE17" s="433"/>
      <c r="JF17" s="433"/>
      <c r="JG17" s="433"/>
      <c r="JH17" s="433"/>
      <c r="JI17" s="433"/>
      <c r="JJ17" s="433"/>
      <c r="JK17" s="433"/>
      <c r="JL17" s="433"/>
      <c r="JM17" s="433"/>
      <c r="JN17" s="433"/>
      <c r="JO17" s="433"/>
      <c r="JP17" s="433"/>
      <c r="JQ17" s="433"/>
      <c r="JR17" s="433"/>
      <c r="JS17" s="433"/>
      <c r="JT17" s="433"/>
      <c r="JU17" s="433"/>
      <c r="JV17" s="433"/>
      <c r="JW17" s="433"/>
      <c r="JX17" s="433"/>
      <c r="JY17" s="433"/>
      <c r="JZ17" s="433"/>
      <c r="KA17" s="433"/>
      <c r="KB17" s="433"/>
      <c r="KC17" s="433"/>
      <c r="KD17" s="433"/>
      <c r="KE17" s="433"/>
      <c r="KF17" s="433"/>
      <c r="KG17" s="433"/>
      <c r="KH17" s="433"/>
      <c r="KI17" s="433"/>
      <c r="KJ17" s="433"/>
      <c r="KK17" s="433"/>
      <c r="KL17" s="433"/>
      <c r="KM17" s="433"/>
      <c r="KN17" s="433"/>
      <c r="KO17" s="433"/>
      <c r="KP17" s="433"/>
      <c r="KQ17" s="433"/>
      <c r="KR17" s="433"/>
      <c r="KS17" s="433"/>
      <c r="KT17" s="433"/>
      <c r="KU17" s="433"/>
      <c r="KV17" s="433"/>
      <c r="KW17" s="433"/>
      <c r="KX17" s="433"/>
      <c r="KY17" s="433"/>
      <c r="KZ17" s="433"/>
      <c r="LA17" s="433"/>
      <c r="LB17" s="433"/>
      <c r="LC17" s="433"/>
      <c r="LD17" s="433"/>
      <c r="LE17" s="433"/>
      <c r="LF17" s="433"/>
      <c r="LG17" s="433"/>
      <c r="LH17" s="433"/>
      <c r="LI17" s="433"/>
      <c r="LJ17" s="433"/>
      <c r="LK17" s="433"/>
      <c r="LL17" s="433"/>
      <c r="LM17" s="433"/>
      <c r="LN17" s="433"/>
      <c r="LO17" s="433"/>
      <c r="LP17" s="433"/>
      <c r="LQ17" s="433"/>
      <c r="LR17" s="433"/>
      <c r="LS17" s="433"/>
      <c r="LT17" s="433"/>
      <c r="LU17" s="433"/>
      <c r="LV17" s="433"/>
      <c r="LW17" s="433"/>
      <c r="LX17" s="433"/>
      <c r="LY17" s="433"/>
      <c r="LZ17" s="433"/>
      <c r="MA17" s="433"/>
      <c r="MB17" s="433"/>
      <c r="MC17" s="433"/>
      <c r="MD17" s="433"/>
      <c r="ME17" s="433"/>
      <c r="MF17" s="433"/>
      <c r="MG17" s="433"/>
      <c r="MH17" s="433"/>
      <c r="MI17" s="433"/>
      <c r="MJ17" s="433"/>
      <c r="MK17" s="433"/>
      <c r="ML17" s="433"/>
      <c r="MM17" s="433"/>
      <c r="MN17" s="433"/>
      <c r="MO17" s="433"/>
      <c r="MP17" s="433"/>
      <c r="MQ17" s="433"/>
      <c r="MR17" s="433"/>
      <c r="MS17" s="433"/>
      <c r="MT17" s="433"/>
      <c r="MU17" s="433"/>
      <c r="MV17" s="433"/>
      <c r="MW17" s="433"/>
      <c r="MX17" s="433"/>
      <c r="MY17" s="433"/>
      <c r="MZ17" s="433"/>
      <c r="NA17" s="433"/>
      <c r="NB17" s="433"/>
      <c r="NC17" s="433"/>
      <c r="ND17" s="433"/>
      <c r="NE17" s="433"/>
      <c r="NF17" s="433"/>
      <c r="NG17" s="433"/>
      <c r="NH17" s="433"/>
      <c r="NI17" s="433"/>
      <c r="NJ17" s="433"/>
      <c r="NK17" s="433"/>
      <c r="NL17" s="433"/>
      <c r="NM17" s="433"/>
      <c r="NN17" s="433"/>
      <c r="NO17" s="433"/>
      <c r="NP17" s="433"/>
      <c r="NQ17" s="433"/>
      <c r="NR17" s="433"/>
      <c r="NS17" s="433"/>
      <c r="NT17" s="433"/>
      <c r="NU17" s="433"/>
      <c r="NV17" s="433"/>
      <c r="NW17" s="433"/>
      <c r="NX17" s="433"/>
      <c r="NY17" s="433"/>
      <c r="NZ17" s="433"/>
      <c r="OA17" s="433"/>
      <c r="OB17" s="433"/>
      <c r="OC17" s="433"/>
      <c r="OD17" s="433"/>
      <c r="OE17" s="433"/>
      <c r="OF17" s="433"/>
      <c r="OG17" s="433"/>
      <c r="OH17" s="433"/>
      <c r="OI17" s="433"/>
      <c r="OJ17" s="433"/>
      <c r="OK17" s="433"/>
      <c r="OL17" s="433"/>
      <c r="OM17" s="433"/>
      <c r="ON17" s="433"/>
      <c r="OO17" s="433"/>
      <c r="OP17" s="433"/>
      <c r="OQ17" s="433"/>
      <c r="OR17" s="433"/>
      <c r="OS17" s="433"/>
      <c r="OT17" s="433"/>
      <c r="OU17" s="433"/>
      <c r="OV17" s="433"/>
      <c r="OW17" s="433"/>
      <c r="OX17" s="433"/>
      <c r="OY17" s="433"/>
      <c r="OZ17" s="433"/>
      <c r="PA17" s="433"/>
      <c r="PB17" s="433"/>
      <c r="PC17" s="433"/>
      <c r="PD17" s="433"/>
      <c r="PE17" s="433"/>
      <c r="PF17" s="433"/>
      <c r="PG17" s="433"/>
      <c r="PH17" s="433"/>
      <c r="PI17" s="433"/>
      <c r="PJ17" s="433"/>
      <c r="PK17" s="433"/>
      <c r="PL17" s="433"/>
      <c r="PM17" s="433"/>
      <c r="PN17" s="433"/>
      <c r="PO17" s="433"/>
      <c r="PP17" s="433"/>
      <c r="PQ17" s="433"/>
      <c r="PR17" s="433"/>
      <c r="PS17" s="433"/>
      <c r="PT17" s="433"/>
      <c r="PU17" s="433"/>
      <c r="PV17" s="433"/>
      <c r="PW17" s="433"/>
      <c r="PX17" s="433"/>
      <c r="PY17" s="433"/>
      <c r="PZ17" s="433"/>
      <c r="QA17" s="433"/>
      <c r="QB17" s="433"/>
      <c r="QC17" s="433"/>
      <c r="QD17" s="433"/>
      <c r="QE17" s="433"/>
      <c r="QF17" s="433"/>
      <c r="QG17" s="433"/>
      <c r="QH17" s="433"/>
      <c r="QI17" s="433"/>
      <c r="QJ17" s="433"/>
      <c r="QK17" s="433"/>
      <c r="QL17" s="433"/>
      <c r="QM17" s="433"/>
      <c r="QN17" s="433"/>
      <c r="QO17" s="433"/>
      <c r="QP17" s="433"/>
      <c r="QQ17" s="433"/>
      <c r="QR17" s="433"/>
      <c r="QS17" s="433"/>
      <c r="QT17" s="433"/>
      <c r="QU17" s="433"/>
      <c r="QV17" s="433"/>
      <c r="QW17" s="433"/>
      <c r="QX17" s="433"/>
      <c r="QY17" s="433"/>
      <c r="QZ17" s="433"/>
      <c r="RA17" s="433"/>
      <c r="RB17" s="433"/>
      <c r="RC17" s="433"/>
      <c r="RD17" s="433"/>
      <c r="RE17" s="433"/>
      <c r="RF17" s="433"/>
      <c r="RG17" s="433"/>
      <c r="RH17" s="433"/>
      <c r="RI17" s="433"/>
      <c r="RJ17" s="433"/>
      <c r="RK17" s="433"/>
      <c r="RL17" s="433"/>
      <c r="RM17" s="433"/>
      <c r="RN17" s="433"/>
      <c r="RO17" s="433"/>
      <c r="RP17" s="433"/>
      <c r="RQ17" s="433"/>
      <c r="RR17" s="433"/>
      <c r="RS17" s="433"/>
      <c r="RT17" s="433"/>
      <c r="RU17" s="433"/>
      <c r="RV17" s="433"/>
      <c r="RW17" s="433"/>
      <c r="RX17" s="433"/>
      <c r="RY17" s="433"/>
      <c r="RZ17" s="433"/>
      <c r="SA17" s="433"/>
      <c r="SB17" s="433"/>
      <c r="SC17" s="433"/>
      <c r="SD17" s="433"/>
      <c r="SE17" s="433"/>
      <c r="SF17" s="433"/>
      <c r="SG17" s="433"/>
      <c r="SH17" s="433"/>
      <c r="SI17" s="433"/>
      <c r="SJ17" s="433"/>
      <c r="SK17" s="433"/>
      <c r="SL17" s="433"/>
      <c r="SM17" s="433"/>
      <c r="SN17" s="433"/>
      <c r="SO17" s="433"/>
      <c r="SP17" s="433"/>
      <c r="SQ17" s="433"/>
      <c r="SR17" s="433"/>
      <c r="SS17" s="433"/>
      <c r="ST17" s="433"/>
      <c r="SU17" s="433"/>
      <c r="SV17" s="433"/>
      <c r="SW17" s="433"/>
      <c r="SX17" s="433"/>
      <c r="SY17" s="433"/>
      <c r="SZ17" s="433"/>
      <c r="TA17" s="433"/>
      <c r="TB17" s="433"/>
      <c r="TC17" s="433"/>
      <c r="TD17" s="433"/>
      <c r="TE17" s="433"/>
      <c r="TF17" s="433"/>
      <c r="TG17" s="433"/>
      <c r="TH17" s="433"/>
      <c r="TI17" s="433"/>
      <c r="TJ17" s="433"/>
      <c r="TK17" s="433"/>
      <c r="TL17" s="433"/>
      <c r="TM17" s="433"/>
      <c r="TN17" s="433"/>
      <c r="TO17" s="433"/>
      <c r="TP17" s="433"/>
      <c r="TQ17" s="433"/>
      <c r="TR17" s="433"/>
      <c r="TS17" s="433"/>
      <c r="TT17" s="433"/>
      <c r="TU17" s="433"/>
      <c r="TV17" s="433"/>
      <c r="TW17" s="433"/>
      <c r="TX17" s="433"/>
      <c r="TY17" s="433"/>
      <c r="TZ17" s="433"/>
      <c r="UA17" s="433"/>
      <c r="UB17" s="433"/>
      <c r="UC17" s="433"/>
      <c r="UD17" s="433"/>
      <c r="UE17" s="433"/>
      <c r="UF17" s="433"/>
      <c r="UG17" s="433"/>
      <c r="UH17" s="433"/>
      <c r="UI17" s="433"/>
      <c r="UJ17" s="433"/>
      <c r="UK17" s="433"/>
      <c r="UL17" s="433"/>
      <c r="UM17" s="433"/>
      <c r="UN17" s="433"/>
    </row>
    <row r="18" spans="1:560" s="45" customFormat="1" ht="20.100000000000001" customHeight="1">
      <c r="A18" s="190" t="s">
        <v>312</v>
      </c>
      <c r="B18" s="220"/>
      <c r="C18" s="191">
        <v>1604</v>
      </c>
      <c r="D18" s="191">
        <v>1692</v>
      </c>
      <c r="E18" s="191">
        <v>1756</v>
      </c>
      <c r="F18" s="191">
        <v>1739</v>
      </c>
      <c r="G18" s="191">
        <v>1721</v>
      </c>
      <c r="H18" s="191">
        <v>1811</v>
      </c>
      <c r="I18" s="191">
        <v>1939</v>
      </c>
      <c r="J18" s="191">
        <v>2044</v>
      </c>
      <c r="K18" s="191">
        <v>2070</v>
      </c>
      <c r="L18" s="191">
        <v>2056</v>
      </c>
      <c r="M18" s="191">
        <v>2032</v>
      </c>
      <c r="N18" s="191">
        <v>2019</v>
      </c>
      <c r="O18" s="431"/>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3"/>
      <c r="BB18" s="433"/>
      <c r="BC18" s="433"/>
      <c r="BD18" s="433"/>
      <c r="BE18" s="433"/>
      <c r="BF18" s="433"/>
      <c r="BG18" s="433"/>
      <c r="BH18" s="433"/>
      <c r="BI18" s="433"/>
      <c r="BJ18" s="433"/>
      <c r="BK18" s="433"/>
      <c r="BL18" s="433"/>
      <c r="BM18" s="433"/>
      <c r="BN18" s="433"/>
      <c r="BO18" s="433"/>
      <c r="BP18" s="433"/>
      <c r="BQ18" s="433"/>
      <c r="BR18" s="433"/>
      <c r="BS18" s="433"/>
      <c r="BT18" s="433"/>
      <c r="BU18" s="433"/>
      <c r="BV18" s="433"/>
      <c r="BW18" s="433"/>
      <c r="BX18" s="433"/>
      <c r="BY18" s="433"/>
      <c r="BZ18" s="433"/>
      <c r="CA18" s="433"/>
      <c r="CB18" s="433"/>
      <c r="CC18" s="433"/>
      <c r="CD18" s="433"/>
      <c r="CE18" s="433"/>
      <c r="CF18" s="433"/>
      <c r="CG18" s="433"/>
      <c r="CH18" s="433"/>
      <c r="CI18" s="433"/>
      <c r="CJ18" s="433"/>
      <c r="CK18" s="433"/>
      <c r="CL18" s="433"/>
      <c r="CM18" s="433"/>
      <c r="CN18" s="433"/>
      <c r="CO18" s="433"/>
      <c r="CP18" s="433"/>
      <c r="CQ18" s="433"/>
      <c r="CR18" s="433"/>
      <c r="CS18" s="433"/>
      <c r="CT18" s="433"/>
      <c r="CU18" s="433"/>
      <c r="CV18" s="433"/>
      <c r="CW18" s="433"/>
      <c r="CX18" s="433"/>
      <c r="CY18" s="433"/>
      <c r="CZ18" s="433"/>
      <c r="DA18" s="433"/>
      <c r="DB18" s="433"/>
      <c r="DC18" s="433"/>
      <c r="DD18" s="433"/>
      <c r="DE18" s="433"/>
      <c r="DF18" s="433"/>
      <c r="DG18" s="433"/>
      <c r="DH18" s="433"/>
      <c r="DI18" s="433"/>
      <c r="DJ18" s="433"/>
      <c r="DK18" s="433"/>
      <c r="DL18" s="433"/>
      <c r="DM18" s="433"/>
      <c r="DN18" s="433"/>
      <c r="DO18" s="433"/>
      <c r="DP18" s="433"/>
      <c r="DQ18" s="433"/>
      <c r="DR18" s="433"/>
      <c r="DS18" s="433"/>
      <c r="DT18" s="433"/>
      <c r="DU18" s="433"/>
      <c r="DV18" s="433"/>
      <c r="DW18" s="433"/>
      <c r="DX18" s="433"/>
      <c r="DY18" s="433"/>
      <c r="DZ18" s="433"/>
      <c r="EA18" s="433"/>
      <c r="EB18" s="433"/>
      <c r="EC18" s="433"/>
      <c r="ED18" s="433"/>
      <c r="EE18" s="433"/>
      <c r="EF18" s="433"/>
      <c r="EG18" s="433"/>
      <c r="EH18" s="433"/>
      <c r="EI18" s="433"/>
      <c r="EJ18" s="433"/>
      <c r="EK18" s="433"/>
      <c r="EL18" s="433"/>
      <c r="EM18" s="433"/>
      <c r="EN18" s="433"/>
      <c r="EO18" s="433"/>
      <c r="EP18" s="433"/>
      <c r="EQ18" s="433"/>
      <c r="ER18" s="433"/>
      <c r="ES18" s="433"/>
      <c r="ET18" s="433"/>
      <c r="EU18" s="433"/>
      <c r="EV18" s="433"/>
      <c r="EW18" s="433"/>
      <c r="EX18" s="433"/>
      <c r="EY18" s="433"/>
      <c r="EZ18" s="433"/>
      <c r="FA18" s="433"/>
      <c r="FB18" s="433"/>
      <c r="FC18" s="433"/>
      <c r="FD18" s="433"/>
      <c r="FE18" s="433"/>
      <c r="FF18" s="433"/>
      <c r="FG18" s="433"/>
      <c r="FH18" s="433"/>
      <c r="FI18" s="433"/>
      <c r="FJ18" s="433"/>
      <c r="FK18" s="433"/>
      <c r="FL18" s="433"/>
      <c r="FM18" s="433"/>
      <c r="FN18" s="433"/>
      <c r="FO18" s="433"/>
      <c r="FP18" s="433"/>
      <c r="FQ18" s="433"/>
      <c r="FR18" s="433"/>
      <c r="FS18" s="433"/>
      <c r="FT18" s="433"/>
      <c r="FU18" s="433"/>
      <c r="FV18" s="433"/>
      <c r="FW18" s="433"/>
      <c r="FX18" s="433"/>
      <c r="FY18" s="433"/>
      <c r="FZ18" s="433"/>
      <c r="GA18" s="433"/>
      <c r="GB18" s="433"/>
      <c r="GC18" s="433"/>
      <c r="GD18" s="433"/>
      <c r="GE18" s="433"/>
      <c r="GF18" s="433"/>
      <c r="GG18" s="433"/>
      <c r="GH18" s="433"/>
      <c r="GI18" s="433"/>
      <c r="GJ18" s="433"/>
      <c r="GK18" s="433"/>
      <c r="GL18" s="433"/>
      <c r="GM18" s="433"/>
      <c r="GN18" s="433"/>
      <c r="GO18" s="433"/>
      <c r="GP18" s="433"/>
      <c r="GQ18" s="433"/>
      <c r="GR18" s="433"/>
      <c r="GS18" s="433"/>
      <c r="GT18" s="433"/>
      <c r="GU18" s="433"/>
      <c r="GV18" s="433"/>
      <c r="GW18" s="433"/>
      <c r="GX18" s="433"/>
      <c r="GY18" s="433"/>
      <c r="GZ18" s="433"/>
      <c r="HA18" s="433"/>
      <c r="HB18" s="433"/>
      <c r="HC18" s="433"/>
      <c r="HD18" s="433"/>
      <c r="HE18" s="433"/>
      <c r="HF18" s="433"/>
      <c r="HG18" s="433"/>
      <c r="HH18" s="433"/>
      <c r="HI18" s="433"/>
      <c r="HJ18" s="433"/>
      <c r="HK18" s="433"/>
      <c r="HL18" s="433"/>
      <c r="HM18" s="433"/>
      <c r="HN18" s="433"/>
      <c r="HO18" s="433"/>
      <c r="HP18" s="433"/>
      <c r="HQ18" s="433"/>
      <c r="HR18" s="433"/>
      <c r="HS18" s="433"/>
      <c r="HT18" s="433"/>
      <c r="HU18" s="433"/>
      <c r="HV18" s="433"/>
      <c r="HW18" s="433"/>
      <c r="HX18" s="433"/>
      <c r="HY18" s="433"/>
      <c r="HZ18" s="433"/>
      <c r="IA18" s="433"/>
      <c r="IB18" s="433"/>
      <c r="IC18" s="433"/>
      <c r="ID18" s="433"/>
      <c r="IE18" s="433"/>
      <c r="IF18" s="433"/>
      <c r="IG18" s="433"/>
      <c r="IH18" s="433"/>
      <c r="II18" s="433"/>
      <c r="IJ18" s="433"/>
      <c r="IK18" s="433"/>
      <c r="IL18" s="433"/>
      <c r="IM18" s="433"/>
      <c r="IN18" s="433"/>
      <c r="IO18" s="433"/>
      <c r="IP18" s="433"/>
      <c r="IQ18" s="433"/>
      <c r="IR18" s="433"/>
      <c r="IS18" s="433"/>
      <c r="IT18" s="433"/>
      <c r="IU18" s="433"/>
      <c r="IV18" s="433"/>
      <c r="IW18" s="433"/>
      <c r="IX18" s="433"/>
      <c r="IY18" s="433"/>
      <c r="IZ18" s="433"/>
      <c r="JA18" s="433"/>
      <c r="JB18" s="433"/>
      <c r="JC18" s="433"/>
      <c r="JD18" s="433"/>
      <c r="JE18" s="433"/>
      <c r="JF18" s="433"/>
      <c r="JG18" s="433"/>
      <c r="JH18" s="433"/>
      <c r="JI18" s="433"/>
      <c r="JJ18" s="433"/>
      <c r="JK18" s="433"/>
      <c r="JL18" s="433"/>
      <c r="JM18" s="433"/>
      <c r="JN18" s="433"/>
      <c r="JO18" s="433"/>
      <c r="JP18" s="433"/>
      <c r="JQ18" s="433"/>
      <c r="JR18" s="433"/>
      <c r="JS18" s="433"/>
      <c r="JT18" s="433"/>
      <c r="JU18" s="433"/>
      <c r="JV18" s="433"/>
      <c r="JW18" s="433"/>
      <c r="JX18" s="433"/>
      <c r="JY18" s="433"/>
      <c r="JZ18" s="433"/>
      <c r="KA18" s="433"/>
      <c r="KB18" s="433"/>
      <c r="KC18" s="433"/>
      <c r="KD18" s="433"/>
      <c r="KE18" s="433"/>
      <c r="KF18" s="433"/>
      <c r="KG18" s="433"/>
      <c r="KH18" s="433"/>
      <c r="KI18" s="433"/>
      <c r="KJ18" s="433"/>
      <c r="KK18" s="433"/>
      <c r="KL18" s="433"/>
      <c r="KM18" s="433"/>
      <c r="KN18" s="433"/>
      <c r="KO18" s="433"/>
      <c r="KP18" s="433"/>
      <c r="KQ18" s="433"/>
      <c r="KR18" s="433"/>
      <c r="KS18" s="433"/>
      <c r="KT18" s="433"/>
      <c r="KU18" s="433"/>
      <c r="KV18" s="433"/>
      <c r="KW18" s="433"/>
      <c r="KX18" s="433"/>
      <c r="KY18" s="433"/>
      <c r="KZ18" s="433"/>
      <c r="LA18" s="433"/>
      <c r="LB18" s="433"/>
      <c r="LC18" s="433"/>
      <c r="LD18" s="433"/>
      <c r="LE18" s="433"/>
      <c r="LF18" s="433"/>
      <c r="LG18" s="433"/>
      <c r="LH18" s="433"/>
      <c r="LI18" s="433"/>
      <c r="LJ18" s="433"/>
      <c r="LK18" s="433"/>
      <c r="LL18" s="433"/>
      <c r="LM18" s="433"/>
      <c r="LN18" s="433"/>
      <c r="LO18" s="433"/>
      <c r="LP18" s="433"/>
      <c r="LQ18" s="433"/>
      <c r="LR18" s="433"/>
      <c r="LS18" s="433"/>
      <c r="LT18" s="433"/>
      <c r="LU18" s="433"/>
      <c r="LV18" s="433"/>
      <c r="LW18" s="433"/>
      <c r="LX18" s="433"/>
      <c r="LY18" s="433"/>
      <c r="LZ18" s="433"/>
      <c r="MA18" s="433"/>
      <c r="MB18" s="433"/>
      <c r="MC18" s="433"/>
      <c r="MD18" s="433"/>
      <c r="ME18" s="433"/>
      <c r="MF18" s="433"/>
      <c r="MG18" s="433"/>
      <c r="MH18" s="433"/>
      <c r="MI18" s="433"/>
      <c r="MJ18" s="433"/>
      <c r="MK18" s="433"/>
      <c r="ML18" s="433"/>
      <c r="MM18" s="433"/>
      <c r="MN18" s="433"/>
      <c r="MO18" s="433"/>
      <c r="MP18" s="433"/>
      <c r="MQ18" s="433"/>
      <c r="MR18" s="433"/>
      <c r="MS18" s="433"/>
      <c r="MT18" s="433"/>
      <c r="MU18" s="433"/>
      <c r="MV18" s="433"/>
      <c r="MW18" s="433"/>
      <c r="MX18" s="433"/>
      <c r="MY18" s="433"/>
      <c r="MZ18" s="433"/>
      <c r="NA18" s="433"/>
      <c r="NB18" s="433"/>
      <c r="NC18" s="433"/>
      <c r="ND18" s="433"/>
      <c r="NE18" s="433"/>
      <c r="NF18" s="433"/>
      <c r="NG18" s="433"/>
      <c r="NH18" s="433"/>
      <c r="NI18" s="433"/>
      <c r="NJ18" s="433"/>
      <c r="NK18" s="433"/>
      <c r="NL18" s="433"/>
      <c r="NM18" s="433"/>
      <c r="NN18" s="433"/>
      <c r="NO18" s="433"/>
      <c r="NP18" s="433"/>
      <c r="NQ18" s="433"/>
      <c r="NR18" s="433"/>
      <c r="NS18" s="433"/>
      <c r="NT18" s="433"/>
      <c r="NU18" s="433"/>
      <c r="NV18" s="433"/>
      <c r="NW18" s="433"/>
      <c r="NX18" s="433"/>
      <c r="NY18" s="433"/>
      <c r="NZ18" s="433"/>
      <c r="OA18" s="433"/>
      <c r="OB18" s="433"/>
      <c r="OC18" s="433"/>
      <c r="OD18" s="433"/>
      <c r="OE18" s="433"/>
      <c r="OF18" s="433"/>
      <c r="OG18" s="433"/>
      <c r="OH18" s="433"/>
      <c r="OI18" s="433"/>
      <c r="OJ18" s="433"/>
      <c r="OK18" s="433"/>
      <c r="OL18" s="433"/>
      <c r="OM18" s="433"/>
      <c r="ON18" s="433"/>
      <c r="OO18" s="433"/>
      <c r="OP18" s="433"/>
      <c r="OQ18" s="433"/>
      <c r="OR18" s="433"/>
      <c r="OS18" s="433"/>
      <c r="OT18" s="433"/>
      <c r="OU18" s="433"/>
      <c r="OV18" s="433"/>
      <c r="OW18" s="433"/>
      <c r="OX18" s="433"/>
      <c r="OY18" s="433"/>
      <c r="OZ18" s="433"/>
      <c r="PA18" s="433"/>
      <c r="PB18" s="433"/>
      <c r="PC18" s="433"/>
      <c r="PD18" s="433"/>
      <c r="PE18" s="433"/>
      <c r="PF18" s="433"/>
      <c r="PG18" s="433"/>
      <c r="PH18" s="433"/>
      <c r="PI18" s="433"/>
      <c r="PJ18" s="433"/>
      <c r="PK18" s="433"/>
      <c r="PL18" s="433"/>
      <c r="PM18" s="433"/>
      <c r="PN18" s="433"/>
      <c r="PO18" s="433"/>
      <c r="PP18" s="433"/>
      <c r="PQ18" s="433"/>
      <c r="PR18" s="433"/>
      <c r="PS18" s="433"/>
      <c r="PT18" s="433"/>
      <c r="PU18" s="433"/>
      <c r="PV18" s="433"/>
      <c r="PW18" s="433"/>
      <c r="PX18" s="433"/>
      <c r="PY18" s="433"/>
      <c r="PZ18" s="433"/>
      <c r="QA18" s="433"/>
      <c r="QB18" s="433"/>
      <c r="QC18" s="433"/>
      <c r="QD18" s="433"/>
      <c r="QE18" s="433"/>
      <c r="QF18" s="433"/>
      <c r="QG18" s="433"/>
      <c r="QH18" s="433"/>
      <c r="QI18" s="433"/>
      <c r="QJ18" s="433"/>
      <c r="QK18" s="433"/>
      <c r="QL18" s="433"/>
      <c r="QM18" s="433"/>
      <c r="QN18" s="433"/>
      <c r="QO18" s="433"/>
      <c r="QP18" s="433"/>
      <c r="QQ18" s="433"/>
      <c r="QR18" s="433"/>
      <c r="QS18" s="433"/>
      <c r="QT18" s="433"/>
      <c r="QU18" s="433"/>
      <c r="QV18" s="433"/>
      <c r="QW18" s="433"/>
      <c r="QX18" s="433"/>
      <c r="QY18" s="433"/>
      <c r="QZ18" s="433"/>
      <c r="RA18" s="433"/>
      <c r="RB18" s="433"/>
      <c r="RC18" s="433"/>
      <c r="RD18" s="433"/>
      <c r="RE18" s="433"/>
      <c r="RF18" s="433"/>
      <c r="RG18" s="433"/>
      <c r="RH18" s="433"/>
      <c r="RI18" s="433"/>
      <c r="RJ18" s="433"/>
      <c r="RK18" s="433"/>
      <c r="RL18" s="433"/>
      <c r="RM18" s="433"/>
      <c r="RN18" s="433"/>
      <c r="RO18" s="433"/>
      <c r="RP18" s="433"/>
      <c r="RQ18" s="433"/>
      <c r="RR18" s="433"/>
      <c r="RS18" s="433"/>
      <c r="RT18" s="433"/>
      <c r="RU18" s="433"/>
      <c r="RV18" s="433"/>
      <c r="RW18" s="433"/>
      <c r="RX18" s="433"/>
      <c r="RY18" s="433"/>
      <c r="RZ18" s="433"/>
      <c r="SA18" s="433"/>
      <c r="SB18" s="433"/>
      <c r="SC18" s="433"/>
      <c r="SD18" s="433"/>
      <c r="SE18" s="433"/>
      <c r="SF18" s="433"/>
      <c r="SG18" s="433"/>
      <c r="SH18" s="433"/>
      <c r="SI18" s="433"/>
      <c r="SJ18" s="433"/>
      <c r="SK18" s="433"/>
      <c r="SL18" s="433"/>
      <c r="SM18" s="433"/>
      <c r="SN18" s="433"/>
      <c r="SO18" s="433"/>
      <c r="SP18" s="433"/>
      <c r="SQ18" s="433"/>
      <c r="SR18" s="433"/>
      <c r="SS18" s="433"/>
      <c r="ST18" s="433"/>
      <c r="SU18" s="433"/>
      <c r="SV18" s="433"/>
      <c r="SW18" s="433"/>
      <c r="SX18" s="433"/>
      <c r="SY18" s="433"/>
      <c r="SZ18" s="433"/>
      <c r="TA18" s="433"/>
      <c r="TB18" s="433"/>
      <c r="TC18" s="433"/>
      <c r="TD18" s="433"/>
      <c r="TE18" s="433"/>
      <c r="TF18" s="433"/>
      <c r="TG18" s="433"/>
      <c r="TH18" s="433"/>
      <c r="TI18" s="433"/>
      <c r="TJ18" s="433"/>
      <c r="TK18" s="433"/>
      <c r="TL18" s="433"/>
      <c r="TM18" s="433"/>
      <c r="TN18" s="433"/>
      <c r="TO18" s="433"/>
      <c r="TP18" s="433"/>
      <c r="TQ18" s="433"/>
      <c r="TR18" s="433"/>
      <c r="TS18" s="433"/>
      <c r="TT18" s="433"/>
      <c r="TU18" s="433"/>
      <c r="TV18" s="433"/>
      <c r="TW18" s="433"/>
      <c r="TX18" s="433"/>
      <c r="TY18" s="433"/>
      <c r="TZ18" s="433"/>
      <c r="UA18" s="433"/>
      <c r="UB18" s="433"/>
      <c r="UC18" s="433"/>
      <c r="UD18" s="433"/>
      <c r="UE18" s="433"/>
      <c r="UF18" s="433"/>
      <c r="UG18" s="433"/>
      <c r="UH18" s="433"/>
      <c r="UI18" s="433"/>
      <c r="UJ18" s="433"/>
      <c r="UK18" s="433"/>
      <c r="UL18" s="433"/>
      <c r="UM18" s="433"/>
      <c r="UN18" s="433"/>
    </row>
    <row r="19" spans="1:560" s="45" customFormat="1" ht="20.100000000000001" customHeight="1">
      <c r="A19" s="190" t="s">
        <v>313</v>
      </c>
      <c r="B19" s="220"/>
      <c r="C19" s="191">
        <v>111</v>
      </c>
      <c r="D19" s="191">
        <v>85</v>
      </c>
      <c r="E19" s="191">
        <v>35</v>
      </c>
      <c r="F19" s="191">
        <v>22</v>
      </c>
      <c r="G19" s="191">
        <v>158</v>
      </c>
      <c r="H19" s="191">
        <v>184</v>
      </c>
      <c r="I19" s="191">
        <v>172</v>
      </c>
      <c r="J19" s="191">
        <v>79</v>
      </c>
      <c r="K19" s="191">
        <v>134</v>
      </c>
      <c r="L19" s="191">
        <v>136</v>
      </c>
      <c r="M19" s="191">
        <v>151</v>
      </c>
      <c r="N19" s="191">
        <v>131</v>
      </c>
      <c r="O19" s="191">
        <f t="shared" ref="O19:O31" si="2">SUM(C19:N19)</f>
        <v>1398</v>
      </c>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433"/>
      <c r="BS19" s="433"/>
      <c r="BT19" s="433"/>
      <c r="BU19" s="433"/>
      <c r="BV19" s="433"/>
      <c r="BW19" s="433"/>
      <c r="BX19" s="433"/>
      <c r="BY19" s="433"/>
      <c r="BZ19" s="433"/>
      <c r="CA19" s="433"/>
      <c r="CB19" s="433"/>
      <c r="CC19" s="433"/>
      <c r="CD19" s="433"/>
      <c r="CE19" s="433"/>
      <c r="CF19" s="433"/>
      <c r="CG19" s="433"/>
      <c r="CH19" s="433"/>
      <c r="CI19" s="433"/>
      <c r="CJ19" s="433"/>
      <c r="CK19" s="433"/>
      <c r="CL19" s="433"/>
      <c r="CM19" s="433"/>
      <c r="CN19" s="433"/>
      <c r="CO19" s="433"/>
      <c r="CP19" s="433"/>
      <c r="CQ19" s="433"/>
      <c r="CR19" s="433"/>
      <c r="CS19" s="433"/>
      <c r="CT19" s="433"/>
      <c r="CU19" s="433"/>
      <c r="CV19" s="433"/>
      <c r="CW19" s="433"/>
      <c r="CX19" s="433"/>
      <c r="CY19" s="433"/>
      <c r="CZ19" s="433"/>
      <c r="DA19" s="433"/>
      <c r="DB19" s="433"/>
      <c r="DC19" s="433"/>
      <c r="DD19" s="433"/>
      <c r="DE19" s="433"/>
      <c r="DF19" s="433"/>
      <c r="DG19" s="433"/>
      <c r="DH19" s="433"/>
      <c r="DI19" s="433"/>
      <c r="DJ19" s="433"/>
      <c r="DK19" s="433"/>
      <c r="DL19" s="433"/>
      <c r="DM19" s="433"/>
      <c r="DN19" s="433"/>
      <c r="DO19" s="433"/>
      <c r="DP19" s="433"/>
      <c r="DQ19" s="433"/>
      <c r="DR19" s="433"/>
      <c r="DS19" s="433"/>
      <c r="DT19" s="433"/>
      <c r="DU19" s="433"/>
      <c r="DV19" s="433"/>
      <c r="DW19" s="433"/>
      <c r="DX19" s="433"/>
      <c r="DY19" s="433"/>
      <c r="DZ19" s="433"/>
      <c r="EA19" s="433"/>
      <c r="EB19" s="433"/>
      <c r="EC19" s="433"/>
      <c r="ED19" s="433"/>
      <c r="EE19" s="433"/>
      <c r="EF19" s="433"/>
      <c r="EG19" s="433"/>
      <c r="EH19" s="433"/>
      <c r="EI19" s="433"/>
      <c r="EJ19" s="433"/>
      <c r="EK19" s="433"/>
      <c r="EL19" s="433"/>
      <c r="EM19" s="433"/>
      <c r="EN19" s="433"/>
      <c r="EO19" s="433"/>
      <c r="EP19" s="433"/>
      <c r="EQ19" s="433"/>
      <c r="ER19" s="433"/>
      <c r="ES19" s="433"/>
      <c r="ET19" s="433"/>
      <c r="EU19" s="433"/>
      <c r="EV19" s="433"/>
      <c r="EW19" s="433"/>
      <c r="EX19" s="433"/>
      <c r="EY19" s="433"/>
      <c r="EZ19" s="433"/>
      <c r="FA19" s="433"/>
      <c r="FB19" s="433"/>
      <c r="FC19" s="433"/>
      <c r="FD19" s="433"/>
      <c r="FE19" s="433"/>
      <c r="FF19" s="433"/>
      <c r="FG19" s="433"/>
      <c r="FH19" s="433"/>
      <c r="FI19" s="433"/>
      <c r="FJ19" s="433"/>
      <c r="FK19" s="433"/>
      <c r="FL19" s="433"/>
      <c r="FM19" s="433"/>
      <c r="FN19" s="433"/>
      <c r="FO19" s="433"/>
      <c r="FP19" s="433"/>
      <c r="FQ19" s="433"/>
      <c r="FR19" s="433"/>
      <c r="FS19" s="433"/>
      <c r="FT19" s="433"/>
      <c r="FU19" s="433"/>
      <c r="FV19" s="433"/>
      <c r="FW19" s="433"/>
      <c r="FX19" s="433"/>
      <c r="FY19" s="433"/>
      <c r="FZ19" s="433"/>
      <c r="GA19" s="433"/>
      <c r="GB19" s="433"/>
      <c r="GC19" s="433"/>
      <c r="GD19" s="433"/>
      <c r="GE19" s="433"/>
      <c r="GF19" s="433"/>
      <c r="GG19" s="433"/>
      <c r="GH19" s="433"/>
      <c r="GI19" s="433"/>
      <c r="GJ19" s="433"/>
      <c r="GK19" s="433"/>
      <c r="GL19" s="433"/>
      <c r="GM19" s="433"/>
      <c r="GN19" s="433"/>
      <c r="GO19" s="433"/>
      <c r="GP19" s="433"/>
      <c r="GQ19" s="433"/>
      <c r="GR19" s="433"/>
      <c r="GS19" s="433"/>
      <c r="GT19" s="433"/>
      <c r="GU19" s="433"/>
      <c r="GV19" s="433"/>
      <c r="GW19" s="433"/>
      <c r="GX19" s="433"/>
      <c r="GY19" s="433"/>
      <c r="GZ19" s="433"/>
      <c r="HA19" s="433"/>
      <c r="HB19" s="433"/>
      <c r="HC19" s="433"/>
      <c r="HD19" s="433"/>
      <c r="HE19" s="433"/>
      <c r="HF19" s="433"/>
      <c r="HG19" s="433"/>
      <c r="HH19" s="433"/>
      <c r="HI19" s="433"/>
      <c r="HJ19" s="433"/>
      <c r="HK19" s="433"/>
      <c r="HL19" s="433"/>
      <c r="HM19" s="433"/>
      <c r="HN19" s="433"/>
      <c r="HO19" s="433"/>
      <c r="HP19" s="433"/>
      <c r="HQ19" s="433"/>
      <c r="HR19" s="433"/>
      <c r="HS19" s="433"/>
      <c r="HT19" s="433"/>
      <c r="HU19" s="433"/>
      <c r="HV19" s="433"/>
      <c r="HW19" s="433"/>
      <c r="HX19" s="433"/>
      <c r="HY19" s="433"/>
      <c r="HZ19" s="433"/>
      <c r="IA19" s="433"/>
      <c r="IB19" s="433"/>
      <c r="IC19" s="433"/>
      <c r="ID19" s="433"/>
      <c r="IE19" s="433"/>
      <c r="IF19" s="433"/>
      <c r="IG19" s="433"/>
      <c r="IH19" s="433"/>
      <c r="II19" s="433"/>
      <c r="IJ19" s="433"/>
      <c r="IK19" s="433"/>
      <c r="IL19" s="433"/>
      <c r="IM19" s="433"/>
      <c r="IN19" s="433"/>
      <c r="IO19" s="433"/>
      <c r="IP19" s="433"/>
      <c r="IQ19" s="433"/>
      <c r="IR19" s="433"/>
      <c r="IS19" s="433"/>
      <c r="IT19" s="433"/>
      <c r="IU19" s="433"/>
      <c r="IV19" s="433"/>
      <c r="IW19" s="433"/>
      <c r="IX19" s="433"/>
      <c r="IY19" s="433"/>
      <c r="IZ19" s="433"/>
      <c r="JA19" s="433"/>
      <c r="JB19" s="433"/>
      <c r="JC19" s="433"/>
      <c r="JD19" s="433"/>
      <c r="JE19" s="433"/>
      <c r="JF19" s="433"/>
      <c r="JG19" s="433"/>
      <c r="JH19" s="433"/>
      <c r="JI19" s="433"/>
      <c r="JJ19" s="433"/>
      <c r="JK19" s="433"/>
      <c r="JL19" s="433"/>
      <c r="JM19" s="433"/>
      <c r="JN19" s="433"/>
      <c r="JO19" s="433"/>
      <c r="JP19" s="433"/>
      <c r="JQ19" s="433"/>
      <c r="JR19" s="433"/>
      <c r="JS19" s="433"/>
      <c r="JT19" s="433"/>
      <c r="JU19" s="433"/>
      <c r="JV19" s="433"/>
      <c r="JW19" s="433"/>
      <c r="JX19" s="433"/>
      <c r="JY19" s="433"/>
      <c r="JZ19" s="433"/>
      <c r="KA19" s="433"/>
      <c r="KB19" s="433"/>
      <c r="KC19" s="433"/>
      <c r="KD19" s="433"/>
      <c r="KE19" s="433"/>
      <c r="KF19" s="433"/>
      <c r="KG19" s="433"/>
      <c r="KH19" s="433"/>
      <c r="KI19" s="433"/>
      <c r="KJ19" s="433"/>
      <c r="KK19" s="433"/>
      <c r="KL19" s="433"/>
      <c r="KM19" s="433"/>
      <c r="KN19" s="433"/>
      <c r="KO19" s="433"/>
      <c r="KP19" s="433"/>
      <c r="KQ19" s="433"/>
      <c r="KR19" s="433"/>
      <c r="KS19" s="433"/>
      <c r="KT19" s="433"/>
      <c r="KU19" s="433"/>
      <c r="KV19" s="433"/>
      <c r="KW19" s="433"/>
      <c r="KX19" s="433"/>
      <c r="KY19" s="433"/>
      <c r="KZ19" s="433"/>
      <c r="LA19" s="433"/>
      <c r="LB19" s="433"/>
      <c r="LC19" s="433"/>
      <c r="LD19" s="433"/>
      <c r="LE19" s="433"/>
      <c r="LF19" s="433"/>
      <c r="LG19" s="433"/>
      <c r="LH19" s="433"/>
      <c r="LI19" s="433"/>
      <c r="LJ19" s="433"/>
      <c r="LK19" s="433"/>
      <c r="LL19" s="433"/>
      <c r="LM19" s="433"/>
      <c r="LN19" s="433"/>
      <c r="LO19" s="433"/>
      <c r="LP19" s="433"/>
      <c r="LQ19" s="433"/>
      <c r="LR19" s="433"/>
      <c r="LS19" s="433"/>
      <c r="LT19" s="433"/>
      <c r="LU19" s="433"/>
      <c r="LV19" s="433"/>
      <c r="LW19" s="433"/>
      <c r="LX19" s="433"/>
      <c r="LY19" s="433"/>
      <c r="LZ19" s="433"/>
      <c r="MA19" s="433"/>
      <c r="MB19" s="433"/>
      <c r="MC19" s="433"/>
      <c r="MD19" s="433"/>
      <c r="ME19" s="433"/>
      <c r="MF19" s="433"/>
      <c r="MG19" s="433"/>
      <c r="MH19" s="433"/>
      <c r="MI19" s="433"/>
      <c r="MJ19" s="433"/>
      <c r="MK19" s="433"/>
      <c r="ML19" s="433"/>
      <c r="MM19" s="433"/>
      <c r="MN19" s="433"/>
      <c r="MO19" s="433"/>
      <c r="MP19" s="433"/>
      <c r="MQ19" s="433"/>
      <c r="MR19" s="433"/>
      <c r="MS19" s="433"/>
      <c r="MT19" s="433"/>
      <c r="MU19" s="433"/>
      <c r="MV19" s="433"/>
      <c r="MW19" s="433"/>
      <c r="MX19" s="433"/>
      <c r="MY19" s="433"/>
      <c r="MZ19" s="433"/>
      <c r="NA19" s="433"/>
      <c r="NB19" s="433"/>
      <c r="NC19" s="433"/>
      <c r="ND19" s="433"/>
      <c r="NE19" s="433"/>
      <c r="NF19" s="433"/>
      <c r="NG19" s="433"/>
      <c r="NH19" s="433"/>
      <c r="NI19" s="433"/>
      <c r="NJ19" s="433"/>
      <c r="NK19" s="433"/>
      <c r="NL19" s="433"/>
      <c r="NM19" s="433"/>
      <c r="NN19" s="433"/>
      <c r="NO19" s="433"/>
      <c r="NP19" s="433"/>
      <c r="NQ19" s="433"/>
      <c r="NR19" s="433"/>
      <c r="NS19" s="433"/>
      <c r="NT19" s="433"/>
      <c r="NU19" s="433"/>
      <c r="NV19" s="433"/>
      <c r="NW19" s="433"/>
      <c r="NX19" s="433"/>
      <c r="NY19" s="433"/>
      <c r="NZ19" s="433"/>
      <c r="OA19" s="433"/>
      <c r="OB19" s="433"/>
      <c r="OC19" s="433"/>
      <c r="OD19" s="433"/>
      <c r="OE19" s="433"/>
      <c r="OF19" s="433"/>
      <c r="OG19" s="433"/>
      <c r="OH19" s="433"/>
      <c r="OI19" s="433"/>
      <c r="OJ19" s="433"/>
      <c r="OK19" s="433"/>
      <c r="OL19" s="433"/>
      <c r="OM19" s="433"/>
      <c r="ON19" s="433"/>
      <c r="OO19" s="433"/>
      <c r="OP19" s="433"/>
      <c r="OQ19" s="433"/>
      <c r="OR19" s="433"/>
      <c r="OS19" s="433"/>
      <c r="OT19" s="433"/>
      <c r="OU19" s="433"/>
      <c r="OV19" s="433"/>
      <c r="OW19" s="433"/>
      <c r="OX19" s="433"/>
      <c r="OY19" s="433"/>
      <c r="OZ19" s="433"/>
      <c r="PA19" s="433"/>
      <c r="PB19" s="433"/>
      <c r="PC19" s="433"/>
      <c r="PD19" s="433"/>
      <c r="PE19" s="433"/>
      <c r="PF19" s="433"/>
      <c r="PG19" s="433"/>
      <c r="PH19" s="433"/>
      <c r="PI19" s="433"/>
      <c r="PJ19" s="433"/>
      <c r="PK19" s="433"/>
      <c r="PL19" s="433"/>
      <c r="PM19" s="433"/>
      <c r="PN19" s="433"/>
      <c r="PO19" s="433"/>
      <c r="PP19" s="433"/>
      <c r="PQ19" s="433"/>
      <c r="PR19" s="433"/>
      <c r="PS19" s="433"/>
      <c r="PT19" s="433"/>
      <c r="PU19" s="433"/>
      <c r="PV19" s="433"/>
      <c r="PW19" s="433"/>
      <c r="PX19" s="433"/>
      <c r="PY19" s="433"/>
      <c r="PZ19" s="433"/>
      <c r="QA19" s="433"/>
      <c r="QB19" s="433"/>
      <c r="QC19" s="433"/>
      <c r="QD19" s="433"/>
      <c r="QE19" s="433"/>
      <c r="QF19" s="433"/>
      <c r="QG19" s="433"/>
      <c r="QH19" s="433"/>
      <c r="QI19" s="433"/>
      <c r="QJ19" s="433"/>
      <c r="QK19" s="433"/>
      <c r="QL19" s="433"/>
      <c r="QM19" s="433"/>
      <c r="QN19" s="433"/>
      <c r="QO19" s="433"/>
      <c r="QP19" s="433"/>
      <c r="QQ19" s="433"/>
      <c r="QR19" s="433"/>
      <c r="QS19" s="433"/>
      <c r="QT19" s="433"/>
      <c r="QU19" s="433"/>
      <c r="QV19" s="433"/>
      <c r="QW19" s="433"/>
      <c r="QX19" s="433"/>
      <c r="QY19" s="433"/>
      <c r="QZ19" s="433"/>
      <c r="RA19" s="433"/>
      <c r="RB19" s="433"/>
      <c r="RC19" s="433"/>
      <c r="RD19" s="433"/>
      <c r="RE19" s="433"/>
      <c r="RF19" s="433"/>
      <c r="RG19" s="433"/>
      <c r="RH19" s="433"/>
      <c r="RI19" s="433"/>
      <c r="RJ19" s="433"/>
      <c r="RK19" s="433"/>
      <c r="RL19" s="433"/>
      <c r="RM19" s="433"/>
      <c r="RN19" s="433"/>
      <c r="RO19" s="433"/>
      <c r="RP19" s="433"/>
      <c r="RQ19" s="433"/>
      <c r="RR19" s="433"/>
      <c r="RS19" s="433"/>
      <c r="RT19" s="433"/>
      <c r="RU19" s="433"/>
      <c r="RV19" s="433"/>
      <c r="RW19" s="433"/>
      <c r="RX19" s="433"/>
      <c r="RY19" s="433"/>
      <c r="RZ19" s="433"/>
      <c r="SA19" s="433"/>
      <c r="SB19" s="433"/>
      <c r="SC19" s="433"/>
      <c r="SD19" s="433"/>
      <c r="SE19" s="433"/>
      <c r="SF19" s="433"/>
      <c r="SG19" s="433"/>
      <c r="SH19" s="433"/>
      <c r="SI19" s="433"/>
      <c r="SJ19" s="433"/>
      <c r="SK19" s="433"/>
      <c r="SL19" s="433"/>
      <c r="SM19" s="433"/>
      <c r="SN19" s="433"/>
      <c r="SO19" s="433"/>
      <c r="SP19" s="433"/>
      <c r="SQ19" s="433"/>
      <c r="SR19" s="433"/>
      <c r="SS19" s="433"/>
      <c r="ST19" s="433"/>
      <c r="SU19" s="433"/>
      <c r="SV19" s="433"/>
      <c r="SW19" s="433"/>
      <c r="SX19" s="433"/>
      <c r="SY19" s="433"/>
      <c r="SZ19" s="433"/>
      <c r="TA19" s="433"/>
      <c r="TB19" s="433"/>
      <c r="TC19" s="433"/>
      <c r="TD19" s="433"/>
      <c r="TE19" s="433"/>
      <c r="TF19" s="433"/>
      <c r="TG19" s="433"/>
      <c r="TH19" s="433"/>
      <c r="TI19" s="433"/>
      <c r="TJ19" s="433"/>
      <c r="TK19" s="433"/>
      <c r="TL19" s="433"/>
      <c r="TM19" s="433"/>
      <c r="TN19" s="433"/>
      <c r="TO19" s="433"/>
      <c r="TP19" s="433"/>
      <c r="TQ19" s="433"/>
      <c r="TR19" s="433"/>
      <c r="TS19" s="433"/>
      <c r="TT19" s="433"/>
      <c r="TU19" s="433"/>
      <c r="TV19" s="433"/>
      <c r="TW19" s="433"/>
      <c r="TX19" s="433"/>
      <c r="TY19" s="433"/>
      <c r="TZ19" s="433"/>
      <c r="UA19" s="433"/>
      <c r="UB19" s="433"/>
      <c r="UC19" s="433"/>
      <c r="UD19" s="433"/>
      <c r="UE19" s="433"/>
      <c r="UF19" s="433"/>
      <c r="UG19" s="433"/>
      <c r="UH19" s="433"/>
      <c r="UI19" s="433"/>
      <c r="UJ19" s="433"/>
      <c r="UK19" s="433"/>
      <c r="UL19" s="433"/>
      <c r="UM19" s="433"/>
      <c r="UN19" s="433"/>
    </row>
    <row r="20" spans="1:560" s="45" customFormat="1" ht="20.100000000000001" customHeight="1">
      <c r="A20" s="184" t="s">
        <v>314</v>
      </c>
      <c r="B20" s="192">
        <v>628</v>
      </c>
      <c r="C20" s="191">
        <v>23</v>
      </c>
      <c r="D20" s="191">
        <v>21</v>
      </c>
      <c r="E20" s="191">
        <v>52</v>
      </c>
      <c r="F20" s="191">
        <v>40</v>
      </c>
      <c r="G20" s="191">
        <v>68</v>
      </c>
      <c r="H20" s="191">
        <v>56</v>
      </c>
      <c r="I20" s="191">
        <v>67</v>
      </c>
      <c r="J20" s="191">
        <v>53</v>
      </c>
      <c r="K20" s="191">
        <v>148</v>
      </c>
      <c r="L20" s="191">
        <v>160</v>
      </c>
      <c r="M20" s="191">
        <v>164</v>
      </c>
      <c r="N20" s="191">
        <v>170</v>
      </c>
      <c r="O20" s="191">
        <f t="shared" si="2"/>
        <v>1022</v>
      </c>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3"/>
      <c r="BS20" s="433"/>
      <c r="BT20" s="433"/>
      <c r="BU20" s="433"/>
      <c r="BV20" s="433"/>
      <c r="BW20" s="433"/>
      <c r="BX20" s="433"/>
      <c r="BY20" s="433"/>
      <c r="BZ20" s="433"/>
      <c r="CA20" s="433"/>
      <c r="CB20" s="433"/>
      <c r="CC20" s="433"/>
      <c r="CD20" s="433"/>
      <c r="CE20" s="433"/>
      <c r="CF20" s="433"/>
      <c r="CG20" s="433"/>
      <c r="CH20" s="433"/>
      <c r="CI20" s="433"/>
      <c r="CJ20" s="433"/>
      <c r="CK20" s="433"/>
      <c r="CL20" s="433"/>
      <c r="CM20" s="433"/>
      <c r="CN20" s="433"/>
      <c r="CO20" s="433"/>
      <c r="CP20" s="433"/>
      <c r="CQ20" s="433"/>
      <c r="CR20" s="433"/>
      <c r="CS20" s="433"/>
      <c r="CT20" s="433"/>
      <c r="CU20" s="433"/>
      <c r="CV20" s="433"/>
      <c r="CW20" s="433"/>
      <c r="CX20" s="433"/>
      <c r="CY20" s="433"/>
      <c r="CZ20" s="433"/>
      <c r="DA20" s="433"/>
      <c r="DB20" s="433"/>
      <c r="DC20" s="433"/>
      <c r="DD20" s="433"/>
      <c r="DE20" s="433"/>
      <c r="DF20" s="433"/>
      <c r="DG20" s="433"/>
      <c r="DH20" s="433"/>
      <c r="DI20" s="433"/>
      <c r="DJ20" s="433"/>
      <c r="DK20" s="433"/>
      <c r="DL20" s="433"/>
      <c r="DM20" s="433"/>
      <c r="DN20" s="433"/>
      <c r="DO20" s="433"/>
      <c r="DP20" s="433"/>
      <c r="DQ20" s="433"/>
      <c r="DR20" s="433"/>
      <c r="DS20" s="433"/>
      <c r="DT20" s="433"/>
      <c r="DU20" s="433"/>
      <c r="DV20" s="433"/>
      <c r="DW20" s="433"/>
      <c r="DX20" s="433"/>
      <c r="DY20" s="433"/>
      <c r="DZ20" s="433"/>
      <c r="EA20" s="433"/>
      <c r="EB20" s="433"/>
      <c r="EC20" s="433"/>
      <c r="ED20" s="433"/>
      <c r="EE20" s="433"/>
      <c r="EF20" s="433"/>
      <c r="EG20" s="433"/>
      <c r="EH20" s="433"/>
      <c r="EI20" s="433"/>
      <c r="EJ20" s="433"/>
      <c r="EK20" s="433"/>
      <c r="EL20" s="433"/>
      <c r="EM20" s="433"/>
      <c r="EN20" s="433"/>
      <c r="EO20" s="433"/>
      <c r="EP20" s="433"/>
      <c r="EQ20" s="433"/>
      <c r="ER20" s="433"/>
      <c r="ES20" s="433"/>
      <c r="ET20" s="433"/>
      <c r="EU20" s="433"/>
      <c r="EV20" s="433"/>
      <c r="EW20" s="433"/>
      <c r="EX20" s="433"/>
      <c r="EY20" s="433"/>
      <c r="EZ20" s="433"/>
      <c r="FA20" s="433"/>
      <c r="FB20" s="433"/>
      <c r="FC20" s="433"/>
      <c r="FD20" s="433"/>
      <c r="FE20" s="433"/>
      <c r="FF20" s="433"/>
      <c r="FG20" s="433"/>
      <c r="FH20" s="433"/>
      <c r="FI20" s="433"/>
      <c r="FJ20" s="433"/>
      <c r="FK20" s="433"/>
      <c r="FL20" s="433"/>
      <c r="FM20" s="433"/>
      <c r="FN20" s="433"/>
      <c r="FO20" s="433"/>
      <c r="FP20" s="433"/>
      <c r="FQ20" s="433"/>
      <c r="FR20" s="433"/>
      <c r="FS20" s="433"/>
      <c r="FT20" s="433"/>
      <c r="FU20" s="433"/>
      <c r="FV20" s="433"/>
      <c r="FW20" s="433"/>
      <c r="FX20" s="433"/>
      <c r="FY20" s="433"/>
      <c r="FZ20" s="433"/>
      <c r="GA20" s="433"/>
      <c r="GB20" s="433"/>
      <c r="GC20" s="433"/>
      <c r="GD20" s="433"/>
      <c r="GE20" s="433"/>
      <c r="GF20" s="433"/>
      <c r="GG20" s="433"/>
      <c r="GH20" s="433"/>
      <c r="GI20" s="433"/>
      <c r="GJ20" s="433"/>
      <c r="GK20" s="433"/>
      <c r="GL20" s="433"/>
      <c r="GM20" s="433"/>
      <c r="GN20" s="433"/>
      <c r="GO20" s="433"/>
      <c r="GP20" s="433"/>
      <c r="GQ20" s="433"/>
      <c r="GR20" s="433"/>
      <c r="GS20" s="433"/>
      <c r="GT20" s="433"/>
      <c r="GU20" s="433"/>
      <c r="GV20" s="433"/>
      <c r="GW20" s="433"/>
      <c r="GX20" s="433"/>
      <c r="GY20" s="433"/>
      <c r="GZ20" s="433"/>
      <c r="HA20" s="433"/>
      <c r="HB20" s="433"/>
      <c r="HC20" s="433"/>
      <c r="HD20" s="433"/>
      <c r="HE20" s="433"/>
      <c r="HF20" s="433"/>
      <c r="HG20" s="433"/>
      <c r="HH20" s="433"/>
      <c r="HI20" s="433"/>
      <c r="HJ20" s="433"/>
      <c r="HK20" s="433"/>
      <c r="HL20" s="433"/>
      <c r="HM20" s="433"/>
      <c r="HN20" s="433"/>
      <c r="HO20" s="433"/>
      <c r="HP20" s="433"/>
      <c r="HQ20" s="433"/>
      <c r="HR20" s="433"/>
      <c r="HS20" s="433"/>
      <c r="HT20" s="433"/>
      <c r="HU20" s="433"/>
      <c r="HV20" s="433"/>
      <c r="HW20" s="433"/>
      <c r="HX20" s="433"/>
      <c r="HY20" s="433"/>
      <c r="HZ20" s="433"/>
      <c r="IA20" s="433"/>
      <c r="IB20" s="433"/>
      <c r="IC20" s="433"/>
      <c r="ID20" s="433"/>
      <c r="IE20" s="433"/>
      <c r="IF20" s="433"/>
      <c r="IG20" s="433"/>
      <c r="IH20" s="433"/>
      <c r="II20" s="433"/>
      <c r="IJ20" s="433"/>
      <c r="IK20" s="433"/>
      <c r="IL20" s="433"/>
      <c r="IM20" s="433"/>
      <c r="IN20" s="433"/>
      <c r="IO20" s="433"/>
      <c r="IP20" s="433"/>
      <c r="IQ20" s="433"/>
      <c r="IR20" s="433"/>
      <c r="IS20" s="433"/>
      <c r="IT20" s="433"/>
      <c r="IU20" s="433"/>
      <c r="IV20" s="433"/>
      <c r="IW20" s="433"/>
      <c r="IX20" s="433"/>
      <c r="IY20" s="433"/>
      <c r="IZ20" s="433"/>
      <c r="JA20" s="433"/>
      <c r="JB20" s="433"/>
      <c r="JC20" s="433"/>
      <c r="JD20" s="433"/>
      <c r="JE20" s="433"/>
      <c r="JF20" s="433"/>
      <c r="JG20" s="433"/>
      <c r="JH20" s="433"/>
      <c r="JI20" s="433"/>
      <c r="JJ20" s="433"/>
      <c r="JK20" s="433"/>
      <c r="JL20" s="433"/>
      <c r="JM20" s="433"/>
      <c r="JN20" s="433"/>
      <c r="JO20" s="433"/>
      <c r="JP20" s="433"/>
      <c r="JQ20" s="433"/>
      <c r="JR20" s="433"/>
      <c r="JS20" s="433"/>
      <c r="JT20" s="433"/>
      <c r="JU20" s="433"/>
      <c r="JV20" s="433"/>
      <c r="JW20" s="433"/>
      <c r="JX20" s="433"/>
      <c r="JY20" s="433"/>
      <c r="JZ20" s="433"/>
      <c r="KA20" s="433"/>
      <c r="KB20" s="433"/>
      <c r="KC20" s="433"/>
      <c r="KD20" s="433"/>
      <c r="KE20" s="433"/>
      <c r="KF20" s="433"/>
      <c r="KG20" s="433"/>
      <c r="KH20" s="433"/>
      <c r="KI20" s="433"/>
      <c r="KJ20" s="433"/>
      <c r="KK20" s="433"/>
      <c r="KL20" s="433"/>
      <c r="KM20" s="433"/>
      <c r="KN20" s="433"/>
      <c r="KO20" s="433"/>
      <c r="KP20" s="433"/>
      <c r="KQ20" s="433"/>
      <c r="KR20" s="433"/>
      <c r="KS20" s="433"/>
      <c r="KT20" s="433"/>
      <c r="KU20" s="433"/>
      <c r="KV20" s="433"/>
      <c r="KW20" s="433"/>
      <c r="KX20" s="433"/>
      <c r="KY20" s="433"/>
      <c r="KZ20" s="433"/>
      <c r="LA20" s="433"/>
      <c r="LB20" s="433"/>
      <c r="LC20" s="433"/>
      <c r="LD20" s="433"/>
      <c r="LE20" s="433"/>
      <c r="LF20" s="433"/>
      <c r="LG20" s="433"/>
      <c r="LH20" s="433"/>
      <c r="LI20" s="433"/>
      <c r="LJ20" s="433"/>
      <c r="LK20" s="433"/>
      <c r="LL20" s="433"/>
      <c r="LM20" s="433"/>
      <c r="LN20" s="433"/>
      <c r="LO20" s="433"/>
      <c r="LP20" s="433"/>
      <c r="LQ20" s="433"/>
      <c r="LR20" s="433"/>
      <c r="LS20" s="433"/>
      <c r="LT20" s="433"/>
      <c r="LU20" s="433"/>
      <c r="LV20" s="433"/>
      <c r="LW20" s="433"/>
      <c r="LX20" s="433"/>
      <c r="LY20" s="433"/>
      <c r="LZ20" s="433"/>
      <c r="MA20" s="433"/>
      <c r="MB20" s="433"/>
      <c r="MC20" s="433"/>
      <c r="MD20" s="433"/>
      <c r="ME20" s="433"/>
      <c r="MF20" s="433"/>
      <c r="MG20" s="433"/>
      <c r="MH20" s="433"/>
      <c r="MI20" s="433"/>
      <c r="MJ20" s="433"/>
      <c r="MK20" s="433"/>
      <c r="ML20" s="433"/>
      <c r="MM20" s="433"/>
      <c r="MN20" s="433"/>
      <c r="MO20" s="433"/>
      <c r="MP20" s="433"/>
      <c r="MQ20" s="433"/>
      <c r="MR20" s="433"/>
      <c r="MS20" s="433"/>
      <c r="MT20" s="433"/>
      <c r="MU20" s="433"/>
      <c r="MV20" s="433"/>
      <c r="MW20" s="433"/>
      <c r="MX20" s="433"/>
      <c r="MY20" s="433"/>
      <c r="MZ20" s="433"/>
      <c r="NA20" s="433"/>
      <c r="NB20" s="433"/>
      <c r="NC20" s="433"/>
      <c r="ND20" s="433"/>
      <c r="NE20" s="433"/>
      <c r="NF20" s="433"/>
      <c r="NG20" s="433"/>
      <c r="NH20" s="433"/>
      <c r="NI20" s="433"/>
      <c r="NJ20" s="433"/>
      <c r="NK20" s="433"/>
      <c r="NL20" s="433"/>
      <c r="NM20" s="433"/>
      <c r="NN20" s="433"/>
      <c r="NO20" s="433"/>
      <c r="NP20" s="433"/>
      <c r="NQ20" s="433"/>
      <c r="NR20" s="433"/>
      <c r="NS20" s="433"/>
      <c r="NT20" s="433"/>
      <c r="NU20" s="433"/>
      <c r="NV20" s="433"/>
      <c r="NW20" s="433"/>
      <c r="NX20" s="433"/>
      <c r="NY20" s="433"/>
      <c r="NZ20" s="433"/>
      <c r="OA20" s="433"/>
      <c r="OB20" s="433"/>
      <c r="OC20" s="433"/>
      <c r="OD20" s="433"/>
      <c r="OE20" s="433"/>
      <c r="OF20" s="433"/>
      <c r="OG20" s="433"/>
      <c r="OH20" s="433"/>
      <c r="OI20" s="433"/>
      <c r="OJ20" s="433"/>
      <c r="OK20" s="433"/>
      <c r="OL20" s="433"/>
      <c r="OM20" s="433"/>
      <c r="ON20" s="433"/>
      <c r="OO20" s="433"/>
      <c r="OP20" s="433"/>
      <c r="OQ20" s="433"/>
      <c r="OR20" s="433"/>
      <c r="OS20" s="433"/>
      <c r="OT20" s="433"/>
      <c r="OU20" s="433"/>
      <c r="OV20" s="433"/>
      <c r="OW20" s="433"/>
      <c r="OX20" s="433"/>
      <c r="OY20" s="433"/>
      <c r="OZ20" s="433"/>
      <c r="PA20" s="433"/>
      <c r="PB20" s="433"/>
      <c r="PC20" s="433"/>
      <c r="PD20" s="433"/>
      <c r="PE20" s="433"/>
      <c r="PF20" s="433"/>
      <c r="PG20" s="433"/>
      <c r="PH20" s="433"/>
      <c r="PI20" s="433"/>
      <c r="PJ20" s="433"/>
      <c r="PK20" s="433"/>
      <c r="PL20" s="433"/>
      <c r="PM20" s="433"/>
      <c r="PN20" s="433"/>
      <c r="PO20" s="433"/>
      <c r="PP20" s="433"/>
      <c r="PQ20" s="433"/>
      <c r="PR20" s="433"/>
      <c r="PS20" s="433"/>
      <c r="PT20" s="433"/>
      <c r="PU20" s="433"/>
      <c r="PV20" s="433"/>
      <c r="PW20" s="433"/>
      <c r="PX20" s="433"/>
      <c r="PY20" s="433"/>
      <c r="PZ20" s="433"/>
      <c r="QA20" s="433"/>
      <c r="QB20" s="433"/>
      <c r="QC20" s="433"/>
      <c r="QD20" s="433"/>
      <c r="QE20" s="433"/>
      <c r="QF20" s="433"/>
      <c r="QG20" s="433"/>
      <c r="QH20" s="433"/>
      <c r="QI20" s="433"/>
      <c r="QJ20" s="433"/>
      <c r="QK20" s="433"/>
      <c r="QL20" s="433"/>
      <c r="QM20" s="433"/>
      <c r="QN20" s="433"/>
      <c r="QO20" s="433"/>
      <c r="QP20" s="433"/>
      <c r="QQ20" s="433"/>
      <c r="QR20" s="433"/>
      <c r="QS20" s="433"/>
      <c r="QT20" s="433"/>
      <c r="QU20" s="433"/>
      <c r="QV20" s="433"/>
      <c r="QW20" s="433"/>
      <c r="QX20" s="433"/>
      <c r="QY20" s="433"/>
      <c r="QZ20" s="433"/>
      <c r="RA20" s="433"/>
      <c r="RB20" s="433"/>
      <c r="RC20" s="433"/>
      <c r="RD20" s="433"/>
      <c r="RE20" s="433"/>
      <c r="RF20" s="433"/>
      <c r="RG20" s="433"/>
      <c r="RH20" s="433"/>
      <c r="RI20" s="433"/>
      <c r="RJ20" s="433"/>
      <c r="RK20" s="433"/>
      <c r="RL20" s="433"/>
      <c r="RM20" s="433"/>
      <c r="RN20" s="433"/>
      <c r="RO20" s="433"/>
      <c r="RP20" s="433"/>
      <c r="RQ20" s="433"/>
      <c r="RR20" s="433"/>
      <c r="RS20" s="433"/>
      <c r="RT20" s="433"/>
      <c r="RU20" s="433"/>
      <c r="RV20" s="433"/>
      <c r="RW20" s="433"/>
      <c r="RX20" s="433"/>
      <c r="RY20" s="433"/>
      <c r="RZ20" s="433"/>
      <c r="SA20" s="433"/>
      <c r="SB20" s="433"/>
      <c r="SC20" s="433"/>
      <c r="SD20" s="433"/>
      <c r="SE20" s="433"/>
      <c r="SF20" s="433"/>
      <c r="SG20" s="433"/>
      <c r="SH20" s="433"/>
      <c r="SI20" s="433"/>
      <c r="SJ20" s="433"/>
      <c r="SK20" s="433"/>
      <c r="SL20" s="433"/>
      <c r="SM20" s="433"/>
      <c r="SN20" s="433"/>
      <c r="SO20" s="433"/>
      <c r="SP20" s="433"/>
      <c r="SQ20" s="433"/>
      <c r="SR20" s="433"/>
      <c r="SS20" s="433"/>
      <c r="ST20" s="433"/>
      <c r="SU20" s="433"/>
      <c r="SV20" s="433"/>
      <c r="SW20" s="433"/>
      <c r="SX20" s="433"/>
      <c r="SY20" s="433"/>
      <c r="SZ20" s="433"/>
      <c r="TA20" s="433"/>
      <c r="TB20" s="433"/>
      <c r="TC20" s="433"/>
      <c r="TD20" s="433"/>
      <c r="TE20" s="433"/>
      <c r="TF20" s="433"/>
      <c r="TG20" s="433"/>
      <c r="TH20" s="433"/>
      <c r="TI20" s="433"/>
      <c r="TJ20" s="433"/>
      <c r="TK20" s="433"/>
      <c r="TL20" s="433"/>
      <c r="TM20" s="433"/>
      <c r="TN20" s="433"/>
      <c r="TO20" s="433"/>
      <c r="TP20" s="433"/>
      <c r="TQ20" s="433"/>
      <c r="TR20" s="433"/>
      <c r="TS20" s="433"/>
      <c r="TT20" s="433"/>
      <c r="TU20" s="433"/>
      <c r="TV20" s="433"/>
      <c r="TW20" s="433"/>
      <c r="TX20" s="433"/>
      <c r="TY20" s="433"/>
      <c r="TZ20" s="433"/>
      <c r="UA20" s="433"/>
      <c r="UB20" s="433"/>
      <c r="UC20" s="433"/>
      <c r="UD20" s="433"/>
      <c r="UE20" s="433"/>
      <c r="UF20" s="433"/>
      <c r="UG20" s="433"/>
      <c r="UH20" s="433"/>
      <c r="UI20" s="433"/>
      <c r="UJ20" s="433"/>
      <c r="UK20" s="433"/>
      <c r="UL20" s="433"/>
      <c r="UM20" s="433"/>
      <c r="UN20" s="433"/>
    </row>
    <row r="21" spans="1:560" s="45" customFormat="1" ht="20.100000000000001" customHeight="1">
      <c r="A21" s="190" t="s">
        <v>315</v>
      </c>
      <c r="B21" s="430">
        <v>1749</v>
      </c>
      <c r="C21" s="239">
        <f>C18+C19-C20</f>
        <v>1692</v>
      </c>
      <c r="D21" s="239">
        <f t="shared" ref="D21" si="3">D18+D19-D20</f>
        <v>1756</v>
      </c>
      <c r="E21" s="239">
        <v>1739</v>
      </c>
      <c r="F21" s="239">
        <v>1721</v>
      </c>
      <c r="G21" s="239">
        <v>1811</v>
      </c>
      <c r="H21" s="239">
        <v>1939</v>
      </c>
      <c r="I21" s="239">
        <v>2044</v>
      </c>
      <c r="J21" s="239">
        <v>2070</v>
      </c>
      <c r="K21" s="239">
        <v>2056</v>
      </c>
      <c r="L21" s="239">
        <v>2032</v>
      </c>
      <c r="M21" s="239">
        <v>2019</v>
      </c>
      <c r="N21" s="239">
        <v>1980</v>
      </c>
      <c r="O21" s="431"/>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433"/>
      <c r="BS21" s="433"/>
      <c r="BT21" s="433"/>
      <c r="BU21" s="433"/>
      <c r="BV21" s="433"/>
      <c r="BW21" s="433"/>
      <c r="BX21" s="433"/>
      <c r="BY21" s="433"/>
      <c r="BZ21" s="433"/>
      <c r="CA21" s="433"/>
      <c r="CB21" s="433"/>
      <c r="CC21" s="433"/>
      <c r="CD21" s="433"/>
      <c r="CE21" s="433"/>
      <c r="CF21" s="433"/>
      <c r="CG21" s="433"/>
      <c r="CH21" s="433"/>
      <c r="CI21" s="433"/>
      <c r="CJ21" s="433"/>
      <c r="CK21" s="433"/>
      <c r="CL21" s="433"/>
      <c r="CM21" s="433"/>
      <c r="CN21" s="433"/>
      <c r="CO21" s="433"/>
      <c r="CP21" s="433"/>
      <c r="CQ21" s="433"/>
      <c r="CR21" s="433"/>
      <c r="CS21" s="433"/>
      <c r="CT21" s="433"/>
      <c r="CU21" s="433"/>
      <c r="CV21" s="433"/>
      <c r="CW21" s="433"/>
      <c r="CX21" s="433"/>
      <c r="CY21" s="433"/>
      <c r="CZ21" s="433"/>
      <c r="DA21" s="433"/>
      <c r="DB21" s="433"/>
      <c r="DC21" s="433"/>
      <c r="DD21" s="433"/>
      <c r="DE21" s="433"/>
      <c r="DF21" s="433"/>
      <c r="DG21" s="433"/>
      <c r="DH21" s="433"/>
      <c r="DI21" s="433"/>
      <c r="DJ21" s="433"/>
      <c r="DK21" s="433"/>
      <c r="DL21" s="433"/>
      <c r="DM21" s="433"/>
      <c r="DN21" s="433"/>
      <c r="DO21" s="433"/>
      <c r="DP21" s="433"/>
      <c r="DQ21" s="433"/>
      <c r="DR21" s="433"/>
      <c r="DS21" s="433"/>
      <c r="DT21" s="433"/>
      <c r="DU21" s="433"/>
      <c r="DV21" s="433"/>
      <c r="DW21" s="433"/>
      <c r="DX21" s="433"/>
      <c r="DY21" s="433"/>
      <c r="DZ21" s="433"/>
      <c r="EA21" s="433"/>
      <c r="EB21" s="433"/>
      <c r="EC21" s="433"/>
      <c r="ED21" s="433"/>
      <c r="EE21" s="433"/>
      <c r="EF21" s="433"/>
      <c r="EG21" s="433"/>
      <c r="EH21" s="433"/>
      <c r="EI21" s="433"/>
      <c r="EJ21" s="433"/>
      <c r="EK21" s="433"/>
      <c r="EL21" s="433"/>
      <c r="EM21" s="433"/>
      <c r="EN21" s="433"/>
      <c r="EO21" s="433"/>
      <c r="EP21" s="433"/>
      <c r="EQ21" s="433"/>
      <c r="ER21" s="433"/>
      <c r="ES21" s="433"/>
      <c r="ET21" s="433"/>
      <c r="EU21" s="433"/>
      <c r="EV21" s="433"/>
      <c r="EW21" s="433"/>
      <c r="EX21" s="433"/>
      <c r="EY21" s="433"/>
      <c r="EZ21" s="433"/>
      <c r="FA21" s="433"/>
      <c r="FB21" s="433"/>
      <c r="FC21" s="433"/>
      <c r="FD21" s="433"/>
      <c r="FE21" s="433"/>
      <c r="FF21" s="433"/>
      <c r="FG21" s="433"/>
      <c r="FH21" s="433"/>
      <c r="FI21" s="433"/>
      <c r="FJ21" s="433"/>
      <c r="FK21" s="433"/>
      <c r="FL21" s="433"/>
      <c r="FM21" s="433"/>
      <c r="FN21" s="433"/>
      <c r="FO21" s="433"/>
      <c r="FP21" s="433"/>
      <c r="FQ21" s="433"/>
      <c r="FR21" s="433"/>
      <c r="FS21" s="433"/>
      <c r="FT21" s="433"/>
      <c r="FU21" s="433"/>
      <c r="FV21" s="433"/>
      <c r="FW21" s="433"/>
      <c r="FX21" s="433"/>
      <c r="FY21" s="433"/>
      <c r="FZ21" s="433"/>
      <c r="GA21" s="433"/>
      <c r="GB21" s="433"/>
      <c r="GC21" s="433"/>
      <c r="GD21" s="433"/>
      <c r="GE21" s="433"/>
      <c r="GF21" s="433"/>
      <c r="GG21" s="433"/>
      <c r="GH21" s="433"/>
      <c r="GI21" s="433"/>
      <c r="GJ21" s="433"/>
      <c r="GK21" s="433"/>
      <c r="GL21" s="433"/>
      <c r="GM21" s="433"/>
      <c r="GN21" s="433"/>
      <c r="GO21" s="433"/>
      <c r="GP21" s="433"/>
      <c r="GQ21" s="433"/>
      <c r="GR21" s="433"/>
      <c r="GS21" s="433"/>
      <c r="GT21" s="433"/>
      <c r="GU21" s="433"/>
      <c r="GV21" s="433"/>
      <c r="GW21" s="433"/>
      <c r="GX21" s="433"/>
      <c r="GY21" s="433"/>
      <c r="GZ21" s="433"/>
      <c r="HA21" s="433"/>
      <c r="HB21" s="433"/>
      <c r="HC21" s="433"/>
      <c r="HD21" s="433"/>
      <c r="HE21" s="433"/>
      <c r="HF21" s="433"/>
      <c r="HG21" s="433"/>
      <c r="HH21" s="433"/>
      <c r="HI21" s="433"/>
      <c r="HJ21" s="433"/>
      <c r="HK21" s="433"/>
      <c r="HL21" s="433"/>
      <c r="HM21" s="433"/>
      <c r="HN21" s="433"/>
      <c r="HO21" s="433"/>
      <c r="HP21" s="433"/>
      <c r="HQ21" s="433"/>
      <c r="HR21" s="433"/>
      <c r="HS21" s="433"/>
      <c r="HT21" s="433"/>
      <c r="HU21" s="433"/>
      <c r="HV21" s="433"/>
      <c r="HW21" s="433"/>
      <c r="HX21" s="433"/>
      <c r="HY21" s="433"/>
      <c r="HZ21" s="433"/>
      <c r="IA21" s="433"/>
      <c r="IB21" s="433"/>
      <c r="IC21" s="433"/>
      <c r="ID21" s="433"/>
      <c r="IE21" s="433"/>
      <c r="IF21" s="433"/>
      <c r="IG21" s="433"/>
      <c r="IH21" s="433"/>
      <c r="II21" s="433"/>
      <c r="IJ21" s="433"/>
      <c r="IK21" s="433"/>
      <c r="IL21" s="433"/>
      <c r="IM21" s="433"/>
      <c r="IN21" s="433"/>
      <c r="IO21" s="433"/>
      <c r="IP21" s="433"/>
      <c r="IQ21" s="433"/>
      <c r="IR21" s="433"/>
      <c r="IS21" s="433"/>
      <c r="IT21" s="433"/>
      <c r="IU21" s="433"/>
      <c r="IV21" s="433"/>
      <c r="IW21" s="433"/>
      <c r="IX21" s="433"/>
      <c r="IY21" s="433"/>
      <c r="IZ21" s="433"/>
      <c r="JA21" s="433"/>
      <c r="JB21" s="433"/>
      <c r="JC21" s="433"/>
      <c r="JD21" s="433"/>
      <c r="JE21" s="433"/>
      <c r="JF21" s="433"/>
      <c r="JG21" s="433"/>
      <c r="JH21" s="433"/>
      <c r="JI21" s="433"/>
      <c r="JJ21" s="433"/>
      <c r="JK21" s="433"/>
      <c r="JL21" s="433"/>
      <c r="JM21" s="433"/>
      <c r="JN21" s="433"/>
      <c r="JO21" s="433"/>
      <c r="JP21" s="433"/>
      <c r="JQ21" s="433"/>
      <c r="JR21" s="433"/>
      <c r="JS21" s="433"/>
      <c r="JT21" s="433"/>
      <c r="JU21" s="433"/>
      <c r="JV21" s="433"/>
      <c r="JW21" s="433"/>
      <c r="JX21" s="433"/>
      <c r="JY21" s="433"/>
      <c r="JZ21" s="433"/>
      <c r="KA21" s="433"/>
      <c r="KB21" s="433"/>
      <c r="KC21" s="433"/>
      <c r="KD21" s="433"/>
      <c r="KE21" s="433"/>
      <c r="KF21" s="433"/>
      <c r="KG21" s="433"/>
      <c r="KH21" s="433"/>
      <c r="KI21" s="433"/>
      <c r="KJ21" s="433"/>
      <c r="KK21" s="433"/>
      <c r="KL21" s="433"/>
      <c r="KM21" s="433"/>
      <c r="KN21" s="433"/>
      <c r="KO21" s="433"/>
      <c r="KP21" s="433"/>
      <c r="KQ21" s="433"/>
      <c r="KR21" s="433"/>
      <c r="KS21" s="433"/>
      <c r="KT21" s="433"/>
      <c r="KU21" s="433"/>
      <c r="KV21" s="433"/>
      <c r="KW21" s="433"/>
      <c r="KX21" s="433"/>
      <c r="KY21" s="433"/>
      <c r="KZ21" s="433"/>
      <c r="LA21" s="433"/>
      <c r="LB21" s="433"/>
      <c r="LC21" s="433"/>
      <c r="LD21" s="433"/>
      <c r="LE21" s="433"/>
      <c r="LF21" s="433"/>
      <c r="LG21" s="433"/>
      <c r="LH21" s="433"/>
      <c r="LI21" s="433"/>
      <c r="LJ21" s="433"/>
      <c r="LK21" s="433"/>
      <c r="LL21" s="433"/>
      <c r="LM21" s="433"/>
      <c r="LN21" s="433"/>
      <c r="LO21" s="433"/>
      <c r="LP21" s="433"/>
      <c r="LQ21" s="433"/>
      <c r="LR21" s="433"/>
      <c r="LS21" s="433"/>
      <c r="LT21" s="433"/>
      <c r="LU21" s="433"/>
      <c r="LV21" s="433"/>
      <c r="LW21" s="433"/>
      <c r="LX21" s="433"/>
      <c r="LY21" s="433"/>
      <c r="LZ21" s="433"/>
      <c r="MA21" s="433"/>
      <c r="MB21" s="433"/>
      <c r="MC21" s="433"/>
      <c r="MD21" s="433"/>
      <c r="ME21" s="433"/>
      <c r="MF21" s="433"/>
      <c r="MG21" s="433"/>
      <c r="MH21" s="433"/>
      <c r="MI21" s="433"/>
      <c r="MJ21" s="433"/>
      <c r="MK21" s="433"/>
      <c r="ML21" s="433"/>
      <c r="MM21" s="433"/>
      <c r="MN21" s="433"/>
      <c r="MO21" s="433"/>
      <c r="MP21" s="433"/>
      <c r="MQ21" s="433"/>
      <c r="MR21" s="433"/>
      <c r="MS21" s="433"/>
      <c r="MT21" s="433"/>
      <c r="MU21" s="433"/>
      <c r="MV21" s="433"/>
      <c r="MW21" s="433"/>
      <c r="MX21" s="433"/>
      <c r="MY21" s="433"/>
      <c r="MZ21" s="433"/>
      <c r="NA21" s="433"/>
      <c r="NB21" s="433"/>
      <c r="NC21" s="433"/>
      <c r="ND21" s="433"/>
      <c r="NE21" s="433"/>
      <c r="NF21" s="433"/>
      <c r="NG21" s="433"/>
      <c r="NH21" s="433"/>
      <c r="NI21" s="433"/>
      <c r="NJ21" s="433"/>
      <c r="NK21" s="433"/>
      <c r="NL21" s="433"/>
      <c r="NM21" s="433"/>
      <c r="NN21" s="433"/>
      <c r="NO21" s="433"/>
      <c r="NP21" s="433"/>
      <c r="NQ21" s="433"/>
      <c r="NR21" s="433"/>
      <c r="NS21" s="433"/>
      <c r="NT21" s="433"/>
      <c r="NU21" s="433"/>
      <c r="NV21" s="433"/>
      <c r="NW21" s="433"/>
      <c r="NX21" s="433"/>
      <c r="NY21" s="433"/>
      <c r="NZ21" s="433"/>
      <c r="OA21" s="433"/>
      <c r="OB21" s="433"/>
      <c r="OC21" s="433"/>
      <c r="OD21" s="433"/>
      <c r="OE21" s="433"/>
      <c r="OF21" s="433"/>
      <c r="OG21" s="433"/>
      <c r="OH21" s="433"/>
      <c r="OI21" s="433"/>
      <c r="OJ21" s="433"/>
      <c r="OK21" s="433"/>
      <c r="OL21" s="433"/>
      <c r="OM21" s="433"/>
      <c r="ON21" s="433"/>
      <c r="OO21" s="433"/>
      <c r="OP21" s="433"/>
      <c r="OQ21" s="433"/>
      <c r="OR21" s="433"/>
      <c r="OS21" s="433"/>
      <c r="OT21" s="433"/>
      <c r="OU21" s="433"/>
      <c r="OV21" s="433"/>
      <c r="OW21" s="433"/>
      <c r="OX21" s="433"/>
      <c r="OY21" s="433"/>
      <c r="OZ21" s="433"/>
      <c r="PA21" s="433"/>
      <c r="PB21" s="433"/>
      <c r="PC21" s="433"/>
      <c r="PD21" s="433"/>
      <c r="PE21" s="433"/>
      <c r="PF21" s="433"/>
      <c r="PG21" s="433"/>
      <c r="PH21" s="433"/>
      <c r="PI21" s="433"/>
      <c r="PJ21" s="433"/>
      <c r="PK21" s="433"/>
      <c r="PL21" s="433"/>
      <c r="PM21" s="433"/>
      <c r="PN21" s="433"/>
      <c r="PO21" s="433"/>
      <c r="PP21" s="433"/>
      <c r="PQ21" s="433"/>
      <c r="PR21" s="433"/>
      <c r="PS21" s="433"/>
      <c r="PT21" s="433"/>
      <c r="PU21" s="433"/>
      <c r="PV21" s="433"/>
      <c r="PW21" s="433"/>
      <c r="PX21" s="433"/>
      <c r="PY21" s="433"/>
      <c r="PZ21" s="433"/>
      <c r="QA21" s="433"/>
      <c r="QB21" s="433"/>
      <c r="QC21" s="433"/>
      <c r="QD21" s="433"/>
      <c r="QE21" s="433"/>
      <c r="QF21" s="433"/>
      <c r="QG21" s="433"/>
      <c r="QH21" s="433"/>
      <c r="QI21" s="433"/>
      <c r="QJ21" s="433"/>
      <c r="QK21" s="433"/>
      <c r="QL21" s="433"/>
      <c r="QM21" s="433"/>
      <c r="QN21" s="433"/>
      <c r="QO21" s="433"/>
      <c r="QP21" s="433"/>
      <c r="QQ21" s="433"/>
      <c r="QR21" s="433"/>
      <c r="QS21" s="433"/>
      <c r="QT21" s="433"/>
      <c r="QU21" s="433"/>
      <c r="QV21" s="433"/>
      <c r="QW21" s="433"/>
      <c r="QX21" s="433"/>
      <c r="QY21" s="433"/>
      <c r="QZ21" s="433"/>
      <c r="RA21" s="433"/>
      <c r="RB21" s="433"/>
      <c r="RC21" s="433"/>
      <c r="RD21" s="433"/>
      <c r="RE21" s="433"/>
      <c r="RF21" s="433"/>
      <c r="RG21" s="433"/>
      <c r="RH21" s="433"/>
      <c r="RI21" s="433"/>
      <c r="RJ21" s="433"/>
      <c r="RK21" s="433"/>
      <c r="RL21" s="433"/>
      <c r="RM21" s="433"/>
      <c r="RN21" s="433"/>
      <c r="RO21" s="433"/>
      <c r="RP21" s="433"/>
      <c r="RQ21" s="433"/>
      <c r="RR21" s="433"/>
      <c r="RS21" s="433"/>
      <c r="RT21" s="433"/>
      <c r="RU21" s="433"/>
      <c r="RV21" s="433"/>
      <c r="RW21" s="433"/>
      <c r="RX21" s="433"/>
      <c r="RY21" s="433"/>
      <c r="RZ21" s="433"/>
      <c r="SA21" s="433"/>
      <c r="SB21" s="433"/>
      <c r="SC21" s="433"/>
      <c r="SD21" s="433"/>
      <c r="SE21" s="433"/>
      <c r="SF21" s="433"/>
      <c r="SG21" s="433"/>
      <c r="SH21" s="433"/>
      <c r="SI21" s="433"/>
      <c r="SJ21" s="433"/>
      <c r="SK21" s="433"/>
      <c r="SL21" s="433"/>
      <c r="SM21" s="433"/>
      <c r="SN21" s="433"/>
      <c r="SO21" s="433"/>
      <c r="SP21" s="433"/>
      <c r="SQ21" s="433"/>
      <c r="SR21" s="433"/>
      <c r="SS21" s="433"/>
      <c r="ST21" s="433"/>
      <c r="SU21" s="433"/>
      <c r="SV21" s="433"/>
      <c r="SW21" s="433"/>
      <c r="SX21" s="433"/>
      <c r="SY21" s="433"/>
      <c r="SZ21" s="433"/>
      <c r="TA21" s="433"/>
      <c r="TB21" s="433"/>
      <c r="TC21" s="433"/>
      <c r="TD21" s="433"/>
      <c r="TE21" s="433"/>
      <c r="TF21" s="433"/>
      <c r="TG21" s="433"/>
      <c r="TH21" s="433"/>
      <c r="TI21" s="433"/>
      <c r="TJ21" s="433"/>
      <c r="TK21" s="433"/>
      <c r="TL21" s="433"/>
      <c r="TM21" s="433"/>
      <c r="TN21" s="433"/>
      <c r="TO21" s="433"/>
      <c r="TP21" s="433"/>
      <c r="TQ21" s="433"/>
      <c r="TR21" s="433"/>
      <c r="TS21" s="433"/>
      <c r="TT21" s="433"/>
      <c r="TU21" s="433"/>
      <c r="TV21" s="433"/>
      <c r="TW21" s="433"/>
      <c r="TX21" s="433"/>
      <c r="TY21" s="433"/>
      <c r="TZ21" s="433"/>
      <c r="UA21" s="433"/>
      <c r="UB21" s="433"/>
      <c r="UC21" s="433"/>
      <c r="UD21" s="433"/>
      <c r="UE21" s="433"/>
      <c r="UF21" s="433"/>
      <c r="UG21" s="433"/>
      <c r="UH21" s="433"/>
      <c r="UI21" s="433"/>
      <c r="UJ21" s="433"/>
      <c r="UK21" s="433"/>
      <c r="UL21" s="433"/>
      <c r="UM21" s="433"/>
      <c r="UN21" s="433"/>
    </row>
    <row r="22" spans="1:560" s="45" customFormat="1" ht="20.100000000000001" customHeight="1">
      <c r="A22" s="184" t="s">
        <v>335</v>
      </c>
      <c r="B22" s="426">
        <v>176675037.12</v>
      </c>
      <c r="C22" s="426">
        <v>6243028.3900000006</v>
      </c>
      <c r="D22" s="426">
        <v>6265484.6599999992</v>
      </c>
      <c r="E22" s="426">
        <v>34428471.919999994</v>
      </c>
      <c r="F22" s="426">
        <v>10371344.01</v>
      </c>
      <c r="G22" s="426">
        <v>4538671.51</v>
      </c>
      <c r="H22" s="426">
        <v>56344493.669999994</v>
      </c>
      <c r="I22" s="426">
        <v>37548312.159999996</v>
      </c>
      <c r="J22" s="426">
        <v>23783777.129999999</v>
      </c>
      <c r="K22" s="426">
        <v>102610032.66</v>
      </c>
      <c r="L22" s="426">
        <v>51566531.289999999</v>
      </c>
      <c r="M22" s="426">
        <v>47936497.190000005</v>
      </c>
      <c r="N22" s="426">
        <v>16012679.360000001</v>
      </c>
      <c r="O22" s="427">
        <f t="shared" si="2"/>
        <v>397649323.95000005</v>
      </c>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433"/>
      <c r="BS22" s="433"/>
      <c r="BT22" s="433"/>
      <c r="BU22" s="433"/>
      <c r="BV22" s="433"/>
      <c r="BW22" s="433"/>
      <c r="BX22" s="433"/>
      <c r="BY22" s="433"/>
      <c r="BZ22" s="433"/>
      <c r="CA22" s="433"/>
      <c r="CB22" s="433"/>
      <c r="CC22" s="433"/>
      <c r="CD22" s="433"/>
      <c r="CE22" s="433"/>
      <c r="CF22" s="433"/>
      <c r="CG22" s="433"/>
      <c r="CH22" s="433"/>
      <c r="CI22" s="433"/>
      <c r="CJ22" s="433"/>
      <c r="CK22" s="433"/>
      <c r="CL22" s="433"/>
      <c r="CM22" s="433"/>
      <c r="CN22" s="433"/>
      <c r="CO22" s="433"/>
      <c r="CP22" s="433"/>
      <c r="CQ22" s="433"/>
      <c r="CR22" s="433"/>
      <c r="CS22" s="433"/>
      <c r="CT22" s="433"/>
      <c r="CU22" s="433"/>
      <c r="CV22" s="433"/>
      <c r="CW22" s="433"/>
      <c r="CX22" s="433"/>
      <c r="CY22" s="433"/>
      <c r="CZ22" s="433"/>
      <c r="DA22" s="433"/>
      <c r="DB22" s="433"/>
      <c r="DC22" s="433"/>
      <c r="DD22" s="433"/>
      <c r="DE22" s="433"/>
      <c r="DF22" s="433"/>
      <c r="DG22" s="433"/>
      <c r="DH22" s="433"/>
      <c r="DI22" s="433"/>
      <c r="DJ22" s="433"/>
      <c r="DK22" s="433"/>
      <c r="DL22" s="433"/>
      <c r="DM22" s="433"/>
      <c r="DN22" s="433"/>
      <c r="DO22" s="433"/>
      <c r="DP22" s="433"/>
      <c r="DQ22" s="433"/>
      <c r="DR22" s="433"/>
      <c r="DS22" s="433"/>
      <c r="DT22" s="433"/>
      <c r="DU22" s="433"/>
      <c r="DV22" s="433"/>
      <c r="DW22" s="433"/>
      <c r="DX22" s="433"/>
      <c r="DY22" s="433"/>
      <c r="DZ22" s="433"/>
      <c r="EA22" s="433"/>
      <c r="EB22" s="433"/>
      <c r="EC22" s="433"/>
      <c r="ED22" s="433"/>
      <c r="EE22" s="433"/>
      <c r="EF22" s="433"/>
      <c r="EG22" s="433"/>
      <c r="EH22" s="433"/>
      <c r="EI22" s="433"/>
      <c r="EJ22" s="433"/>
      <c r="EK22" s="433"/>
      <c r="EL22" s="433"/>
      <c r="EM22" s="433"/>
      <c r="EN22" s="433"/>
      <c r="EO22" s="433"/>
      <c r="EP22" s="433"/>
      <c r="EQ22" s="433"/>
      <c r="ER22" s="433"/>
      <c r="ES22" s="433"/>
      <c r="ET22" s="433"/>
      <c r="EU22" s="433"/>
      <c r="EV22" s="433"/>
      <c r="EW22" s="433"/>
      <c r="EX22" s="433"/>
      <c r="EY22" s="433"/>
      <c r="EZ22" s="433"/>
      <c r="FA22" s="433"/>
      <c r="FB22" s="433"/>
      <c r="FC22" s="433"/>
      <c r="FD22" s="433"/>
      <c r="FE22" s="433"/>
      <c r="FF22" s="433"/>
      <c r="FG22" s="433"/>
      <c r="FH22" s="433"/>
      <c r="FI22" s="433"/>
      <c r="FJ22" s="433"/>
      <c r="FK22" s="433"/>
      <c r="FL22" s="433"/>
      <c r="FM22" s="433"/>
      <c r="FN22" s="433"/>
      <c r="FO22" s="433"/>
      <c r="FP22" s="433"/>
      <c r="FQ22" s="433"/>
      <c r="FR22" s="433"/>
      <c r="FS22" s="433"/>
      <c r="FT22" s="433"/>
      <c r="FU22" s="433"/>
      <c r="FV22" s="433"/>
      <c r="FW22" s="433"/>
      <c r="FX22" s="433"/>
      <c r="FY22" s="433"/>
      <c r="FZ22" s="433"/>
      <c r="GA22" s="433"/>
      <c r="GB22" s="433"/>
      <c r="GC22" s="433"/>
      <c r="GD22" s="433"/>
      <c r="GE22" s="433"/>
      <c r="GF22" s="433"/>
      <c r="GG22" s="433"/>
      <c r="GH22" s="433"/>
      <c r="GI22" s="433"/>
      <c r="GJ22" s="433"/>
      <c r="GK22" s="433"/>
      <c r="GL22" s="433"/>
      <c r="GM22" s="433"/>
      <c r="GN22" s="433"/>
      <c r="GO22" s="433"/>
      <c r="GP22" s="433"/>
      <c r="GQ22" s="433"/>
      <c r="GR22" s="433"/>
      <c r="GS22" s="433"/>
      <c r="GT22" s="433"/>
      <c r="GU22" s="433"/>
      <c r="GV22" s="433"/>
      <c r="GW22" s="433"/>
      <c r="GX22" s="433"/>
      <c r="GY22" s="433"/>
      <c r="GZ22" s="433"/>
      <c r="HA22" s="433"/>
      <c r="HB22" s="433"/>
      <c r="HC22" s="433"/>
      <c r="HD22" s="433"/>
      <c r="HE22" s="433"/>
      <c r="HF22" s="433"/>
      <c r="HG22" s="433"/>
      <c r="HH22" s="433"/>
      <c r="HI22" s="433"/>
      <c r="HJ22" s="433"/>
      <c r="HK22" s="433"/>
      <c r="HL22" s="433"/>
      <c r="HM22" s="433"/>
      <c r="HN22" s="433"/>
      <c r="HO22" s="433"/>
      <c r="HP22" s="433"/>
      <c r="HQ22" s="433"/>
      <c r="HR22" s="433"/>
      <c r="HS22" s="433"/>
      <c r="HT22" s="433"/>
      <c r="HU22" s="433"/>
      <c r="HV22" s="433"/>
      <c r="HW22" s="433"/>
      <c r="HX22" s="433"/>
      <c r="HY22" s="433"/>
      <c r="HZ22" s="433"/>
      <c r="IA22" s="433"/>
      <c r="IB22" s="433"/>
      <c r="IC22" s="433"/>
      <c r="ID22" s="433"/>
      <c r="IE22" s="433"/>
      <c r="IF22" s="433"/>
      <c r="IG22" s="433"/>
      <c r="IH22" s="433"/>
      <c r="II22" s="433"/>
      <c r="IJ22" s="433"/>
      <c r="IK22" s="433"/>
      <c r="IL22" s="433"/>
      <c r="IM22" s="433"/>
      <c r="IN22" s="433"/>
      <c r="IO22" s="433"/>
      <c r="IP22" s="433"/>
      <c r="IQ22" s="433"/>
      <c r="IR22" s="433"/>
      <c r="IS22" s="433"/>
      <c r="IT22" s="433"/>
      <c r="IU22" s="433"/>
      <c r="IV22" s="433"/>
      <c r="IW22" s="433"/>
      <c r="IX22" s="433"/>
      <c r="IY22" s="433"/>
      <c r="IZ22" s="433"/>
      <c r="JA22" s="433"/>
      <c r="JB22" s="433"/>
      <c r="JC22" s="433"/>
      <c r="JD22" s="433"/>
      <c r="JE22" s="433"/>
      <c r="JF22" s="433"/>
      <c r="JG22" s="433"/>
      <c r="JH22" s="433"/>
      <c r="JI22" s="433"/>
      <c r="JJ22" s="433"/>
      <c r="JK22" s="433"/>
      <c r="JL22" s="433"/>
      <c r="JM22" s="433"/>
      <c r="JN22" s="433"/>
      <c r="JO22" s="433"/>
      <c r="JP22" s="433"/>
      <c r="JQ22" s="433"/>
      <c r="JR22" s="433"/>
      <c r="JS22" s="433"/>
      <c r="JT22" s="433"/>
      <c r="JU22" s="433"/>
      <c r="JV22" s="433"/>
      <c r="JW22" s="433"/>
      <c r="JX22" s="433"/>
      <c r="JY22" s="433"/>
      <c r="JZ22" s="433"/>
      <c r="KA22" s="433"/>
      <c r="KB22" s="433"/>
      <c r="KC22" s="433"/>
      <c r="KD22" s="433"/>
      <c r="KE22" s="433"/>
      <c r="KF22" s="433"/>
      <c r="KG22" s="433"/>
      <c r="KH22" s="433"/>
      <c r="KI22" s="433"/>
      <c r="KJ22" s="433"/>
      <c r="KK22" s="433"/>
      <c r="KL22" s="433"/>
      <c r="KM22" s="433"/>
      <c r="KN22" s="433"/>
      <c r="KO22" s="433"/>
      <c r="KP22" s="433"/>
      <c r="KQ22" s="433"/>
      <c r="KR22" s="433"/>
      <c r="KS22" s="433"/>
      <c r="KT22" s="433"/>
      <c r="KU22" s="433"/>
      <c r="KV22" s="433"/>
      <c r="KW22" s="433"/>
      <c r="KX22" s="433"/>
      <c r="KY22" s="433"/>
      <c r="KZ22" s="433"/>
      <c r="LA22" s="433"/>
      <c r="LB22" s="433"/>
      <c r="LC22" s="433"/>
      <c r="LD22" s="433"/>
      <c r="LE22" s="433"/>
      <c r="LF22" s="433"/>
      <c r="LG22" s="433"/>
      <c r="LH22" s="433"/>
      <c r="LI22" s="433"/>
      <c r="LJ22" s="433"/>
      <c r="LK22" s="433"/>
      <c r="LL22" s="433"/>
      <c r="LM22" s="433"/>
      <c r="LN22" s="433"/>
      <c r="LO22" s="433"/>
      <c r="LP22" s="433"/>
      <c r="LQ22" s="433"/>
      <c r="LR22" s="433"/>
      <c r="LS22" s="433"/>
      <c r="LT22" s="433"/>
      <c r="LU22" s="433"/>
      <c r="LV22" s="433"/>
      <c r="LW22" s="433"/>
      <c r="LX22" s="433"/>
      <c r="LY22" s="433"/>
      <c r="LZ22" s="433"/>
      <c r="MA22" s="433"/>
      <c r="MB22" s="433"/>
      <c r="MC22" s="433"/>
      <c r="MD22" s="433"/>
      <c r="ME22" s="433"/>
      <c r="MF22" s="433"/>
      <c r="MG22" s="433"/>
      <c r="MH22" s="433"/>
      <c r="MI22" s="433"/>
      <c r="MJ22" s="433"/>
      <c r="MK22" s="433"/>
      <c r="ML22" s="433"/>
      <c r="MM22" s="433"/>
      <c r="MN22" s="433"/>
      <c r="MO22" s="433"/>
      <c r="MP22" s="433"/>
      <c r="MQ22" s="433"/>
      <c r="MR22" s="433"/>
      <c r="MS22" s="433"/>
      <c r="MT22" s="433"/>
      <c r="MU22" s="433"/>
      <c r="MV22" s="433"/>
      <c r="MW22" s="433"/>
      <c r="MX22" s="433"/>
      <c r="MY22" s="433"/>
      <c r="MZ22" s="433"/>
      <c r="NA22" s="433"/>
      <c r="NB22" s="433"/>
      <c r="NC22" s="433"/>
      <c r="ND22" s="433"/>
      <c r="NE22" s="433"/>
      <c r="NF22" s="433"/>
      <c r="NG22" s="433"/>
      <c r="NH22" s="433"/>
      <c r="NI22" s="433"/>
      <c r="NJ22" s="433"/>
      <c r="NK22" s="433"/>
      <c r="NL22" s="433"/>
      <c r="NM22" s="433"/>
      <c r="NN22" s="433"/>
      <c r="NO22" s="433"/>
      <c r="NP22" s="433"/>
      <c r="NQ22" s="433"/>
      <c r="NR22" s="433"/>
      <c r="NS22" s="433"/>
      <c r="NT22" s="433"/>
      <c r="NU22" s="433"/>
      <c r="NV22" s="433"/>
      <c r="NW22" s="433"/>
      <c r="NX22" s="433"/>
      <c r="NY22" s="433"/>
      <c r="NZ22" s="433"/>
      <c r="OA22" s="433"/>
      <c r="OB22" s="433"/>
      <c r="OC22" s="433"/>
      <c r="OD22" s="433"/>
      <c r="OE22" s="433"/>
      <c r="OF22" s="433"/>
      <c r="OG22" s="433"/>
      <c r="OH22" s="433"/>
      <c r="OI22" s="433"/>
      <c r="OJ22" s="433"/>
      <c r="OK22" s="433"/>
      <c r="OL22" s="433"/>
      <c r="OM22" s="433"/>
      <c r="ON22" s="433"/>
      <c r="OO22" s="433"/>
      <c r="OP22" s="433"/>
      <c r="OQ22" s="433"/>
      <c r="OR22" s="433"/>
      <c r="OS22" s="433"/>
      <c r="OT22" s="433"/>
      <c r="OU22" s="433"/>
      <c r="OV22" s="433"/>
      <c r="OW22" s="433"/>
      <c r="OX22" s="433"/>
      <c r="OY22" s="433"/>
      <c r="OZ22" s="433"/>
      <c r="PA22" s="433"/>
      <c r="PB22" s="433"/>
      <c r="PC22" s="433"/>
      <c r="PD22" s="433"/>
      <c r="PE22" s="433"/>
      <c r="PF22" s="433"/>
      <c r="PG22" s="433"/>
      <c r="PH22" s="433"/>
      <c r="PI22" s="433"/>
      <c r="PJ22" s="433"/>
      <c r="PK22" s="433"/>
      <c r="PL22" s="433"/>
      <c r="PM22" s="433"/>
      <c r="PN22" s="433"/>
      <c r="PO22" s="433"/>
      <c r="PP22" s="433"/>
      <c r="PQ22" s="433"/>
      <c r="PR22" s="433"/>
      <c r="PS22" s="433"/>
      <c r="PT22" s="433"/>
      <c r="PU22" s="433"/>
      <c r="PV22" s="433"/>
      <c r="PW22" s="433"/>
      <c r="PX22" s="433"/>
      <c r="PY22" s="433"/>
      <c r="PZ22" s="433"/>
      <c r="QA22" s="433"/>
      <c r="QB22" s="433"/>
      <c r="QC22" s="433"/>
      <c r="QD22" s="433"/>
      <c r="QE22" s="433"/>
      <c r="QF22" s="433"/>
      <c r="QG22" s="433"/>
      <c r="QH22" s="433"/>
      <c r="QI22" s="433"/>
      <c r="QJ22" s="433"/>
      <c r="QK22" s="433"/>
      <c r="QL22" s="433"/>
      <c r="QM22" s="433"/>
      <c r="QN22" s="433"/>
      <c r="QO22" s="433"/>
      <c r="QP22" s="433"/>
      <c r="QQ22" s="433"/>
      <c r="QR22" s="433"/>
      <c r="QS22" s="433"/>
      <c r="QT22" s="433"/>
      <c r="QU22" s="433"/>
      <c r="QV22" s="433"/>
      <c r="QW22" s="433"/>
      <c r="QX22" s="433"/>
      <c r="QY22" s="433"/>
      <c r="QZ22" s="433"/>
      <c r="RA22" s="433"/>
      <c r="RB22" s="433"/>
      <c r="RC22" s="433"/>
      <c r="RD22" s="433"/>
      <c r="RE22" s="433"/>
      <c r="RF22" s="433"/>
      <c r="RG22" s="433"/>
      <c r="RH22" s="433"/>
      <c r="RI22" s="433"/>
      <c r="RJ22" s="433"/>
      <c r="RK22" s="433"/>
      <c r="RL22" s="433"/>
      <c r="RM22" s="433"/>
      <c r="RN22" s="433"/>
      <c r="RO22" s="433"/>
      <c r="RP22" s="433"/>
      <c r="RQ22" s="433"/>
      <c r="RR22" s="433"/>
      <c r="RS22" s="433"/>
      <c r="RT22" s="433"/>
      <c r="RU22" s="433"/>
      <c r="RV22" s="433"/>
      <c r="RW22" s="433"/>
      <c r="RX22" s="433"/>
      <c r="RY22" s="433"/>
      <c r="RZ22" s="433"/>
      <c r="SA22" s="433"/>
      <c r="SB22" s="433"/>
      <c r="SC22" s="433"/>
      <c r="SD22" s="433"/>
      <c r="SE22" s="433"/>
      <c r="SF22" s="433"/>
      <c r="SG22" s="433"/>
      <c r="SH22" s="433"/>
      <c r="SI22" s="433"/>
      <c r="SJ22" s="433"/>
      <c r="SK22" s="433"/>
      <c r="SL22" s="433"/>
      <c r="SM22" s="433"/>
      <c r="SN22" s="433"/>
      <c r="SO22" s="433"/>
      <c r="SP22" s="433"/>
      <c r="SQ22" s="433"/>
      <c r="SR22" s="433"/>
      <c r="SS22" s="433"/>
      <c r="ST22" s="433"/>
      <c r="SU22" s="433"/>
      <c r="SV22" s="433"/>
      <c r="SW22" s="433"/>
      <c r="SX22" s="433"/>
      <c r="SY22" s="433"/>
      <c r="SZ22" s="433"/>
      <c r="TA22" s="433"/>
      <c r="TB22" s="433"/>
      <c r="TC22" s="433"/>
      <c r="TD22" s="433"/>
      <c r="TE22" s="433"/>
      <c r="TF22" s="433"/>
      <c r="TG22" s="433"/>
      <c r="TH22" s="433"/>
      <c r="TI22" s="433"/>
      <c r="TJ22" s="433"/>
      <c r="TK22" s="433"/>
      <c r="TL22" s="433"/>
      <c r="TM22" s="433"/>
      <c r="TN22" s="433"/>
      <c r="TO22" s="433"/>
      <c r="TP22" s="433"/>
      <c r="TQ22" s="433"/>
      <c r="TR22" s="433"/>
      <c r="TS22" s="433"/>
      <c r="TT22" s="433"/>
      <c r="TU22" s="433"/>
      <c r="TV22" s="433"/>
      <c r="TW22" s="433"/>
      <c r="TX22" s="433"/>
      <c r="TY22" s="433"/>
      <c r="TZ22" s="433"/>
      <c r="UA22" s="433"/>
      <c r="UB22" s="433"/>
      <c r="UC22" s="433"/>
      <c r="UD22" s="433"/>
      <c r="UE22" s="433"/>
      <c r="UF22" s="433"/>
      <c r="UG22" s="433"/>
      <c r="UH22" s="433"/>
      <c r="UI22" s="433"/>
      <c r="UJ22" s="433"/>
      <c r="UK22" s="433"/>
      <c r="UL22" s="433"/>
      <c r="UM22" s="433"/>
      <c r="UN22" s="433"/>
    </row>
    <row r="23" spans="1:560" s="45" customFormat="1" ht="20.100000000000001" customHeight="1">
      <c r="A23" s="190" t="s">
        <v>333</v>
      </c>
      <c r="B23" s="428">
        <v>79417577.890000001</v>
      </c>
      <c r="C23" s="428">
        <v>1963238.8900000001</v>
      </c>
      <c r="D23" s="428">
        <v>1260873.7100000002</v>
      </c>
      <c r="E23" s="428">
        <v>1689973.42</v>
      </c>
      <c r="F23" s="428">
        <v>4773406.84</v>
      </c>
      <c r="G23" s="428">
        <v>1567412.19</v>
      </c>
      <c r="H23" s="428">
        <v>15915303.570000002</v>
      </c>
      <c r="I23" s="428">
        <v>22607551.669999998</v>
      </c>
      <c r="J23" s="428">
        <v>10585146.789999999</v>
      </c>
      <c r="K23" s="428">
        <v>50342625.079999998</v>
      </c>
      <c r="L23" s="428">
        <v>46611845.659999996</v>
      </c>
      <c r="M23" s="428">
        <v>25209410.140000001</v>
      </c>
      <c r="N23" s="428">
        <v>4907241.49</v>
      </c>
      <c r="O23" s="429">
        <f t="shared" si="2"/>
        <v>187434029.44999999</v>
      </c>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433"/>
      <c r="BS23" s="433"/>
      <c r="BT23" s="433"/>
      <c r="BU23" s="433"/>
      <c r="BV23" s="433"/>
      <c r="BW23" s="433"/>
      <c r="BX23" s="433"/>
      <c r="BY23" s="433"/>
      <c r="BZ23" s="433"/>
      <c r="CA23" s="433"/>
      <c r="CB23" s="433"/>
      <c r="CC23" s="433"/>
      <c r="CD23" s="433"/>
      <c r="CE23" s="433"/>
      <c r="CF23" s="433"/>
      <c r="CG23" s="433"/>
      <c r="CH23" s="433"/>
      <c r="CI23" s="433"/>
      <c r="CJ23" s="433"/>
      <c r="CK23" s="433"/>
      <c r="CL23" s="433"/>
      <c r="CM23" s="433"/>
      <c r="CN23" s="433"/>
      <c r="CO23" s="433"/>
      <c r="CP23" s="433"/>
      <c r="CQ23" s="433"/>
      <c r="CR23" s="433"/>
      <c r="CS23" s="433"/>
      <c r="CT23" s="433"/>
      <c r="CU23" s="433"/>
      <c r="CV23" s="433"/>
      <c r="CW23" s="433"/>
      <c r="CX23" s="433"/>
      <c r="CY23" s="433"/>
      <c r="CZ23" s="433"/>
      <c r="DA23" s="433"/>
      <c r="DB23" s="433"/>
      <c r="DC23" s="433"/>
      <c r="DD23" s="433"/>
      <c r="DE23" s="433"/>
      <c r="DF23" s="433"/>
      <c r="DG23" s="433"/>
      <c r="DH23" s="433"/>
      <c r="DI23" s="433"/>
      <c r="DJ23" s="433"/>
      <c r="DK23" s="433"/>
      <c r="DL23" s="433"/>
      <c r="DM23" s="433"/>
      <c r="DN23" s="433"/>
      <c r="DO23" s="433"/>
      <c r="DP23" s="433"/>
      <c r="DQ23" s="433"/>
      <c r="DR23" s="433"/>
      <c r="DS23" s="433"/>
      <c r="DT23" s="433"/>
      <c r="DU23" s="433"/>
      <c r="DV23" s="433"/>
      <c r="DW23" s="433"/>
      <c r="DX23" s="433"/>
      <c r="DY23" s="433"/>
      <c r="DZ23" s="433"/>
      <c r="EA23" s="433"/>
      <c r="EB23" s="433"/>
      <c r="EC23" s="433"/>
      <c r="ED23" s="433"/>
      <c r="EE23" s="433"/>
      <c r="EF23" s="433"/>
      <c r="EG23" s="433"/>
      <c r="EH23" s="433"/>
      <c r="EI23" s="433"/>
      <c r="EJ23" s="433"/>
      <c r="EK23" s="433"/>
      <c r="EL23" s="433"/>
      <c r="EM23" s="433"/>
      <c r="EN23" s="433"/>
      <c r="EO23" s="433"/>
      <c r="EP23" s="433"/>
      <c r="EQ23" s="433"/>
      <c r="ER23" s="433"/>
      <c r="ES23" s="433"/>
      <c r="ET23" s="433"/>
      <c r="EU23" s="433"/>
      <c r="EV23" s="433"/>
      <c r="EW23" s="433"/>
      <c r="EX23" s="433"/>
      <c r="EY23" s="433"/>
      <c r="EZ23" s="433"/>
      <c r="FA23" s="433"/>
      <c r="FB23" s="433"/>
      <c r="FC23" s="433"/>
      <c r="FD23" s="433"/>
      <c r="FE23" s="433"/>
      <c r="FF23" s="433"/>
      <c r="FG23" s="433"/>
      <c r="FH23" s="433"/>
      <c r="FI23" s="433"/>
      <c r="FJ23" s="433"/>
      <c r="FK23" s="433"/>
      <c r="FL23" s="433"/>
      <c r="FM23" s="433"/>
      <c r="FN23" s="433"/>
      <c r="FO23" s="433"/>
      <c r="FP23" s="433"/>
      <c r="FQ23" s="433"/>
      <c r="FR23" s="433"/>
      <c r="FS23" s="433"/>
      <c r="FT23" s="433"/>
      <c r="FU23" s="433"/>
      <c r="FV23" s="433"/>
      <c r="FW23" s="433"/>
      <c r="FX23" s="433"/>
      <c r="FY23" s="433"/>
      <c r="FZ23" s="433"/>
      <c r="GA23" s="433"/>
      <c r="GB23" s="433"/>
      <c r="GC23" s="433"/>
      <c r="GD23" s="433"/>
      <c r="GE23" s="433"/>
      <c r="GF23" s="433"/>
      <c r="GG23" s="433"/>
      <c r="GH23" s="433"/>
      <c r="GI23" s="433"/>
      <c r="GJ23" s="433"/>
      <c r="GK23" s="433"/>
      <c r="GL23" s="433"/>
      <c r="GM23" s="433"/>
      <c r="GN23" s="433"/>
      <c r="GO23" s="433"/>
      <c r="GP23" s="433"/>
      <c r="GQ23" s="433"/>
      <c r="GR23" s="433"/>
      <c r="GS23" s="433"/>
      <c r="GT23" s="433"/>
      <c r="GU23" s="433"/>
      <c r="GV23" s="433"/>
      <c r="GW23" s="433"/>
      <c r="GX23" s="433"/>
      <c r="GY23" s="433"/>
      <c r="GZ23" s="433"/>
      <c r="HA23" s="433"/>
      <c r="HB23" s="433"/>
      <c r="HC23" s="433"/>
      <c r="HD23" s="433"/>
      <c r="HE23" s="433"/>
      <c r="HF23" s="433"/>
      <c r="HG23" s="433"/>
      <c r="HH23" s="433"/>
      <c r="HI23" s="433"/>
      <c r="HJ23" s="433"/>
      <c r="HK23" s="433"/>
      <c r="HL23" s="433"/>
      <c r="HM23" s="433"/>
      <c r="HN23" s="433"/>
      <c r="HO23" s="433"/>
      <c r="HP23" s="433"/>
      <c r="HQ23" s="433"/>
      <c r="HR23" s="433"/>
      <c r="HS23" s="433"/>
      <c r="HT23" s="433"/>
      <c r="HU23" s="433"/>
      <c r="HV23" s="433"/>
      <c r="HW23" s="433"/>
      <c r="HX23" s="433"/>
      <c r="HY23" s="433"/>
      <c r="HZ23" s="433"/>
      <c r="IA23" s="433"/>
      <c r="IB23" s="433"/>
      <c r="IC23" s="433"/>
      <c r="ID23" s="433"/>
      <c r="IE23" s="433"/>
      <c r="IF23" s="433"/>
      <c r="IG23" s="433"/>
      <c r="IH23" s="433"/>
      <c r="II23" s="433"/>
      <c r="IJ23" s="433"/>
      <c r="IK23" s="433"/>
      <c r="IL23" s="433"/>
      <c r="IM23" s="433"/>
      <c r="IN23" s="433"/>
      <c r="IO23" s="433"/>
      <c r="IP23" s="433"/>
      <c r="IQ23" s="433"/>
      <c r="IR23" s="433"/>
      <c r="IS23" s="433"/>
      <c r="IT23" s="433"/>
      <c r="IU23" s="433"/>
      <c r="IV23" s="433"/>
      <c r="IW23" s="433"/>
      <c r="IX23" s="433"/>
      <c r="IY23" s="433"/>
      <c r="IZ23" s="433"/>
      <c r="JA23" s="433"/>
      <c r="JB23" s="433"/>
      <c r="JC23" s="433"/>
      <c r="JD23" s="433"/>
      <c r="JE23" s="433"/>
      <c r="JF23" s="433"/>
      <c r="JG23" s="433"/>
      <c r="JH23" s="433"/>
      <c r="JI23" s="433"/>
      <c r="JJ23" s="433"/>
      <c r="JK23" s="433"/>
      <c r="JL23" s="433"/>
      <c r="JM23" s="433"/>
      <c r="JN23" s="433"/>
      <c r="JO23" s="433"/>
      <c r="JP23" s="433"/>
      <c r="JQ23" s="433"/>
      <c r="JR23" s="433"/>
      <c r="JS23" s="433"/>
      <c r="JT23" s="433"/>
      <c r="JU23" s="433"/>
      <c r="JV23" s="433"/>
      <c r="JW23" s="433"/>
      <c r="JX23" s="433"/>
      <c r="JY23" s="433"/>
      <c r="JZ23" s="433"/>
      <c r="KA23" s="433"/>
      <c r="KB23" s="433"/>
      <c r="KC23" s="433"/>
      <c r="KD23" s="433"/>
      <c r="KE23" s="433"/>
      <c r="KF23" s="433"/>
      <c r="KG23" s="433"/>
      <c r="KH23" s="433"/>
      <c r="KI23" s="433"/>
      <c r="KJ23" s="433"/>
      <c r="KK23" s="433"/>
      <c r="KL23" s="433"/>
      <c r="KM23" s="433"/>
      <c r="KN23" s="433"/>
      <c r="KO23" s="433"/>
      <c r="KP23" s="433"/>
      <c r="KQ23" s="433"/>
      <c r="KR23" s="433"/>
      <c r="KS23" s="433"/>
      <c r="KT23" s="433"/>
      <c r="KU23" s="433"/>
      <c r="KV23" s="433"/>
      <c r="KW23" s="433"/>
      <c r="KX23" s="433"/>
      <c r="KY23" s="433"/>
      <c r="KZ23" s="433"/>
      <c r="LA23" s="433"/>
      <c r="LB23" s="433"/>
      <c r="LC23" s="433"/>
      <c r="LD23" s="433"/>
      <c r="LE23" s="433"/>
      <c r="LF23" s="433"/>
      <c r="LG23" s="433"/>
      <c r="LH23" s="433"/>
      <c r="LI23" s="433"/>
      <c r="LJ23" s="433"/>
      <c r="LK23" s="433"/>
      <c r="LL23" s="433"/>
      <c r="LM23" s="433"/>
      <c r="LN23" s="433"/>
      <c r="LO23" s="433"/>
      <c r="LP23" s="433"/>
      <c r="LQ23" s="433"/>
      <c r="LR23" s="433"/>
      <c r="LS23" s="433"/>
      <c r="LT23" s="433"/>
      <c r="LU23" s="433"/>
      <c r="LV23" s="433"/>
      <c r="LW23" s="433"/>
      <c r="LX23" s="433"/>
      <c r="LY23" s="433"/>
      <c r="LZ23" s="433"/>
      <c r="MA23" s="433"/>
      <c r="MB23" s="433"/>
      <c r="MC23" s="433"/>
      <c r="MD23" s="433"/>
      <c r="ME23" s="433"/>
      <c r="MF23" s="433"/>
      <c r="MG23" s="433"/>
      <c r="MH23" s="433"/>
      <c r="MI23" s="433"/>
      <c r="MJ23" s="433"/>
      <c r="MK23" s="433"/>
      <c r="ML23" s="433"/>
      <c r="MM23" s="433"/>
      <c r="MN23" s="433"/>
      <c r="MO23" s="433"/>
      <c r="MP23" s="433"/>
      <c r="MQ23" s="433"/>
      <c r="MR23" s="433"/>
      <c r="MS23" s="433"/>
      <c r="MT23" s="433"/>
      <c r="MU23" s="433"/>
      <c r="MV23" s="433"/>
      <c r="MW23" s="433"/>
      <c r="MX23" s="433"/>
      <c r="MY23" s="433"/>
      <c r="MZ23" s="433"/>
      <c r="NA23" s="433"/>
      <c r="NB23" s="433"/>
      <c r="NC23" s="433"/>
      <c r="ND23" s="433"/>
      <c r="NE23" s="433"/>
      <c r="NF23" s="433"/>
      <c r="NG23" s="433"/>
      <c r="NH23" s="433"/>
      <c r="NI23" s="433"/>
      <c r="NJ23" s="433"/>
      <c r="NK23" s="433"/>
      <c r="NL23" s="433"/>
      <c r="NM23" s="433"/>
      <c r="NN23" s="433"/>
      <c r="NO23" s="433"/>
      <c r="NP23" s="433"/>
      <c r="NQ23" s="433"/>
      <c r="NR23" s="433"/>
      <c r="NS23" s="433"/>
      <c r="NT23" s="433"/>
      <c r="NU23" s="433"/>
      <c r="NV23" s="433"/>
      <c r="NW23" s="433"/>
      <c r="NX23" s="433"/>
      <c r="NY23" s="433"/>
      <c r="NZ23" s="433"/>
      <c r="OA23" s="433"/>
      <c r="OB23" s="433"/>
      <c r="OC23" s="433"/>
      <c r="OD23" s="433"/>
      <c r="OE23" s="433"/>
      <c r="OF23" s="433"/>
      <c r="OG23" s="433"/>
      <c r="OH23" s="433"/>
      <c r="OI23" s="433"/>
      <c r="OJ23" s="433"/>
      <c r="OK23" s="433"/>
      <c r="OL23" s="433"/>
      <c r="OM23" s="433"/>
      <c r="ON23" s="433"/>
      <c r="OO23" s="433"/>
      <c r="OP23" s="433"/>
      <c r="OQ23" s="433"/>
      <c r="OR23" s="433"/>
      <c r="OS23" s="433"/>
      <c r="OT23" s="433"/>
      <c r="OU23" s="433"/>
      <c r="OV23" s="433"/>
      <c r="OW23" s="433"/>
      <c r="OX23" s="433"/>
      <c r="OY23" s="433"/>
      <c r="OZ23" s="433"/>
      <c r="PA23" s="433"/>
      <c r="PB23" s="433"/>
      <c r="PC23" s="433"/>
      <c r="PD23" s="433"/>
      <c r="PE23" s="433"/>
      <c r="PF23" s="433"/>
      <c r="PG23" s="433"/>
      <c r="PH23" s="433"/>
      <c r="PI23" s="433"/>
      <c r="PJ23" s="433"/>
      <c r="PK23" s="433"/>
      <c r="PL23" s="433"/>
      <c r="PM23" s="433"/>
      <c r="PN23" s="433"/>
      <c r="PO23" s="433"/>
      <c r="PP23" s="433"/>
      <c r="PQ23" s="433"/>
      <c r="PR23" s="433"/>
      <c r="PS23" s="433"/>
      <c r="PT23" s="433"/>
      <c r="PU23" s="433"/>
      <c r="PV23" s="433"/>
      <c r="PW23" s="433"/>
      <c r="PX23" s="433"/>
      <c r="PY23" s="433"/>
      <c r="PZ23" s="433"/>
      <c r="QA23" s="433"/>
      <c r="QB23" s="433"/>
      <c r="QC23" s="433"/>
      <c r="QD23" s="433"/>
      <c r="QE23" s="433"/>
      <c r="QF23" s="433"/>
      <c r="QG23" s="433"/>
      <c r="QH23" s="433"/>
      <c r="QI23" s="433"/>
      <c r="QJ23" s="433"/>
      <c r="QK23" s="433"/>
      <c r="QL23" s="433"/>
      <c r="QM23" s="433"/>
      <c r="QN23" s="433"/>
      <c r="QO23" s="433"/>
      <c r="QP23" s="433"/>
      <c r="QQ23" s="433"/>
      <c r="QR23" s="433"/>
      <c r="QS23" s="433"/>
      <c r="QT23" s="433"/>
      <c r="QU23" s="433"/>
      <c r="QV23" s="433"/>
      <c r="QW23" s="433"/>
      <c r="QX23" s="433"/>
      <c r="QY23" s="433"/>
      <c r="QZ23" s="433"/>
      <c r="RA23" s="433"/>
      <c r="RB23" s="433"/>
      <c r="RC23" s="433"/>
      <c r="RD23" s="433"/>
      <c r="RE23" s="433"/>
      <c r="RF23" s="433"/>
      <c r="RG23" s="433"/>
      <c r="RH23" s="433"/>
      <c r="RI23" s="433"/>
      <c r="RJ23" s="433"/>
      <c r="RK23" s="433"/>
      <c r="RL23" s="433"/>
      <c r="RM23" s="433"/>
      <c r="RN23" s="433"/>
      <c r="RO23" s="433"/>
      <c r="RP23" s="433"/>
      <c r="RQ23" s="433"/>
      <c r="RR23" s="433"/>
      <c r="RS23" s="433"/>
      <c r="RT23" s="433"/>
      <c r="RU23" s="433"/>
      <c r="RV23" s="433"/>
      <c r="RW23" s="433"/>
      <c r="RX23" s="433"/>
      <c r="RY23" s="433"/>
      <c r="RZ23" s="433"/>
      <c r="SA23" s="433"/>
      <c r="SB23" s="433"/>
      <c r="SC23" s="433"/>
      <c r="SD23" s="433"/>
      <c r="SE23" s="433"/>
      <c r="SF23" s="433"/>
      <c r="SG23" s="433"/>
      <c r="SH23" s="433"/>
      <c r="SI23" s="433"/>
      <c r="SJ23" s="433"/>
      <c r="SK23" s="433"/>
      <c r="SL23" s="433"/>
      <c r="SM23" s="433"/>
      <c r="SN23" s="433"/>
      <c r="SO23" s="433"/>
      <c r="SP23" s="433"/>
      <c r="SQ23" s="433"/>
      <c r="SR23" s="433"/>
      <c r="SS23" s="433"/>
      <c r="ST23" s="433"/>
      <c r="SU23" s="433"/>
      <c r="SV23" s="433"/>
      <c r="SW23" s="433"/>
      <c r="SX23" s="433"/>
      <c r="SY23" s="433"/>
      <c r="SZ23" s="433"/>
      <c r="TA23" s="433"/>
      <c r="TB23" s="433"/>
      <c r="TC23" s="433"/>
      <c r="TD23" s="433"/>
      <c r="TE23" s="433"/>
      <c r="TF23" s="433"/>
      <c r="TG23" s="433"/>
      <c r="TH23" s="433"/>
      <c r="TI23" s="433"/>
      <c r="TJ23" s="433"/>
      <c r="TK23" s="433"/>
      <c r="TL23" s="433"/>
      <c r="TM23" s="433"/>
      <c r="TN23" s="433"/>
      <c r="TO23" s="433"/>
      <c r="TP23" s="433"/>
      <c r="TQ23" s="433"/>
      <c r="TR23" s="433"/>
      <c r="TS23" s="433"/>
      <c r="TT23" s="433"/>
      <c r="TU23" s="433"/>
      <c r="TV23" s="433"/>
      <c r="TW23" s="433"/>
      <c r="TX23" s="433"/>
      <c r="TY23" s="433"/>
      <c r="TZ23" s="433"/>
      <c r="UA23" s="433"/>
      <c r="UB23" s="433"/>
      <c r="UC23" s="433"/>
      <c r="UD23" s="433"/>
      <c r="UE23" s="433"/>
      <c r="UF23" s="433"/>
      <c r="UG23" s="433"/>
      <c r="UH23" s="433"/>
      <c r="UI23" s="433"/>
      <c r="UJ23" s="433"/>
      <c r="UK23" s="433"/>
      <c r="UL23" s="433"/>
      <c r="UM23" s="433"/>
      <c r="UN23" s="433"/>
    </row>
    <row r="24" spans="1:560" s="45" customFormat="1" ht="20.100000000000001" customHeight="1">
      <c r="A24" s="184" t="s">
        <v>316</v>
      </c>
      <c r="B24" s="192">
        <v>792</v>
      </c>
      <c r="C24" s="192">
        <f>C13+C20</f>
        <v>34</v>
      </c>
      <c r="D24" s="192">
        <f>D13+D20</f>
        <v>41</v>
      </c>
      <c r="E24" s="192">
        <v>77</v>
      </c>
      <c r="F24" s="192">
        <v>55</v>
      </c>
      <c r="G24" s="192">
        <v>85</v>
      </c>
      <c r="H24" s="192">
        <v>83</v>
      </c>
      <c r="I24" s="192">
        <v>94</v>
      </c>
      <c r="J24" s="192">
        <v>60</v>
      </c>
      <c r="K24" s="192">
        <v>165</v>
      </c>
      <c r="L24" s="192">
        <v>183</v>
      </c>
      <c r="M24" s="192">
        <v>176</v>
      </c>
      <c r="N24" s="192">
        <f>N13+N20</f>
        <v>176</v>
      </c>
      <c r="O24" s="192">
        <f t="shared" si="2"/>
        <v>1229</v>
      </c>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433"/>
      <c r="BS24" s="433"/>
      <c r="BT24" s="433"/>
      <c r="BU24" s="433"/>
      <c r="BV24" s="433"/>
      <c r="BW24" s="433"/>
      <c r="BX24" s="433"/>
      <c r="BY24" s="433"/>
      <c r="BZ24" s="433"/>
      <c r="CA24" s="433"/>
      <c r="CB24" s="433"/>
      <c r="CC24" s="433"/>
      <c r="CD24" s="433"/>
      <c r="CE24" s="433"/>
      <c r="CF24" s="433"/>
      <c r="CG24" s="433"/>
      <c r="CH24" s="433"/>
      <c r="CI24" s="433"/>
      <c r="CJ24" s="433"/>
      <c r="CK24" s="433"/>
      <c r="CL24" s="433"/>
      <c r="CM24" s="433"/>
      <c r="CN24" s="433"/>
      <c r="CO24" s="433"/>
      <c r="CP24" s="433"/>
      <c r="CQ24" s="433"/>
      <c r="CR24" s="433"/>
      <c r="CS24" s="433"/>
      <c r="CT24" s="433"/>
      <c r="CU24" s="433"/>
      <c r="CV24" s="433"/>
      <c r="CW24" s="433"/>
      <c r="CX24" s="433"/>
      <c r="CY24" s="433"/>
      <c r="CZ24" s="433"/>
      <c r="DA24" s="433"/>
      <c r="DB24" s="433"/>
      <c r="DC24" s="433"/>
      <c r="DD24" s="433"/>
      <c r="DE24" s="433"/>
      <c r="DF24" s="433"/>
      <c r="DG24" s="433"/>
      <c r="DH24" s="433"/>
      <c r="DI24" s="433"/>
      <c r="DJ24" s="433"/>
      <c r="DK24" s="433"/>
      <c r="DL24" s="433"/>
      <c r="DM24" s="433"/>
      <c r="DN24" s="433"/>
      <c r="DO24" s="433"/>
      <c r="DP24" s="433"/>
      <c r="DQ24" s="433"/>
      <c r="DR24" s="433"/>
      <c r="DS24" s="433"/>
      <c r="DT24" s="433"/>
      <c r="DU24" s="433"/>
      <c r="DV24" s="433"/>
      <c r="DW24" s="433"/>
      <c r="DX24" s="433"/>
      <c r="DY24" s="433"/>
      <c r="DZ24" s="433"/>
      <c r="EA24" s="433"/>
      <c r="EB24" s="433"/>
      <c r="EC24" s="433"/>
      <c r="ED24" s="433"/>
      <c r="EE24" s="433"/>
      <c r="EF24" s="433"/>
      <c r="EG24" s="433"/>
      <c r="EH24" s="433"/>
      <c r="EI24" s="433"/>
      <c r="EJ24" s="433"/>
      <c r="EK24" s="433"/>
      <c r="EL24" s="433"/>
      <c r="EM24" s="433"/>
      <c r="EN24" s="433"/>
      <c r="EO24" s="433"/>
      <c r="EP24" s="433"/>
      <c r="EQ24" s="433"/>
      <c r="ER24" s="433"/>
      <c r="ES24" s="433"/>
      <c r="ET24" s="433"/>
      <c r="EU24" s="433"/>
      <c r="EV24" s="433"/>
      <c r="EW24" s="433"/>
      <c r="EX24" s="433"/>
      <c r="EY24" s="433"/>
      <c r="EZ24" s="433"/>
      <c r="FA24" s="433"/>
      <c r="FB24" s="433"/>
      <c r="FC24" s="433"/>
      <c r="FD24" s="433"/>
      <c r="FE24" s="433"/>
      <c r="FF24" s="433"/>
      <c r="FG24" s="433"/>
      <c r="FH24" s="433"/>
      <c r="FI24" s="433"/>
      <c r="FJ24" s="433"/>
      <c r="FK24" s="433"/>
      <c r="FL24" s="433"/>
      <c r="FM24" s="433"/>
      <c r="FN24" s="433"/>
      <c r="FO24" s="433"/>
      <c r="FP24" s="433"/>
      <c r="FQ24" s="433"/>
      <c r="FR24" s="433"/>
      <c r="FS24" s="433"/>
      <c r="FT24" s="433"/>
      <c r="FU24" s="433"/>
      <c r="FV24" s="433"/>
      <c r="FW24" s="433"/>
      <c r="FX24" s="433"/>
      <c r="FY24" s="433"/>
      <c r="FZ24" s="433"/>
      <c r="GA24" s="433"/>
      <c r="GB24" s="433"/>
      <c r="GC24" s="433"/>
      <c r="GD24" s="433"/>
      <c r="GE24" s="433"/>
      <c r="GF24" s="433"/>
      <c r="GG24" s="433"/>
      <c r="GH24" s="433"/>
      <c r="GI24" s="433"/>
      <c r="GJ24" s="433"/>
      <c r="GK24" s="433"/>
      <c r="GL24" s="433"/>
      <c r="GM24" s="433"/>
      <c r="GN24" s="433"/>
      <c r="GO24" s="433"/>
      <c r="GP24" s="433"/>
      <c r="GQ24" s="433"/>
      <c r="GR24" s="433"/>
      <c r="GS24" s="433"/>
      <c r="GT24" s="433"/>
      <c r="GU24" s="433"/>
      <c r="GV24" s="433"/>
      <c r="GW24" s="433"/>
      <c r="GX24" s="433"/>
      <c r="GY24" s="433"/>
      <c r="GZ24" s="433"/>
      <c r="HA24" s="433"/>
      <c r="HB24" s="433"/>
      <c r="HC24" s="433"/>
      <c r="HD24" s="433"/>
      <c r="HE24" s="433"/>
      <c r="HF24" s="433"/>
      <c r="HG24" s="433"/>
      <c r="HH24" s="433"/>
      <c r="HI24" s="433"/>
      <c r="HJ24" s="433"/>
      <c r="HK24" s="433"/>
      <c r="HL24" s="433"/>
      <c r="HM24" s="433"/>
      <c r="HN24" s="433"/>
      <c r="HO24" s="433"/>
      <c r="HP24" s="433"/>
      <c r="HQ24" s="433"/>
      <c r="HR24" s="433"/>
      <c r="HS24" s="433"/>
      <c r="HT24" s="433"/>
      <c r="HU24" s="433"/>
      <c r="HV24" s="433"/>
      <c r="HW24" s="433"/>
      <c r="HX24" s="433"/>
      <c r="HY24" s="433"/>
      <c r="HZ24" s="433"/>
      <c r="IA24" s="433"/>
      <c r="IB24" s="433"/>
      <c r="IC24" s="433"/>
      <c r="ID24" s="433"/>
      <c r="IE24" s="433"/>
      <c r="IF24" s="433"/>
      <c r="IG24" s="433"/>
      <c r="IH24" s="433"/>
      <c r="II24" s="433"/>
      <c r="IJ24" s="433"/>
      <c r="IK24" s="433"/>
      <c r="IL24" s="433"/>
      <c r="IM24" s="433"/>
      <c r="IN24" s="433"/>
      <c r="IO24" s="433"/>
      <c r="IP24" s="433"/>
      <c r="IQ24" s="433"/>
      <c r="IR24" s="433"/>
      <c r="IS24" s="433"/>
      <c r="IT24" s="433"/>
      <c r="IU24" s="433"/>
      <c r="IV24" s="433"/>
      <c r="IW24" s="433"/>
      <c r="IX24" s="433"/>
      <c r="IY24" s="433"/>
      <c r="IZ24" s="433"/>
      <c r="JA24" s="433"/>
      <c r="JB24" s="433"/>
      <c r="JC24" s="433"/>
      <c r="JD24" s="433"/>
      <c r="JE24" s="433"/>
      <c r="JF24" s="433"/>
      <c r="JG24" s="433"/>
      <c r="JH24" s="433"/>
      <c r="JI24" s="433"/>
      <c r="JJ24" s="433"/>
      <c r="JK24" s="433"/>
      <c r="JL24" s="433"/>
      <c r="JM24" s="433"/>
      <c r="JN24" s="433"/>
      <c r="JO24" s="433"/>
      <c r="JP24" s="433"/>
      <c r="JQ24" s="433"/>
      <c r="JR24" s="433"/>
      <c r="JS24" s="433"/>
      <c r="JT24" s="433"/>
      <c r="JU24" s="433"/>
      <c r="JV24" s="433"/>
      <c r="JW24" s="433"/>
      <c r="JX24" s="433"/>
      <c r="JY24" s="433"/>
      <c r="JZ24" s="433"/>
      <c r="KA24" s="433"/>
      <c r="KB24" s="433"/>
      <c r="KC24" s="433"/>
      <c r="KD24" s="433"/>
      <c r="KE24" s="433"/>
      <c r="KF24" s="433"/>
      <c r="KG24" s="433"/>
      <c r="KH24" s="433"/>
      <c r="KI24" s="433"/>
      <c r="KJ24" s="433"/>
      <c r="KK24" s="433"/>
      <c r="KL24" s="433"/>
      <c r="KM24" s="433"/>
      <c r="KN24" s="433"/>
      <c r="KO24" s="433"/>
      <c r="KP24" s="433"/>
      <c r="KQ24" s="433"/>
      <c r="KR24" s="433"/>
      <c r="KS24" s="433"/>
      <c r="KT24" s="433"/>
      <c r="KU24" s="433"/>
      <c r="KV24" s="433"/>
      <c r="KW24" s="433"/>
      <c r="KX24" s="433"/>
      <c r="KY24" s="433"/>
      <c r="KZ24" s="433"/>
      <c r="LA24" s="433"/>
      <c r="LB24" s="433"/>
      <c r="LC24" s="433"/>
      <c r="LD24" s="433"/>
      <c r="LE24" s="433"/>
      <c r="LF24" s="433"/>
      <c r="LG24" s="433"/>
      <c r="LH24" s="433"/>
      <c r="LI24" s="433"/>
      <c r="LJ24" s="433"/>
      <c r="LK24" s="433"/>
      <c r="LL24" s="433"/>
      <c r="LM24" s="433"/>
      <c r="LN24" s="433"/>
      <c r="LO24" s="433"/>
      <c r="LP24" s="433"/>
      <c r="LQ24" s="433"/>
      <c r="LR24" s="433"/>
      <c r="LS24" s="433"/>
      <c r="LT24" s="433"/>
      <c r="LU24" s="433"/>
      <c r="LV24" s="433"/>
      <c r="LW24" s="433"/>
      <c r="LX24" s="433"/>
      <c r="LY24" s="433"/>
      <c r="LZ24" s="433"/>
      <c r="MA24" s="433"/>
      <c r="MB24" s="433"/>
      <c r="MC24" s="433"/>
      <c r="MD24" s="433"/>
      <c r="ME24" s="433"/>
      <c r="MF24" s="433"/>
      <c r="MG24" s="433"/>
      <c r="MH24" s="433"/>
      <c r="MI24" s="433"/>
      <c r="MJ24" s="433"/>
      <c r="MK24" s="433"/>
      <c r="ML24" s="433"/>
      <c r="MM24" s="433"/>
      <c r="MN24" s="433"/>
      <c r="MO24" s="433"/>
      <c r="MP24" s="433"/>
      <c r="MQ24" s="433"/>
      <c r="MR24" s="433"/>
      <c r="MS24" s="433"/>
      <c r="MT24" s="433"/>
      <c r="MU24" s="433"/>
      <c r="MV24" s="433"/>
      <c r="MW24" s="433"/>
      <c r="MX24" s="433"/>
      <c r="MY24" s="433"/>
      <c r="MZ24" s="433"/>
      <c r="NA24" s="433"/>
      <c r="NB24" s="433"/>
      <c r="NC24" s="433"/>
      <c r="ND24" s="433"/>
      <c r="NE24" s="433"/>
      <c r="NF24" s="433"/>
      <c r="NG24" s="433"/>
      <c r="NH24" s="433"/>
      <c r="NI24" s="433"/>
      <c r="NJ24" s="433"/>
      <c r="NK24" s="433"/>
      <c r="NL24" s="433"/>
      <c r="NM24" s="433"/>
      <c r="NN24" s="433"/>
      <c r="NO24" s="433"/>
      <c r="NP24" s="433"/>
      <c r="NQ24" s="433"/>
      <c r="NR24" s="433"/>
      <c r="NS24" s="433"/>
      <c r="NT24" s="433"/>
      <c r="NU24" s="433"/>
      <c r="NV24" s="433"/>
      <c r="NW24" s="433"/>
      <c r="NX24" s="433"/>
      <c r="NY24" s="433"/>
      <c r="NZ24" s="433"/>
      <c r="OA24" s="433"/>
      <c r="OB24" s="433"/>
      <c r="OC24" s="433"/>
      <c r="OD24" s="433"/>
      <c r="OE24" s="433"/>
      <c r="OF24" s="433"/>
      <c r="OG24" s="433"/>
      <c r="OH24" s="433"/>
      <c r="OI24" s="433"/>
      <c r="OJ24" s="433"/>
      <c r="OK24" s="433"/>
      <c r="OL24" s="433"/>
      <c r="OM24" s="433"/>
      <c r="ON24" s="433"/>
      <c r="OO24" s="433"/>
      <c r="OP24" s="433"/>
      <c r="OQ24" s="433"/>
      <c r="OR24" s="433"/>
      <c r="OS24" s="433"/>
      <c r="OT24" s="433"/>
      <c r="OU24" s="433"/>
      <c r="OV24" s="433"/>
      <c r="OW24" s="433"/>
      <c r="OX24" s="433"/>
      <c r="OY24" s="433"/>
      <c r="OZ24" s="433"/>
      <c r="PA24" s="433"/>
      <c r="PB24" s="433"/>
      <c r="PC24" s="433"/>
      <c r="PD24" s="433"/>
      <c r="PE24" s="433"/>
      <c r="PF24" s="433"/>
      <c r="PG24" s="433"/>
      <c r="PH24" s="433"/>
      <c r="PI24" s="433"/>
      <c r="PJ24" s="433"/>
      <c r="PK24" s="433"/>
      <c r="PL24" s="433"/>
      <c r="PM24" s="433"/>
      <c r="PN24" s="433"/>
      <c r="PO24" s="433"/>
      <c r="PP24" s="433"/>
      <c r="PQ24" s="433"/>
      <c r="PR24" s="433"/>
      <c r="PS24" s="433"/>
      <c r="PT24" s="433"/>
      <c r="PU24" s="433"/>
      <c r="PV24" s="433"/>
      <c r="PW24" s="433"/>
      <c r="PX24" s="433"/>
      <c r="PY24" s="433"/>
      <c r="PZ24" s="433"/>
      <c r="QA24" s="433"/>
      <c r="QB24" s="433"/>
      <c r="QC24" s="433"/>
      <c r="QD24" s="433"/>
      <c r="QE24" s="433"/>
      <c r="QF24" s="433"/>
      <c r="QG24" s="433"/>
      <c r="QH24" s="433"/>
      <c r="QI24" s="433"/>
      <c r="QJ24" s="433"/>
      <c r="QK24" s="433"/>
      <c r="QL24" s="433"/>
      <c r="QM24" s="433"/>
      <c r="QN24" s="433"/>
      <c r="QO24" s="433"/>
      <c r="QP24" s="433"/>
      <c r="QQ24" s="433"/>
      <c r="QR24" s="433"/>
      <c r="QS24" s="433"/>
      <c r="QT24" s="433"/>
      <c r="QU24" s="433"/>
      <c r="QV24" s="433"/>
      <c r="QW24" s="433"/>
      <c r="QX24" s="433"/>
      <c r="QY24" s="433"/>
      <c r="QZ24" s="433"/>
      <c r="RA24" s="433"/>
      <c r="RB24" s="433"/>
      <c r="RC24" s="433"/>
      <c r="RD24" s="433"/>
      <c r="RE24" s="433"/>
      <c r="RF24" s="433"/>
      <c r="RG24" s="433"/>
      <c r="RH24" s="433"/>
      <c r="RI24" s="433"/>
      <c r="RJ24" s="433"/>
      <c r="RK24" s="433"/>
      <c r="RL24" s="433"/>
      <c r="RM24" s="433"/>
      <c r="RN24" s="433"/>
      <c r="RO24" s="433"/>
      <c r="RP24" s="433"/>
      <c r="RQ24" s="433"/>
      <c r="RR24" s="433"/>
      <c r="RS24" s="433"/>
      <c r="RT24" s="433"/>
      <c r="RU24" s="433"/>
      <c r="RV24" s="433"/>
      <c r="RW24" s="433"/>
      <c r="RX24" s="433"/>
      <c r="RY24" s="433"/>
      <c r="RZ24" s="433"/>
      <c r="SA24" s="433"/>
      <c r="SB24" s="433"/>
      <c r="SC24" s="433"/>
      <c r="SD24" s="433"/>
      <c r="SE24" s="433"/>
      <c r="SF24" s="433"/>
      <c r="SG24" s="433"/>
      <c r="SH24" s="433"/>
      <c r="SI24" s="433"/>
      <c r="SJ24" s="433"/>
      <c r="SK24" s="433"/>
      <c r="SL24" s="433"/>
      <c r="SM24" s="433"/>
      <c r="SN24" s="433"/>
      <c r="SO24" s="433"/>
      <c r="SP24" s="433"/>
      <c r="SQ24" s="433"/>
      <c r="SR24" s="433"/>
      <c r="SS24" s="433"/>
      <c r="ST24" s="433"/>
      <c r="SU24" s="433"/>
      <c r="SV24" s="433"/>
      <c r="SW24" s="433"/>
      <c r="SX24" s="433"/>
      <c r="SY24" s="433"/>
      <c r="SZ24" s="433"/>
      <c r="TA24" s="433"/>
      <c r="TB24" s="433"/>
      <c r="TC24" s="433"/>
      <c r="TD24" s="433"/>
      <c r="TE24" s="433"/>
      <c r="TF24" s="433"/>
      <c r="TG24" s="433"/>
      <c r="TH24" s="433"/>
      <c r="TI24" s="433"/>
      <c r="TJ24" s="433"/>
      <c r="TK24" s="433"/>
      <c r="TL24" s="433"/>
      <c r="TM24" s="433"/>
      <c r="TN24" s="433"/>
      <c r="TO24" s="433"/>
      <c r="TP24" s="433"/>
      <c r="TQ24" s="433"/>
      <c r="TR24" s="433"/>
      <c r="TS24" s="433"/>
      <c r="TT24" s="433"/>
      <c r="TU24" s="433"/>
      <c r="TV24" s="433"/>
      <c r="TW24" s="433"/>
      <c r="TX24" s="433"/>
      <c r="TY24" s="433"/>
      <c r="TZ24" s="433"/>
      <c r="UA24" s="433"/>
      <c r="UB24" s="433"/>
      <c r="UC24" s="433"/>
      <c r="UD24" s="433"/>
      <c r="UE24" s="433"/>
      <c r="UF24" s="433"/>
      <c r="UG24" s="433"/>
      <c r="UH24" s="433"/>
      <c r="UI24" s="433"/>
      <c r="UJ24" s="433"/>
      <c r="UK24" s="433"/>
      <c r="UL24" s="433"/>
      <c r="UM24" s="433"/>
      <c r="UN24" s="433"/>
    </row>
    <row r="25" spans="1:560" s="45" customFormat="1" ht="20.100000000000001" customHeight="1">
      <c r="A25" s="184" t="s">
        <v>317</v>
      </c>
      <c r="B25" s="193">
        <v>667</v>
      </c>
      <c r="C25" s="284">
        <v>26</v>
      </c>
      <c r="D25" s="193">
        <v>32</v>
      </c>
      <c r="E25" s="193">
        <v>60</v>
      </c>
      <c r="F25" s="193">
        <v>39</v>
      </c>
      <c r="G25" s="193">
        <v>62</v>
      </c>
      <c r="H25" s="193">
        <v>74</v>
      </c>
      <c r="I25" s="193">
        <v>84</v>
      </c>
      <c r="J25" s="193">
        <v>55</v>
      </c>
      <c r="K25" s="193">
        <v>152</v>
      </c>
      <c r="L25" s="193">
        <v>164</v>
      </c>
      <c r="M25" s="193">
        <v>152</v>
      </c>
      <c r="N25" s="193">
        <v>111</v>
      </c>
      <c r="O25" s="192">
        <f t="shared" si="2"/>
        <v>1011</v>
      </c>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433"/>
      <c r="BS25" s="433"/>
      <c r="BT25" s="433"/>
      <c r="BU25" s="433"/>
      <c r="BV25" s="433"/>
      <c r="BW25" s="433"/>
      <c r="BX25" s="433"/>
      <c r="BY25" s="433"/>
      <c r="BZ25" s="433"/>
      <c r="CA25" s="433"/>
      <c r="CB25" s="433"/>
      <c r="CC25" s="433"/>
      <c r="CD25" s="433"/>
      <c r="CE25" s="433"/>
      <c r="CF25" s="433"/>
      <c r="CG25" s="433"/>
      <c r="CH25" s="433"/>
      <c r="CI25" s="433"/>
      <c r="CJ25" s="433"/>
      <c r="CK25" s="433"/>
      <c r="CL25" s="433"/>
      <c r="CM25" s="433"/>
      <c r="CN25" s="433"/>
      <c r="CO25" s="433"/>
      <c r="CP25" s="433"/>
      <c r="CQ25" s="433"/>
      <c r="CR25" s="433"/>
      <c r="CS25" s="433"/>
      <c r="CT25" s="433"/>
      <c r="CU25" s="433"/>
      <c r="CV25" s="433"/>
      <c r="CW25" s="433"/>
      <c r="CX25" s="433"/>
      <c r="CY25" s="433"/>
      <c r="CZ25" s="433"/>
      <c r="DA25" s="433"/>
      <c r="DB25" s="433"/>
      <c r="DC25" s="433"/>
      <c r="DD25" s="433"/>
      <c r="DE25" s="433"/>
      <c r="DF25" s="433"/>
      <c r="DG25" s="433"/>
      <c r="DH25" s="433"/>
      <c r="DI25" s="433"/>
      <c r="DJ25" s="433"/>
      <c r="DK25" s="433"/>
      <c r="DL25" s="433"/>
      <c r="DM25" s="433"/>
      <c r="DN25" s="433"/>
      <c r="DO25" s="433"/>
      <c r="DP25" s="433"/>
      <c r="DQ25" s="433"/>
      <c r="DR25" s="433"/>
      <c r="DS25" s="433"/>
      <c r="DT25" s="433"/>
      <c r="DU25" s="433"/>
      <c r="DV25" s="433"/>
      <c r="DW25" s="433"/>
      <c r="DX25" s="433"/>
      <c r="DY25" s="433"/>
      <c r="DZ25" s="433"/>
      <c r="EA25" s="433"/>
      <c r="EB25" s="433"/>
      <c r="EC25" s="433"/>
      <c r="ED25" s="433"/>
      <c r="EE25" s="433"/>
      <c r="EF25" s="433"/>
      <c r="EG25" s="433"/>
      <c r="EH25" s="433"/>
      <c r="EI25" s="433"/>
      <c r="EJ25" s="433"/>
      <c r="EK25" s="433"/>
      <c r="EL25" s="433"/>
      <c r="EM25" s="433"/>
      <c r="EN25" s="433"/>
      <c r="EO25" s="433"/>
      <c r="EP25" s="433"/>
      <c r="EQ25" s="433"/>
      <c r="ER25" s="433"/>
      <c r="ES25" s="433"/>
      <c r="ET25" s="433"/>
      <c r="EU25" s="433"/>
      <c r="EV25" s="433"/>
      <c r="EW25" s="433"/>
      <c r="EX25" s="433"/>
      <c r="EY25" s="433"/>
      <c r="EZ25" s="433"/>
      <c r="FA25" s="433"/>
      <c r="FB25" s="433"/>
      <c r="FC25" s="433"/>
      <c r="FD25" s="433"/>
      <c r="FE25" s="433"/>
      <c r="FF25" s="433"/>
      <c r="FG25" s="433"/>
      <c r="FH25" s="433"/>
      <c r="FI25" s="433"/>
      <c r="FJ25" s="433"/>
      <c r="FK25" s="433"/>
      <c r="FL25" s="433"/>
      <c r="FM25" s="433"/>
      <c r="FN25" s="433"/>
      <c r="FO25" s="433"/>
      <c r="FP25" s="433"/>
      <c r="FQ25" s="433"/>
      <c r="FR25" s="433"/>
      <c r="FS25" s="433"/>
      <c r="FT25" s="433"/>
      <c r="FU25" s="433"/>
      <c r="FV25" s="433"/>
      <c r="FW25" s="433"/>
      <c r="FX25" s="433"/>
      <c r="FY25" s="433"/>
      <c r="FZ25" s="433"/>
      <c r="GA25" s="433"/>
      <c r="GB25" s="433"/>
      <c r="GC25" s="433"/>
      <c r="GD25" s="433"/>
      <c r="GE25" s="433"/>
      <c r="GF25" s="433"/>
      <c r="GG25" s="433"/>
      <c r="GH25" s="433"/>
      <c r="GI25" s="433"/>
      <c r="GJ25" s="433"/>
      <c r="GK25" s="433"/>
      <c r="GL25" s="433"/>
      <c r="GM25" s="433"/>
      <c r="GN25" s="433"/>
      <c r="GO25" s="433"/>
      <c r="GP25" s="433"/>
      <c r="GQ25" s="433"/>
      <c r="GR25" s="433"/>
      <c r="GS25" s="433"/>
      <c r="GT25" s="433"/>
      <c r="GU25" s="433"/>
      <c r="GV25" s="433"/>
      <c r="GW25" s="433"/>
      <c r="GX25" s="433"/>
      <c r="GY25" s="433"/>
      <c r="GZ25" s="433"/>
      <c r="HA25" s="433"/>
      <c r="HB25" s="433"/>
      <c r="HC25" s="433"/>
      <c r="HD25" s="433"/>
      <c r="HE25" s="433"/>
      <c r="HF25" s="433"/>
      <c r="HG25" s="433"/>
      <c r="HH25" s="433"/>
      <c r="HI25" s="433"/>
      <c r="HJ25" s="433"/>
      <c r="HK25" s="433"/>
      <c r="HL25" s="433"/>
      <c r="HM25" s="433"/>
      <c r="HN25" s="433"/>
      <c r="HO25" s="433"/>
      <c r="HP25" s="433"/>
      <c r="HQ25" s="433"/>
      <c r="HR25" s="433"/>
      <c r="HS25" s="433"/>
      <c r="HT25" s="433"/>
      <c r="HU25" s="433"/>
      <c r="HV25" s="433"/>
      <c r="HW25" s="433"/>
      <c r="HX25" s="433"/>
      <c r="HY25" s="433"/>
      <c r="HZ25" s="433"/>
      <c r="IA25" s="433"/>
      <c r="IB25" s="433"/>
      <c r="IC25" s="433"/>
      <c r="ID25" s="433"/>
      <c r="IE25" s="433"/>
      <c r="IF25" s="433"/>
      <c r="IG25" s="433"/>
      <c r="IH25" s="433"/>
      <c r="II25" s="433"/>
      <c r="IJ25" s="433"/>
      <c r="IK25" s="433"/>
      <c r="IL25" s="433"/>
      <c r="IM25" s="433"/>
      <c r="IN25" s="433"/>
      <c r="IO25" s="433"/>
      <c r="IP25" s="433"/>
      <c r="IQ25" s="433"/>
      <c r="IR25" s="433"/>
      <c r="IS25" s="433"/>
      <c r="IT25" s="433"/>
      <c r="IU25" s="433"/>
      <c r="IV25" s="433"/>
      <c r="IW25" s="433"/>
      <c r="IX25" s="433"/>
      <c r="IY25" s="433"/>
      <c r="IZ25" s="433"/>
      <c r="JA25" s="433"/>
      <c r="JB25" s="433"/>
      <c r="JC25" s="433"/>
      <c r="JD25" s="433"/>
      <c r="JE25" s="433"/>
      <c r="JF25" s="433"/>
      <c r="JG25" s="433"/>
      <c r="JH25" s="433"/>
      <c r="JI25" s="433"/>
      <c r="JJ25" s="433"/>
      <c r="JK25" s="433"/>
      <c r="JL25" s="433"/>
      <c r="JM25" s="433"/>
      <c r="JN25" s="433"/>
      <c r="JO25" s="433"/>
      <c r="JP25" s="433"/>
      <c r="JQ25" s="433"/>
      <c r="JR25" s="433"/>
      <c r="JS25" s="433"/>
      <c r="JT25" s="433"/>
      <c r="JU25" s="433"/>
      <c r="JV25" s="433"/>
      <c r="JW25" s="433"/>
      <c r="JX25" s="433"/>
      <c r="JY25" s="433"/>
      <c r="JZ25" s="433"/>
      <c r="KA25" s="433"/>
      <c r="KB25" s="433"/>
      <c r="KC25" s="433"/>
      <c r="KD25" s="433"/>
      <c r="KE25" s="433"/>
      <c r="KF25" s="433"/>
      <c r="KG25" s="433"/>
      <c r="KH25" s="433"/>
      <c r="KI25" s="433"/>
      <c r="KJ25" s="433"/>
      <c r="KK25" s="433"/>
      <c r="KL25" s="433"/>
      <c r="KM25" s="433"/>
      <c r="KN25" s="433"/>
      <c r="KO25" s="433"/>
      <c r="KP25" s="433"/>
      <c r="KQ25" s="433"/>
      <c r="KR25" s="433"/>
      <c r="KS25" s="433"/>
      <c r="KT25" s="433"/>
      <c r="KU25" s="433"/>
      <c r="KV25" s="433"/>
      <c r="KW25" s="433"/>
      <c r="KX25" s="433"/>
      <c r="KY25" s="433"/>
      <c r="KZ25" s="433"/>
      <c r="LA25" s="433"/>
      <c r="LB25" s="433"/>
      <c r="LC25" s="433"/>
      <c r="LD25" s="433"/>
      <c r="LE25" s="433"/>
      <c r="LF25" s="433"/>
      <c r="LG25" s="433"/>
      <c r="LH25" s="433"/>
      <c r="LI25" s="433"/>
      <c r="LJ25" s="433"/>
      <c r="LK25" s="433"/>
      <c r="LL25" s="433"/>
      <c r="LM25" s="433"/>
      <c r="LN25" s="433"/>
      <c r="LO25" s="433"/>
      <c r="LP25" s="433"/>
      <c r="LQ25" s="433"/>
      <c r="LR25" s="433"/>
      <c r="LS25" s="433"/>
      <c r="LT25" s="433"/>
      <c r="LU25" s="433"/>
      <c r="LV25" s="433"/>
      <c r="LW25" s="433"/>
      <c r="LX25" s="433"/>
      <c r="LY25" s="433"/>
      <c r="LZ25" s="433"/>
      <c r="MA25" s="433"/>
      <c r="MB25" s="433"/>
      <c r="MC25" s="433"/>
      <c r="MD25" s="433"/>
      <c r="ME25" s="433"/>
      <c r="MF25" s="433"/>
      <c r="MG25" s="433"/>
      <c r="MH25" s="433"/>
      <c r="MI25" s="433"/>
      <c r="MJ25" s="433"/>
      <c r="MK25" s="433"/>
      <c r="ML25" s="433"/>
      <c r="MM25" s="433"/>
      <c r="MN25" s="433"/>
      <c r="MO25" s="433"/>
      <c r="MP25" s="433"/>
      <c r="MQ25" s="433"/>
      <c r="MR25" s="433"/>
      <c r="MS25" s="433"/>
      <c r="MT25" s="433"/>
      <c r="MU25" s="433"/>
      <c r="MV25" s="433"/>
      <c r="MW25" s="433"/>
      <c r="MX25" s="433"/>
      <c r="MY25" s="433"/>
      <c r="MZ25" s="433"/>
      <c r="NA25" s="433"/>
      <c r="NB25" s="433"/>
      <c r="NC25" s="433"/>
      <c r="ND25" s="433"/>
      <c r="NE25" s="433"/>
      <c r="NF25" s="433"/>
      <c r="NG25" s="433"/>
      <c r="NH25" s="433"/>
      <c r="NI25" s="433"/>
      <c r="NJ25" s="433"/>
      <c r="NK25" s="433"/>
      <c r="NL25" s="433"/>
      <c r="NM25" s="433"/>
      <c r="NN25" s="433"/>
      <c r="NO25" s="433"/>
      <c r="NP25" s="433"/>
      <c r="NQ25" s="433"/>
      <c r="NR25" s="433"/>
      <c r="NS25" s="433"/>
      <c r="NT25" s="433"/>
      <c r="NU25" s="433"/>
      <c r="NV25" s="433"/>
      <c r="NW25" s="433"/>
      <c r="NX25" s="433"/>
      <c r="NY25" s="433"/>
      <c r="NZ25" s="433"/>
      <c r="OA25" s="433"/>
      <c r="OB25" s="433"/>
      <c r="OC25" s="433"/>
      <c r="OD25" s="433"/>
      <c r="OE25" s="433"/>
      <c r="OF25" s="433"/>
      <c r="OG25" s="433"/>
      <c r="OH25" s="433"/>
      <c r="OI25" s="433"/>
      <c r="OJ25" s="433"/>
      <c r="OK25" s="433"/>
      <c r="OL25" s="433"/>
      <c r="OM25" s="433"/>
      <c r="ON25" s="433"/>
      <c r="OO25" s="433"/>
      <c r="OP25" s="433"/>
      <c r="OQ25" s="433"/>
      <c r="OR25" s="433"/>
      <c r="OS25" s="433"/>
      <c r="OT25" s="433"/>
      <c r="OU25" s="433"/>
      <c r="OV25" s="433"/>
      <c r="OW25" s="433"/>
      <c r="OX25" s="433"/>
      <c r="OY25" s="433"/>
      <c r="OZ25" s="433"/>
      <c r="PA25" s="433"/>
      <c r="PB25" s="433"/>
      <c r="PC25" s="433"/>
      <c r="PD25" s="433"/>
      <c r="PE25" s="433"/>
      <c r="PF25" s="433"/>
      <c r="PG25" s="433"/>
      <c r="PH25" s="433"/>
      <c r="PI25" s="433"/>
      <c r="PJ25" s="433"/>
      <c r="PK25" s="433"/>
      <c r="PL25" s="433"/>
      <c r="PM25" s="433"/>
      <c r="PN25" s="433"/>
      <c r="PO25" s="433"/>
      <c r="PP25" s="433"/>
      <c r="PQ25" s="433"/>
      <c r="PR25" s="433"/>
      <c r="PS25" s="433"/>
      <c r="PT25" s="433"/>
      <c r="PU25" s="433"/>
      <c r="PV25" s="433"/>
      <c r="PW25" s="433"/>
      <c r="PX25" s="433"/>
      <c r="PY25" s="433"/>
      <c r="PZ25" s="433"/>
      <c r="QA25" s="433"/>
      <c r="QB25" s="433"/>
      <c r="QC25" s="433"/>
      <c r="QD25" s="433"/>
      <c r="QE25" s="433"/>
      <c r="QF25" s="433"/>
      <c r="QG25" s="433"/>
      <c r="QH25" s="433"/>
      <c r="QI25" s="433"/>
      <c r="QJ25" s="433"/>
      <c r="QK25" s="433"/>
      <c r="QL25" s="433"/>
      <c r="QM25" s="433"/>
      <c r="QN25" s="433"/>
      <c r="QO25" s="433"/>
      <c r="QP25" s="433"/>
      <c r="QQ25" s="433"/>
      <c r="QR25" s="433"/>
      <c r="QS25" s="433"/>
      <c r="QT25" s="433"/>
      <c r="QU25" s="433"/>
      <c r="QV25" s="433"/>
      <c r="QW25" s="433"/>
      <c r="QX25" s="433"/>
      <c r="QY25" s="433"/>
      <c r="QZ25" s="433"/>
      <c r="RA25" s="433"/>
      <c r="RB25" s="433"/>
      <c r="RC25" s="433"/>
      <c r="RD25" s="433"/>
      <c r="RE25" s="433"/>
      <c r="RF25" s="433"/>
      <c r="RG25" s="433"/>
      <c r="RH25" s="433"/>
      <c r="RI25" s="433"/>
      <c r="RJ25" s="433"/>
      <c r="RK25" s="433"/>
      <c r="RL25" s="433"/>
      <c r="RM25" s="433"/>
      <c r="RN25" s="433"/>
      <c r="RO25" s="433"/>
      <c r="RP25" s="433"/>
      <c r="RQ25" s="433"/>
      <c r="RR25" s="433"/>
      <c r="RS25" s="433"/>
      <c r="RT25" s="433"/>
      <c r="RU25" s="433"/>
      <c r="RV25" s="433"/>
      <c r="RW25" s="433"/>
      <c r="RX25" s="433"/>
      <c r="RY25" s="433"/>
      <c r="RZ25" s="433"/>
      <c r="SA25" s="433"/>
      <c r="SB25" s="433"/>
      <c r="SC25" s="433"/>
      <c r="SD25" s="433"/>
      <c r="SE25" s="433"/>
      <c r="SF25" s="433"/>
      <c r="SG25" s="433"/>
      <c r="SH25" s="433"/>
      <c r="SI25" s="433"/>
      <c r="SJ25" s="433"/>
      <c r="SK25" s="433"/>
      <c r="SL25" s="433"/>
      <c r="SM25" s="433"/>
      <c r="SN25" s="433"/>
      <c r="SO25" s="433"/>
      <c r="SP25" s="433"/>
      <c r="SQ25" s="433"/>
      <c r="SR25" s="433"/>
      <c r="SS25" s="433"/>
      <c r="ST25" s="433"/>
      <c r="SU25" s="433"/>
      <c r="SV25" s="433"/>
      <c r="SW25" s="433"/>
      <c r="SX25" s="433"/>
      <c r="SY25" s="433"/>
      <c r="SZ25" s="433"/>
      <c r="TA25" s="433"/>
      <c r="TB25" s="433"/>
      <c r="TC25" s="433"/>
      <c r="TD25" s="433"/>
      <c r="TE25" s="433"/>
      <c r="TF25" s="433"/>
      <c r="TG25" s="433"/>
      <c r="TH25" s="433"/>
      <c r="TI25" s="433"/>
      <c r="TJ25" s="433"/>
      <c r="TK25" s="433"/>
      <c r="TL25" s="433"/>
      <c r="TM25" s="433"/>
      <c r="TN25" s="433"/>
      <c r="TO25" s="433"/>
      <c r="TP25" s="433"/>
      <c r="TQ25" s="433"/>
      <c r="TR25" s="433"/>
      <c r="TS25" s="433"/>
      <c r="TT25" s="433"/>
      <c r="TU25" s="433"/>
      <c r="TV25" s="433"/>
      <c r="TW25" s="433"/>
      <c r="TX25" s="433"/>
      <c r="TY25" s="433"/>
      <c r="TZ25" s="433"/>
      <c r="UA25" s="433"/>
      <c r="UB25" s="433"/>
      <c r="UC25" s="433"/>
      <c r="UD25" s="433"/>
      <c r="UE25" s="433"/>
      <c r="UF25" s="433"/>
      <c r="UG25" s="433"/>
      <c r="UH25" s="433"/>
      <c r="UI25" s="433"/>
      <c r="UJ25" s="433"/>
      <c r="UK25" s="433"/>
      <c r="UL25" s="433"/>
      <c r="UM25" s="433"/>
      <c r="UN25" s="433"/>
    </row>
    <row r="26" spans="1:560" s="45" customFormat="1" ht="20.100000000000001" customHeight="1">
      <c r="A26" s="184" t="s">
        <v>318</v>
      </c>
      <c r="B26" s="426">
        <v>195898972.07999998</v>
      </c>
      <c r="C26" s="426">
        <f>C15+C22</f>
        <v>8898297.3300000001</v>
      </c>
      <c r="D26" s="426">
        <f>D15+D22</f>
        <v>7484987.709999999</v>
      </c>
      <c r="E26" s="426">
        <v>36177697.629999995</v>
      </c>
      <c r="F26" s="426">
        <v>10723513.379999999</v>
      </c>
      <c r="G26" s="426">
        <v>5363904.2699999996</v>
      </c>
      <c r="H26" s="426">
        <v>58519565.819999993</v>
      </c>
      <c r="I26" s="426">
        <v>43312528.019999996</v>
      </c>
      <c r="J26" s="426">
        <v>24213854.949999999</v>
      </c>
      <c r="K26" s="426">
        <v>103427473.47999999</v>
      </c>
      <c r="L26" s="426">
        <v>52417284.68</v>
      </c>
      <c r="M26" s="426">
        <v>51951489.980000004</v>
      </c>
      <c r="N26" s="426">
        <v>16012679.360000001</v>
      </c>
      <c r="O26" s="427">
        <f t="shared" si="2"/>
        <v>418503276.60999995</v>
      </c>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433"/>
      <c r="BS26" s="433"/>
      <c r="BT26" s="433"/>
      <c r="BU26" s="433"/>
      <c r="BV26" s="433"/>
      <c r="BW26" s="433"/>
      <c r="BX26" s="433"/>
      <c r="BY26" s="433"/>
      <c r="BZ26" s="433"/>
      <c r="CA26" s="433"/>
      <c r="CB26" s="433"/>
      <c r="CC26" s="433"/>
      <c r="CD26" s="433"/>
      <c r="CE26" s="433"/>
      <c r="CF26" s="433"/>
      <c r="CG26" s="433"/>
      <c r="CH26" s="433"/>
      <c r="CI26" s="433"/>
      <c r="CJ26" s="433"/>
      <c r="CK26" s="433"/>
      <c r="CL26" s="433"/>
      <c r="CM26" s="433"/>
      <c r="CN26" s="433"/>
      <c r="CO26" s="433"/>
      <c r="CP26" s="433"/>
      <c r="CQ26" s="433"/>
      <c r="CR26" s="433"/>
      <c r="CS26" s="433"/>
      <c r="CT26" s="433"/>
      <c r="CU26" s="433"/>
      <c r="CV26" s="433"/>
      <c r="CW26" s="433"/>
      <c r="CX26" s="433"/>
      <c r="CY26" s="433"/>
      <c r="CZ26" s="433"/>
      <c r="DA26" s="433"/>
      <c r="DB26" s="433"/>
      <c r="DC26" s="433"/>
      <c r="DD26" s="433"/>
      <c r="DE26" s="433"/>
      <c r="DF26" s="433"/>
      <c r="DG26" s="433"/>
      <c r="DH26" s="433"/>
      <c r="DI26" s="433"/>
      <c r="DJ26" s="433"/>
      <c r="DK26" s="433"/>
      <c r="DL26" s="433"/>
      <c r="DM26" s="433"/>
      <c r="DN26" s="433"/>
      <c r="DO26" s="433"/>
      <c r="DP26" s="433"/>
      <c r="DQ26" s="433"/>
      <c r="DR26" s="433"/>
      <c r="DS26" s="433"/>
      <c r="DT26" s="433"/>
      <c r="DU26" s="433"/>
      <c r="DV26" s="433"/>
      <c r="DW26" s="433"/>
      <c r="DX26" s="433"/>
      <c r="DY26" s="433"/>
      <c r="DZ26" s="433"/>
      <c r="EA26" s="433"/>
      <c r="EB26" s="433"/>
      <c r="EC26" s="433"/>
      <c r="ED26" s="433"/>
      <c r="EE26" s="433"/>
      <c r="EF26" s="433"/>
      <c r="EG26" s="433"/>
      <c r="EH26" s="433"/>
      <c r="EI26" s="433"/>
      <c r="EJ26" s="433"/>
      <c r="EK26" s="433"/>
      <c r="EL26" s="433"/>
      <c r="EM26" s="433"/>
      <c r="EN26" s="433"/>
      <c r="EO26" s="433"/>
      <c r="EP26" s="433"/>
      <c r="EQ26" s="433"/>
      <c r="ER26" s="433"/>
      <c r="ES26" s="433"/>
      <c r="ET26" s="433"/>
      <c r="EU26" s="433"/>
      <c r="EV26" s="433"/>
      <c r="EW26" s="433"/>
      <c r="EX26" s="433"/>
      <c r="EY26" s="433"/>
      <c r="EZ26" s="433"/>
      <c r="FA26" s="433"/>
      <c r="FB26" s="433"/>
      <c r="FC26" s="433"/>
      <c r="FD26" s="433"/>
      <c r="FE26" s="433"/>
      <c r="FF26" s="433"/>
      <c r="FG26" s="433"/>
      <c r="FH26" s="433"/>
      <c r="FI26" s="433"/>
      <c r="FJ26" s="433"/>
      <c r="FK26" s="433"/>
      <c r="FL26" s="433"/>
      <c r="FM26" s="433"/>
      <c r="FN26" s="433"/>
      <c r="FO26" s="433"/>
      <c r="FP26" s="433"/>
      <c r="FQ26" s="433"/>
      <c r="FR26" s="433"/>
      <c r="FS26" s="433"/>
      <c r="FT26" s="433"/>
      <c r="FU26" s="433"/>
      <c r="FV26" s="433"/>
      <c r="FW26" s="433"/>
      <c r="FX26" s="433"/>
      <c r="FY26" s="433"/>
      <c r="FZ26" s="433"/>
      <c r="GA26" s="433"/>
      <c r="GB26" s="433"/>
      <c r="GC26" s="433"/>
      <c r="GD26" s="433"/>
      <c r="GE26" s="433"/>
      <c r="GF26" s="433"/>
      <c r="GG26" s="433"/>
      <c r="GH26" s="433"/>
      <c r="GI26" s="433"/>
      <c r="GJ26" s="433"/>
      <c r="GK26" s="433"/>
      <c r="GL26" s="433"/>
      <c r="GM26" s="433"/>
      <c r="GN26" s="433"/>
      <c r="GO26" s="433"/>
      <c r="GP26" s="433"/>
      <c r="GQ26" s="433"/>
      <c r="GR26" s="433"/>
      <c r="GS26" s="433"/>
      <c r="GT26" s="433"/>
      <c r="GU26" s="433"/>
      <c r="GV26" s="433"/>
      <c r="GW26" s="433"/>
      <c r="GX26" s="433"/>
      <c r="GY26" s="433"/>
      <c r="GZ26" s="433"/>
      <c r="HA26" s="433"/>
      <c r="HB26" s="433"/>
      <c r="HC26" s="433"/>
      <c r="HD26" s="433"/>
      <c r="HE26" s="433"/>
      <c r="HF26" s="433"/>
      <c r="HG26" s="433"/>
      <c r="HH26" s="433"/>
      <c r="HI26" s="433"/>
      <c r="HJ26" s="433"/>
      <c r="HK26" s="433"/>
      <c r="HL26" s="433"/>
      <c r="HM26" s="433"/>
      <c r="HN26" s="433"/>
      <c r="HO26" s="433"/>
      <c r="HP26" s="433"/>
      <c r="HQ26" s="433"/>
      <c r="HR26" s="433"/>
      <c r="HS26" s="433"/>
      <c r="HT26" s="433"/>
      <c r="HU26" s="433"/>
      <c r="HV26" s="433"/>
      <c r="HW26" s="433"/>
      <c r="HX26" s="433"/>
      <c r="HY26" s="433"/>
      <c r="HZ26" s="433"/>
      <c r="IA26" s="433"/>
      <c r="IB26" s="433"/>
      <c r="IC26" s="433"/>
      <c r="ID26" s="433"/>
      <c r="IE26" s="433"/>
      <c r="IF26" s="433"/>
      <c r="IG26" s="433"/>
      <c r="IH26" s="433"/>
      <c r="II26" s="433"/>
      <c r="IJ26" s="433"/>
      <c r="IK26" s="433"/>
      <c r="IL26" s="433"/>
      <c r="IM26" s="433"/>
      <c r="IN26" s="433"/>
      <c r="IO26" s="433"/>
      <c r="IP26" s="433"/>
      <c r="IQ26" s="433"/>
      <c r="IR26" s="433"/>
      <c r="IS26" s="433"/>
      <c r="IT26" s="433"/>
      <c r="IU26" s="433"/>
      <c r="IV26" s="433"/>
      <c r="IW26" s="433"/>
      <c r="IX26" s="433"/>
      <c r="IY26" s="433"/>
      <c r="IZ26" s="433"/>
      <c r="JA26" s="433"/>
      <c r="JB26" s="433"/>
      <c r="JC26" s="433"/>
      <c r="JD26" s="433"/>
      <c r="JE26" s="433"/>
      <c r="JF26" s="433"/>
      <c r="JG26" s="433"/>
      <c r="JH26" s="433"/>
      <c r="JI26" s="433"/>
      <c r="JJ26" s="433"/>
      <c r="JK26" s="433"/>
      <c r="JL26" s="433"/>
      <c r="JM26" s="433"/>
      <c r="JN26" s="433"/>
      <c r="JO26" s="433"/>
      <c r="JP26" s="433"/>
      <c r="JQ26" s="433"/>
      <c r="JR26" s="433"/>
      <c r="JS26" s="433"/>
      <c r="JT26" s="433"/>
      <c r="JU26" s="433"/>
      <c r="JV26" s="433"/>
      <c r="JW26" s="433"/>
      <c r="JX26" s="433"/>
      <c r="JY26" s="433"/>
      <c r="JZ26" s="433"/>
      <c r="KA26" s="433"/>
      <c r="KB26" s="433"/>
      <c r="KC26" s="433"/>
      <c r="KD26" s="433"/>
      <c r="KE26" s="433"/>
      <c r="KF26" s="433"/>
      <c r="KG26" s="433"/>
      <c r="KH26" s="433"/>
      <c r="KI26" s="433"/>
      <c r="KJ26" s="433"/>
      <c r="KK26" s="433"/>
      <c r="KL26" s="433"/>
      <c r="KM26" s="433"/>
      <c r="KN26" s="433"/>
      <c r="KO26" s="433"/>
      <c r="KP26" s="433"/>
      <c r="KQ26" s="433"/>
      <c r="KR26" s="433"/>
      <c r="KS26" s="433"/>
      <c r="KT26" s="433"/>
      <c r="KU26" s="433"/>
      <c r="KV26" s="433"/>
      <c r="KW26" s="433"/>
      <c r="KX26" s="433"/>
      <c r="KY26" s="433"/>
      <c r="KZ26" s="433"/>
      <c r="LA26" s="433"/>
      <c r="LB26" s="433"/>
      <c r="LC26" s="433"/>
      <c r="LD26" s="433"/>
      <c r="LE26" s="433"/>
      <c r="LF26" s="433"/>
      <c r="LG26" s="433"/>
      <c r="LH26" s="433"/>
      <c r="LI26" s="433"/>
      <c r="LJ26" s="433"/>
      <c r="LK26" s="433"/>
      <c r="LL26" s="433"/>
      <c r="LM26" s="433"/>
      <c r="LN26" s="433"/>
      <c r="LO26" s="433"/>
      <c r="LP26" s="433"/>
      <c r="LQ26" s="433"/>
      <c r="LR26" s="433"/>
      <c r="LS26" s="433"/>
      <c r="LT26" s="433"/>
      <c r="LU26" s="433"/>
      <c r="LV26" s="433"/>
      <c r="LW26" s="433"/>
      <c r="LX26" s="433"/>
      <c r="LY26" s="433"/>
      <c r="LZ26" s="433"/>
      <c r="MA26" s="433"/>
      <c r="MB26" s="433"/>
      <c r="MC26" s="433"/>
      <c r="MD26" s="433"/>
      <c r="ME26" s="433"/>
      <c r="MF26" s="433"/>
      <c r="MG26" s="433"/>
      <c r="MH26" s="433"/>
      <c r="MI26" s="433"/>
      <c r="MJ26" s="433"/>
      <c r="MK26" s="433"/>
      <c r="ML26" s="433"/>
      <c r="MM26" s="433"/>
      <c r="MN26" s="433"/>
      <c r="MO26" s="433"/>
      <c r="MP26" s="433"/>
      <c r="MQ26" s="433"/>
      <c r="MR26" s="433"/>
      <c r="MS26" s="433"/>
      <c r="MT26" s="433"/>
      <c r="MU26" s="433"/>
      <c r="MV26" s="433"/>
      <c r="MW26" s="433"/>
      <c r="MX26" s="433"/>
      <c r="MY26" s="433"/>
      <c r="MZ26" s="433"/>
      <c r="NA26" s="433"/>
      <c r="NB26" s="433"/>
      <c r="NC26" s="433"/>
      <c r="ND26" s="433"/>
      <c r="NE26" s="433"/>
      <c r="NF26" s="433"/>
      <c r="NG26" s="433"/>
      <c r="NH26" s="433"/>
      <c r="NI26" s="433"/>
      <c r="NJ26" s="433"/>
      <c r="NK26" s="433"/>
      <c r="NL26" s="433"/>
      <c r="NM26" s="433"/>
      <c r="NN26" s="433"/>
      <c r="NO26" s="433"/>
      <c r="NP26" s="433"/>
      <c r="NQ26" s="433"/>
      <c r="NR26" s="433"/>
      <c r="NS26" s="433"/>
      <c r="NT26" s="433"/>
      <c r="NU26" s="433"/>
      <c r="NV26" s="433"/>
      <c r="NW26" s="433"/>
      <c r="NX26" s="433"/>
      <c r="NY26" s="433"/>
      <c r="NZ26" s="433"/>
      <c r="OA26" s="433"/>
      <c r="OB26" s="433"/>
      <c r="OC26" s="433"/>
      <c r="OD26" s="433"/>
      <c r="OE26" s="433"/>
      <c r="OF26" s="433"/>
      <c r="OG26" s="433"/>
      <c r="OH26" s="433"/>
      <c r="OI26" s="433"/>
      <c r="OJ26" s="433"/>
      <c r="OK26" s="433"/>
      <c r="OL26" s="433"/>
      <c r="OM26" s="433"/>
      <c r="ON26" s="433"/>
      <c r="OO26" s="433"/>
      <c r="OP26" s="433"/>
      <c r="OQ26" s="433"/>
      <c r="OR26" s="433"/>
      <c r="OS26" s="433"/>
      <c r="OT26" s="433"/>
      <c r="OU26" s="433"/>
      <c r="OV26" s="433"/>
      <c r="OW26" s="433"/>
      <c r="OX26" s="433"/>
      <c r="OY26" s="433"/>
      <c r="OZ26" s="433"/>
      <c r="PA26" s="433"/>
      <c r="PB26" s="433"/>
      <c r="PC26" s="433"/>
      <c r="PD26" s="433"/>
      <c r="PE26" s="433"/>
      <c r="PF26" s="433"/>
      <c r="PG26" s="433"/>
      <c r="PH26" s="433"/>
      <c r="PI26" s="433"/>
      <c r="PJ26" s="433"/>
      <c r="PK26" s="433"/>
      <c r="PL26" s="433"/>
      <c r="PM26" s="433"/>
      <c r="PN26" s="433"/>
      <c r="PO26" s="433"/>
      <c r="PP26" s="433"/>
      <c r="PQ26" s="433"/>
      <c r="PR26" s="433"/>
      <c r="PS26" s="433"/>
      <c r="PT26" s="433"/>
      <c r="PU26" s="433"/>
      <c r="PV26" s="433"/>
      <c r="PW26" s="433"/>
      <c r="PX26" s="433"/>
      <c r="PY26" s="433"/>
      <c r="PZ26" s="433"/>
      <c r="QA26" s="433"/>
      <c r="QB26" s="433"/>
      <c r="QC26" s="433"/>
      <c r="QD26" s="433"/>
      <c r="QE26" s="433"/>
      <c r="QF26" s="433"/>
      <c r="QG26" s="433"/>
      <c r="QH26" s="433"/>
      <c r="QI26" s="433"/>
      <c r="QJ26" s="433"/>
      <c r="QK26" s="433"/>
      <c r="QL26" s="433"/>
      <c r="QM26" s="433"/>
      <c r="QN26" s="433"/>
      <c r="QO26" s="433"/>
      <c r="QP26" s="433"/>
      <c r="QQ26" s="433"/>
      <c r="QR26" s="433"/>
      <c r="QS26" s="433"/>
      <c r="QT26" s="433"/>
      <c r="QU26" s="433"/>
      <c r="QV26" s="433"/>
      <c r="QW26" s="433"/>
      <c r="QX26" s="433"/>
      <c r="QY26" s="433"/>
      <c r="QZ26" s="433"/>
      <c r="RA26" s="433"/>
      <c r="RB26" s="433"/>
      <c r="RC26" s="433"/>
      <c r="RD26" s="433"/>
      <c r="RE26" s="433"/>
      <c r="RF26" s="433"/>
      <c r="RG26" s="433"/>
      <c r="RH26" s="433"/>
      <c r="RI26" s="433"/>
      <c r="RJ26" s="433"/>
      <c r="RK26" s="433"/>
      <c r="RL26" s="433"/>
      <c r="RM26" s="433"/>
      <c r="RN26" s="433"/>
      <c r="RO26" s="433"/>
      <c r="RP26" s="433"/>
      <c r="RQ26" s="433"/>
      <c r="RR26" s="433"/>
      <c r="RS26" s="433"/>
      <c r="RT26" s="433"/>
      <c r="RU26" s="433"/>
      <c r="RV26" s="433"/>
      <c r="RW26" s="433"/>
      <c r="RX26" s="433"/>
      <c r="RY26" s="433"/>
      <c r="RZ26" s="433"/>
      <c r="SA26" s="433"/>
      <c r="SB26" s="433"/>
      <c r="SC26" s="433"/>
      <c r="SD26" s="433"/>
      <c r="SE26" s="433"/>
      <c r="SF26" s="433"/>
      <c r="SG26" s="433"/>
      <c r="SH26" s="433"/>
      <c r="SI26" s="433"/>
      <c r="SJ26" s="433"/>
      <c r="SK26" s="433"/>
      <c r="SL26" s="433"/>
      <c r="SM26" s="433"/>
      <c r="SN26" s="433"/>
      <c r="SO26" s="433"/>
      <c r="SP26" s="433"/>
      <c r="SQ26" s="433"/>
      <c r="SR26" s="433"/>
      <c r="SS26" s="433"/>
      <c r="ST26" s="433"/>
      <c r="SU26" s="433"/>
      <c r="SV26" s="433"/>
      <c r="SW26" s="433"/>
      <c r="SX26" s="433"/>
      <c r="SY26" s="433"/>
      <c r="SZ26" s="433"/>
      <c r="TA26" s="433"/>
      <c r="TB26" s="433"/>
      <c r="TC26" s="433"/>
      <c r="TD26" s="433"/>
      <c r="TE26" s="433"/>
      <c r="TF26" s="433"/>
      <c r="TG26" s="433"/>
      <c r="TH26" s="433"/>
      <c r="TI26" s="433"/>
      <c r="TJ26" s="433"/>
      <c r="TK26" s="433"/>
      <c r="TL26" s="433"/>
      <c r="TM26" s="433"/>
      <c r="TN26" s="433"/>
      <c r="TO26" s="433"/>
      <c r="TP26" s="433"/>
      <c r="TQ26" s="433"/>
      <c r="TR26" s="433"/>
      <c r="TS26" s="433"/>
      <c r="TT26" s="433"/>
      <c r="TU26" s="433"/>
      <c r="TV26" s="433"/>
      <c r="TW26" s="433"/>
      <c r="TX26" s="433"/>
      <c r="TY26" s="433"/>
      <c r="TZ26" s="433"/>
      <c r="UA26" s="433"/>
      <c r="UB26" s="433"/>
      <c r="UC26" s="433"/>
      <c r="UD26" s="433"/>
      <c r="UE26" s="433"/>
      <c r="UF26" s="433"/>
      <c r="UG26" s="433"/>
      <c r="UH26" s="433"/>
      <c r="UI26" s="433"/>
      <c r="UJ26" s="433"/>
      <c r="UK26" s="433"/>
      <c r="UL26" s="433"/>
      <c r="UM26" s="433"/>
      <c r="UN26" s="433"/>
    </row>
    <row r="27" spans="1:560" s="400" customFormat="1" ht="21" customHeight="1">
      <c r="A27" s="1061" t="s">
        <v>340</v>
      </c>
      <c r="B27" s="1062"/>
      <c r="C27" s="1062"/>
      <c r="D27" s="1062"/>
      <c r="E27" s="1062"/>
      <c r="F27" s="1062"/>
      <c r="G27" s="1062"/>
      <c r="H27" s="1062"/>
      <c r="I27" s="1062"/>
      <c r="J27" s="1062"/>
      <c r="K27" s="1062"/>
      <c r="L27" s="1062"/>
      <c r="M27" s="1062"/>
      <c r="N27" s="1062"/>
      <c r="O27" s="106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c r="BZ27" s="433"/>
      <c r="CA27" s="433"/>
      <c r="CB27" s="433"/>
      <c r="CC27" s="433"/>
      <c r="CD27" s="433"/>
      <c r="CE27" s="433"/>
      <c r="CF27" s="433"/>
      <c r="CG27" s="433"/>
      <c r="CH27" s="433"/>
      <c r="CI27" s="433"/>
      <c r="CJ27" s="433"/>
      <c r="CK27" s="433"/>
      <c r="CL27" s="433"/>
      <c r="CM27" s="433"/>
      <c r="CN27" s="433"/>
      <c r="CO27" s="433"/>
      <c r="CP27" s="433"/>
      <c r="CQ27" s="433"/>
      <c r="CR27" s="433"/>
      <c r="CS27" s="433"/>
      <c r="CT27" s="433"/>
      <c r="CU27" s="433"/>
      <c r="CV27" s="433"/>
      <c r="CW27" s="433"/>
      <c r="CX27" s="433"/>
      <c r="CY27" s="433"/>
      <c r="CZ27" s="433"/>
      <c r="DA27" s="433"/>
      <c r="DB27" s="433"/>
      <c r="DC27" s="433"/>
      <c r="DD27" s="433"/>
      <c r="DE27" s="433"/>
      <c r="DF27" s="433"/>
      <c r="DG27" s="433"/>
      <c r="DH27" s="433"/>
      <c r="DI27" s="433"/>
      <c r="DJ27" s="433"/>
      <c r="DK27" s="433"/>
      <c r="DL27" s="433"/>
      <c r="DM27" s="433"/>
      <c r="DN27" s="433"/>
      <c r="DO27" s="433"/>
      <c r="DP27" s="433"/>
      <c r="DQ27" s="433"/>
      <c r="DR27" s="433"/>
      <c r="DS27" s="433"/>
      <c r="DT27" s="433"/>
      <c r="DU27" s="433"/>
      <c r="DV27" s="433"/>
      <c r="DW27" s="433"/>
      <c r="DX27" s="433"/>
      <c r="DY27" s="433"/>
      <c r="DZ27" s="433"/>
      <c r="EA27" s="433"/>
      <c r="EB27" s="433"/>
      <c r="EC27" s="433"/>
      <c r="ED27" s="433"/>
      <c r="EE27" s="433"/>
      <c r="EF27" s="433"/>
      <c r="EG27" s="433"/>
      <c r="EH27" s="433"/>
      <c r="EI27" s="433"/>
      <c r="EJ27" s="433"/>
      <c r="EK27" s="433"/>
      <c r="EL27" s="433"/>
      <c r="EM27" s="433"/>
      <c r="EN27" s="433"/>
      <c r="EO27" s="433"/>
      <c r="EP27" s="433"/>
      <c r="EQ27" s="433"/>
      <c r="ER27" s="433"/>
      <c r="ES27" s="433"/>
      <c r="ET27" s="433"/>
      <c r="EU27" s="433"/>
      <c r="EV27" s="433"/>
      <c r="EW27" s="433"/>
      <c r="EX27" s="433"/>
      <c r="EY27" s="433"/>
      <c r="EZ27" s="433"/>
      <c r="FA27" s="433"/>
      <c r="FB27" s="433"/>
      <c r="FC27" s="433"/>
      <c r="FD27" s="433"/>
      <c r="FE27" s="433"/>
      <c r="FF27" s="433"/>
      <c r="FG27" s="433"/>
      <c r="FH27" s="433"/>
      <c r="FI27" s="433"/>
      <c r="FJ27" s="433"/>
      <c r="FK27" s="433"/>
      <c r="FL27" s="433"/>
      <c r="FM27" s="433"/>
      <c r="FN27" s="433"/>
      <c r="FO27" s="433"/>
      <c r="FP27" s="433"/>
      <c r="FQ27" s="433"/>
      <c r="FR27" s="433"/>
      <c r="FS27" s="433"/>
      <c r="FT27" s="433"/>
      <c r="FU27" s="433"/>
      <c r="FV27" s="433"/>
      <c r="FW27" s="433"/>
      <c r="FX27" s="433"/>
      <c r="FY27" s="433"/>
      <c r="FZ27" s="433"/>
      <c r="GA27" s="433"/>
      <c r="GB27" s="433"/>
      <c r="GC27" s="433"/>
      <c r="GD27" s="433"/>
      <c r="GE27" s="433"/>
      <c r="GF27" s="433"/>
      <c r="GG27" s="433"/>
      <c r="GH27" s="433"/>
      <c r="GI27" s="433"/>
      <c r="GJ27" s="433"/>
      <c r="GK27" s="433"/>
      <c r="GL27" s="433"/>
      <c r="GM27" s="433"/>
      <c r="GN27" s="433"/>
      <c r="GO27" s="433"/>
      <c r="GP27" s="433"/>
      <c r="GQ27" s="433"/>
      <c r="GR27" s="433"/>
      <c r="GS27" s="433"/>
      <c r="GT27" s="433"/>
      <c r="GU27" s="433"/>
      <c r="GV27" s="433"/>
      <c r="GW27" s="433"/>
      <c r="GX27" s="433"/>
      <c r="GY27" s="433"/>
      <c r="GZ27" s="433"/>
      <c r="HA27" s="433"/>
      <c r="HB27" s="433"/>
      <c r="HC27" s="433"/>
      <c r="HD27" s="433"/>
      <c r="HE27" s="433"/>
      <c r="HF27" s="433"/>
      <c r="HG27" s="433"/>
      <c r="HH27" s="433"/>
      <c r="HI27" s="433"/>
      <c r="HJ27" s="433"/>
      <c r="HK27" s="433"/>
      <c r="HL27" s="433"/>
      <c r="HM27" s="433"/>
      <c r="HN27" s="433"/>
      <c r="HO27" s="433"/>
      <c r="HP27" s="433"/>
      <c r="HQ27" s="433"/>
      <c r="HR27" s="433"/>
      <c r="HS27" s="433"/>
      <c r="HT27" s="433"/>
      <c r="HU27" s="433"/>
      <c r="HV27" s="433"/>
      <c r="HW27" s="433"/>
      <c r="HX27" s="433"/>
      <c r="HY27" s="433"/>
      <c r="HZ27" s="433"/>
      <c r="IA27" s="433"/>
      <c r="IB27" s="433"/>
      <c r="IC27" s="433"/>
      <c r="ID27" s="433"/>
      <c r="IE27" s="433"/>
      <c r="IF27" s="433"/>
      <c r="IG27" s="433"/>
      <c r="IH27" s="433"/>
      <c r="II27" s="433"/>
      <c r="IJ27" s="433"/>
      <c r="IK27" s="433"/>
      <c r="IL27" s="433"/>
      <c r="IM27" s="433"/>
      <c r="IN27" s="433"/>
      <c r="IO27" s="433"/>
      <c r="IP27" s="433"/>
      <c r="IQ27" s="433"/>
      <c r="IR27" s="433"/>
      <c r="IS27" s="433"/>
      <c r="IT27" s="433"/>
      <c r="IU27" s="433"/>
      <c r="IV27" s="433"/>
      <c r="IW27" s="433"/>
      <c r="IX27" s="433"/>
      <c r="IY27" s="433"/>
      <c r="IZ27" s="433"/>
      <c r="JA27" s="433"/>
      <c r="JB27" s="433"/>
      <c r="JC27" s="433"/>
      <c r="JD27" s="433"/>
      <c r="JE27" s="433"/>
      <c r="JF27" s="433"/>
      <c r="JG27" s="433"/>
      <c r="JH27" s="433"/>
      <c r="JI27" s="433"/>
      <c r="JJ27" s="433"/>
      <c r="JK27" s="433"/>
      <c r="JL27" s="433"/>
      <c r="JM27" s="433"/>
      <c r="JN27" s="433"/>
      <c r="JO27" s="433"/>
      <c r="JP27" s="433"/>
      <c r="JQ27" s="433"/>
      <c r="JR27" s="433"/>
      <c r="JS27" s="433"/>
      <c r="JT27" s="433"/>
      <c r="JU27" s="433"/>
      <c r="JV27" s="433"/>
      <c r="JW27" s="433"/>
      <c r="JX27" s="433"/>
      <c r="JY27" s="433"/>
      <c r="JZ27" s="433"/>
      <c r="KA27" s="433"/>
      <c r="KB27" s="433"/>
      <c r="KC27" s="433"/>
      <c r="KD27" s="433"/>
      <c r="KE27" s="433"/>
      <c r="KF27" s="433"/>
      <c r="KG27" s="433"/>
      <c r="KH27" s="433"/>
      <c r="KI27" s="433"/>
      <c r="KJ27" s="433"/>
      <c r="KK27" s="433"/>
      <c r="KL27" s="433"/>
      <c r="KM27" s="433"/>
      <c r="KN27" s="433"/>
      <c r="KO27" s="433"/>
      <c r="KP27" s="433"/>
      <c r="KQ27" s="433"/>
      <c r="KR27" s="433"/>
      <c r="KS27" s="433"/>
      <c r="KT27" s="433"/>
      <c r="KU27" s="433"/>
      <c r="KV27" s="433"/>
      <c r="KW27" s="433"/>
      <c r="KX27" s="433"/>
      <c r="KY27" s="433"/>
      <c r="KZ27" s="433"/>
      <c r="LA27" s="433"/>
      <c r="LB27" s="433"/>
      <c r="LC27" s="433"/>
      <c r="LD27" s="433"/>
      <c r="LE27" s="433"/>
      <c r="LF27" s="433"/>
      <c r="LG27" s="433"/>
      <c r="LH27" s="433"/>
      <c r="LI27" s="433"/>
      <c r="LJ27" s="433"/>
      <c r="LK27" s="433"/>
      <c r="LL27" s="433"/>
      <c r="LM27" s="433"/>
      <c r="LN27" s="433"/>
      <c r="LO27" s="433"/>
      <c r="LP27" s="433"/>
      <c r="LQ27" s="433"/>
      <c r="LR27" s="433"/>
      <c r="LS27" s="433"/>
      <c r="LT27" s="433"/>
      <c r="LU27" s="433"/>
      <c r="LV27" s="433"/>
      <c r="LW27" s="433"/>
      <c r="LX27" s="433"/>
      <c r="LY27" s="433"/>
      <c r="LZ27" s="433"/>
      <c r="MA27" s="433"/>
      <c r="MB27" s="433"/>
      <c r="MC27" s="433"/>
      <c r="MD27" s="433"/>
      <c r="ME27" s="433"/>
      <c r="MF27" s="433"/>
      <c r="MG27" s="433"/>
      <c r="MH27" s="433"/>
      <c r="MI27" s="433"/>
      <c r="MJ27" s="433"/>
      <c r="MK27" s="433"/>
      <c r="ML27" s="433"/>
      <c r="MM27" s="433"/>
      <c r="MN27" s="433"/>
      <c r="MO27" s="433"/>
      <c r="MP27" s="433"/>
      <c r="MQ27" s="433"/>
      <c r="MR27" s="433"/>
      <c r="MS27" s="433"/>
      <c r="MT27" s="433"/>
      <c r="MU27" s="433"/>
      <c r="MV27" s="433"/>
      <c r="MW27" s="433"/>
      <c r="MX27" s="433"/>
      <c r="MY27" s="433"/>
      <c r="MZ27" s="433"/>
      <c r="NA27" s="433"/>
      <c r="NB27" s="433"/>
      <c r="NC27" s="433"/>
      <c r="ND27" s="433"/>
      <c r="NE27" s="433"/>
      <c r="NF27" s="433"/>
      <c r="NG27" s="433"/>
      <c r="NH27" s="433"/>
      <c r="NI27" s="433"/>
      <c r="NJ27" s="433"/>
      <c r="NK27" s="433"/>
      <c r="NL27" s="433"/>
      <c r="NM27" s="433"/>
      <c r="NN27" s="433"/>
      <c r="NO27" s="433"/>
      <c r="NP27" s="433"/>
      <c r="NQ27" s="433"/>
      <c r="NR27" s="433"/>
      <c r="NS27" s="433"/>
      <c r="NT27" s="433"/>
      <c r="NU27" s="433"/>
      <c r="NV27" s="433"/>
      <c r="NW27" s="433"/>
      <c r="NX27" s="433"/>
      <c r="NY27" s="433"/>
      <c r="NZ27" s="433"/>
      <c r="OA27" s="433"/>
      <c r="OB27" s="433"/>
      <c r="OC27" s="433"/>
      <c r="OD27" s="433"/>
      <c r="OE27" s="433"/>
      <c r="OF27" s="433"/>
      <c r="OG27" s="433"/>
      <c r="OH27" s="433"/>
      <c r="OI27" s="433"/>
      <c r="OJ27" s="433"/>
      <c r="OK27" s="433"/>
      <c r="OL27" s="433"/>
      <c r="OM27" s="433"/>
      <c r="ON27" s="433"/>
      <c r="OO27" s="433"/>
      <c r="OP27" s="433"/>
      <c r="OQ27" s="433"/>
      <c r="OR27" s="433"/>
      <c r="OS27" s="433"/>
      <c r="OT27" s="433"/>
      <c r="OU27" s="433"/>
      <c r="OV27" s="433"/>
      <c r="OW27" s="433"/>
      <c r="OX27" s="433"/>
      <c r="OY27" s="433"/>
      <c r="OZ27" s="433"/>
      <c r="PA27" s="433"/>
      <c r="PB27" s="433"/>
      <c r="PC27" s="433"/>
      <c r="PD27" s="433"/>
      <c r="PE27" s="433"/>
      <c r="PF27" s="433"/>
      <c r="PG27" s="433"/>
      <c r="PH27" s="433"/>
      <c r="PI27" s="433"/>
      <c r="PJ27" s="433"/>
      <c r="PK27" s="433"/>
      <c r="PL27" s="433"/>
      <c r="PM27" s="433"/>
      <c r="PN27" s="433"/>
      <c r="PO27" s="433"/>
      <c r="PP27" s="433"/>
      <c r="PQ27" s="433"/>
      <c r="PR27" s="433"/>
      <c r="PS27" s="433"/>
      <c r="PT27" s="433"/>
      <c r="PU27" s="433"/>
      <c r="PV27" s="433"/>
      <c r="PW27" s="433"/>
      <c r="PX27" s="433"/>
      <c r="PY27" s="433"/>
      <c r="PZ27" s="433"/>
      <c r="QA27" s="433"/>
      <c r="QB27" s="433"/>
      <c r="QC27" s="433"/>
      <c r="QD27" s="433"/>
      <c r="QE27" s="433"/>
      <c r="QF27" s="433"/>
      <c r="QG27" s="433"/>
      <c r="QH27" s="433"/>
      <c r="QI27" s="433"/>
      <c r="QJ27" s="433"/>
      <c r="QK27" s="433"/>
      <c r="QL27" s="433"/>
      <c r="QM27" s="433"/>
      <c r="QN27" s="433"/>
      <c r="QO27" s="433"/>
      <c r="QP27" s="433"/>
      <c r="QQ27" s="433"/>
      <c r="QR27" s="433"/>
      <c r="QS27" s="433"/>
      <c r="QT27" s="433"/>
      <c r="QU27" s="433"/>
      <c r="QV27" s="433"/>
      <c r="QW27" s="433"/>
      <c r="QX27" s="433"/>
      <c r="QY27" s="433"/>
      <c r="QZ27" s="433"/>
      <c r="RA27" s="433"/>
      <c r="RB27" s="433"/>
      <c r="RC27" s="433"/>
      <c r="RD27" s="433"/>
      <c r="RE27" s="433"/>
      <c r="RF27" s="433"/>
      <c r="RG27" s="433"/>
      <c r="RH27" s="433"/>
      <c r="RI27" s="433"/>
      <c r="RJ27" s="433"/>
      <c r="RK27" s="433"/>
      <c r="RL27" s="433"/>
      <c r="RM27" s="433"/>
      <c r="RN27" s="433"/>
      <c r="RO27" s="433"/>
      <c r="RP27" s="433"/>
      <c r="RQ27" s="433"/>
      <c r="RR27" s="433"/>
      <c r="RS27" s="433"/>
      <c r="RT27" s="433"/>
      <c r="RU27" s="433"/>
      <c r="RV27" s="433"/>
      <c r="RW27" s="433"/>
      <c r="RX27" s="433"/>
      <c r="RY27" s="433"/>
      <c r="RZ27" s="433"/>
      <c r="SA27" s="433"/>
      <c r="SB27" s="433"/>
      <c r="SC27" s="433"/>
      <c r="SD27" s="433"/>
      <c r="SE27" s="433"/>
      <c r="SF27" s="433"/>
      <c r="SG27" s="433"/>
      <c r="SH27" s="433"/>
      <c r="SI27" s="433"/>
      <c r="SJ27" s="433"/>
      <c r="SK27" s="433"/>
      <c r="SL27" s="433"/>
      <c r="SM27" s="433"/>
      <c r="SN27" s="433"/>
      <c r="SO27" s="433"/>
      <c r="SP27" s="433"/>
      <c r="SQ27" s="433"/>
      <c r="SR27" s="433"/>
      <c r="SS27" s="433"/>
      <c r="ST27" s="433"/>
      <c r="SU27" s="433"/>
      <c r="SV27" s="433"/>
      <c r="SW27" s="433"/>
      <c r="SX27" s="433"/>
      <c r="SY27" s="433"/>
      <c r="SZ27" s="433"/>
      <c r="TA27" s="433"/>
      <c r="TB27" s="433"/>
      <c r="TC27" s="433"/>
      <c r="TD27" s="433"/>
      <c r="TE27" s="433"/>
      <c r="TF27" s="433"/>
      <c r="TG27" s="433"/>
      <c r="TH27" s="433"/>
      <c r="TI27" s="433"/>
      <c r="TJ27" s="433"/>
      <c r="TK27" s="433"/>
      <c r="TL27" s="433"/>
      <c r="TM27" s="433"/>
      <c r="TN27" s="433"/>
      <c r="TO27" s="433"/>
      <c r="TP27" s="433"/>
      <c r="TQ27" s="433"/>
      <c r="TR27" s="433"/>
      <c r="TS27" s="433"/>
      <c r="TT27" s="433"/>
      <c r="TU27" s="433"/>
      <c r="TV27" s="433"/>
      <c r="TW27" s="433"/>
      <c r="TX27" s="433"/>
      <c r="TY27" s="433"/>
      <c r="TZ27" s="433"/>
      <c r="UA27" s="433"/>
      <c r="UB27" s="433"/>
      <c r="UC27" s="433"/>
      <c r="UD27" s="433"/>
      <c r="UE27" s="433"/>
      <c r="UF27" s="433"/>
      <c r="UG27" s="433"/>
      <c r="UH27" s="433"/>
      <c r="UI27" s="433"/>
      <c r="UJ27" s="433"/>
      <c r="UK27" s="433"/>
      <c r="UL27" s="433"/>
      <c r="UM27" s="433"/>
      <c r="UN27" s="433"/>
    </row>
    <row r="28" spans="1:560" s="400" customFormat="1" ht="20.100000000000001" customHeight="1">
      <c r="A28" s="190" t="s">
        <v>341</v>
      </c>
      <c r="B28" s="240">
        <v>21099</v>
      </c>
      <c r="C28" s="220">
        <v>945</v>
      </c>
      <c r="D28" s="191">
        <v>1521</v>
      </c>
      <c r="E28" s="240">
        <v>693</v>
      </c>
      <c r="F28" s="240">
        <v>207</v>
      </c>
      <c r="G28" s="240">
        <v>370</v>
      </c>
      <c r="H28" s="240">
        <v>1674</v>
      </c>
      <c r="I28" s="240">
        <v>1822</v>
      </c>
      <c r="J28" s="240">
        <v>1500</v>
      </c>
      <c r="K28" s="240">
        <v>1478</v>
      </c>
      <c r="L28" s="240">
        <v>1525</v>
      </c>
      <c r="M28" s="240">
        <v>279</v>
      </c>
      <c r="N28" s="436">
        <v>269</v>
      </c>
      <c r="O28" s="191">
        <f t="shared" si="2"/>
        <v>12283</v>
      </c>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433"/>
      <c r="BS28" s="433"/>
      <c r="BT28" s="433"/>
      <c r="BU28" s="433"/>
      <c r="BV28" s="433"/>
      <c r="BW28" s="433"/>
      <c r="BX28" s="433"/>
      <c r="BY28" s="433"/>
      <c r="BZ28" s="433"/>
      <c r="CA28" s="433"/>
      <c r="CB28" s="433"/>
      <c r="CC28" s="433"/>
      <c r="CD28" s="433"/>
      <c r="CE28" s="433"/>
      <c r="CF28" s="433"/>
      <c r="CG28" s="433"/>
      <c r="CH28" s="433"/>
      <c r="CI28" s="433"/>
      <c r="CJ28" s="433"/>
      <c r="CK28" s="433"/>
      <c r="CL28" s="433"/>
      <c r="CM28" s="433"/>
      <c r="CN28" s="433"/>
      <c r="CO28" s="433"/>
      <c r="CP28" s="433"/>
      <c r="CQ28" s="433"/>
      <c r="CR28" s="433"/>
      <c r="CS28" s="433"/>
      <c r="CT28" s="433"/>
      <c r="CU28" s="433"/>
      <c r="CV28" s="433"/>
      <c r="CW28" s="433"/>
      <c r="CX28" s="433"/>
      <c r="CY28" s="433"/>
      <c r="CZ28" s="433"/>
      <c r="DA28" s="433"/>
      <c r="DB28" s="433"/>
      <c r="DC28" s="433"/>
      <c r="DD28" s="433"/>
      <c r="DE28" s="433"/>
      <c r="DF28" s="433"/>
      <c r="DG28" s="433"/>
      <c r="DH28" s="433"/>
      <c r="DI28" s="433"/>
      <c r="DJ28" s="433"/>
      <c r="DK28" s="433"/>
      <c r="DL28" s="433"/>
      <c r="DM28" s="433"/>
      <c r="DN28" s="433"/>
      <c r="DO28" s="433"/>
      <c r="DP28" s="433"/>
      <c r="DQ28" s="433"/>
      <c r="DR28" s="433"/>
      <c r="DS28" s="433"/>
      <c r="DT28" s="433"/>
      <c r="DU28" s="433"/>
      <c r="DV28" s="433"/>
      <c r="DW28" s="433"/>
      <c r="DX28" s="433"/>
      <c r="DY28" s="433"/>
      <c r="DZ28" s="433"/>
      <c r="EA28" s="433"/>
      <c r="EB28" s="433"/>
      <c r="EC28" s="433"/>
      <c r="ED28" s="433"/>
      <c r="EE28" s="433"/>
      <c r="EF28" s="433"/>
      <c r="EG28" s="433"/>
      <c r="EH28" s="433"/>
      <c r="EI28" s="433"/>
      <c r="EJ28" s="433"/>
      <c r="EK28" s="433"/>
      <c r="EL28" s="433"/>
      <c r="EM28" s="433"/>
      <c r="EN28" s="433"/>
      <c r="EO28" s="433"/>
      <c r="EP28" s="433"/>
      <c r="EQ28" s="433"/>
      <c r="ER28" s="433"/>
      <c r="ES28" s="433"/>
      <c r="ET28" s="433"/>
      <c r="EU28" s="433"/>
      <c r="EV28" s="433"/>
      <c r="EW28" s="433"/>
      <c r="EX28" s="433"/>
      <c r="EY28" s="433"/>
      <c r="EZ28" s="433"/>
      <c r="FA28" s="433"/>
      <c r="FB28" s="433"/>
      <c r="FC28" s="433"/>
      <c r="FD28" s="433"/>
      <c r="FE28" s="433"/>
      <c r="FF28" s="433"/>
      <c r="FG28" s="433"/>
      <c r="FH28" s="433"/>
      <c r="FI28" s="433"/>
      <c r="FJ28" s="433"/>
      <c r="FK28" s="433"/>
      <c r="FL28" s="433"/>
      <c r="FM28" s="433"/>
      <c r="FN28" s="433"/>
      <c r="FO28" s="433"/>
      <c r="FP28" s="433"/>
      <c r="FQ28" s="433"/>
      <c r="FR28" s="433"/>
      <c r="FS28" s="433"/>
      <c r="FT28" s="433"/>
      <c r="FU28" s="433"/>
      <c r="FV28" s="433"/>
      <c r="FW28" s="433"/>
      <c r="FX28" s="433"/>
      <c r="FY28" s="433"/>
      <c r="FZ28" s="433"/>
      <c r="GA28" s="433"/>
      <c r="GB28" s="433"/>
      <c r="GC28" s="433"/>
      <c r="GD28" s="433"/>
      <c r="GE28" s="433"/>
      <c r="GF28" s="433"/>
      <c r="GG28" s="433"/>
      <c r="GH28" s="433"/>
      <c r="GI28" s="433"/>
      <c r="GJ28" s="433"/>
      <c r="GK28" s="433"/>
      <c r="GL28" s="433"/>
      <c r="GM28" s="433"/>
      <c r="GN28" s="433"/>
      <c r="GO28" s="433"/>
      <c r="GP28" s="433"/>
      <c r="GQ28" s="433"/>
      <c r="GR28" s="433"/>
      <c r="GS28" s="433"/>
      <c r="GT28" s="433"/>
      <c r="GU28" s="433"/>
      <c r="GV28" s="433"/>
      <c r="GW28" s="433"/>
      <c r="GX28" s="433"/>
      <c r="GY28" s="433"/>
      <c r="GZ28" s="433"/>
      <c r="HA28" s="433"/>
      <c r="HB28" s="433"/>
      <c r="HC28" s="433"/>
      <c r="HD28" s="433"/>
      <c r="HE28" s="433"/>
      <c r="HF28" s="433"/>
      <c r="HG28" s="433"/>
      <c r="HH28" s="433"/>
      <c r="HI28" s="433"/>
      <c r="HJ28" s="433"/>
      <c r="HK28" s="433"/>
      <c r="HL28" s="433"/>
      <c r="HM28" s="433"/>
      <c r="HN28" s="433"/>
      <c r="HO28" s="433"/>
      <c r="HP28" s="433"/>
      <c r="HQ28" s="433"/>
      <c r="HR28" s="433"/>
      <c r="HS28" s="433"/>
      <c r="HT28" s="433"/>
      <c r="HU28" s="433"/>
      <c r="HV28" s="433"/>
      <c r="HW28" s="433"/>
      <c r="HX28" s="433"/>
      <c r="HY28" s="433"/>
      <c r="HZ28" s="433"/>
      <c r="IA28" s="433"/>
      <c r="IB28" s="433"/>
      <c r="IC28" s="433"/>
      <c r="ID28" s="433"/>
      <c r="IE28" s="433"/>
      <c r="IF28" s="433"/>
      <c r="IG28" s="433"/>
      <c r="IH28" s="433"/>
      <c r="II28" s="433"/>
      <c r="IJ28" s="433"/>
      <c r="IK28" s="433"/>
      <c r="IL28" s="433"/>
      <c r="IM28" s="433"/>
      <c r="IN28" s="433"/>
      <c r="IO28" s="433"/>
      <c r="IP28" s="433"/>
      <c r="IQ28" s="433"/>
      <c r="IR28" s="433"/>
      <c r="IS28" s="433"/>
      <c r="IT28" s="433"/>
      <c r="IU28" s="433"/>
      <c r="IV28" s="433"/>
      <c r="IW28" s="433"/>
      <c r="IX28" s="433"/>
      <c r="IY28" s="433"/>
      <c r="IZ28" s="433"/>
      <c r="JA28" s="433"/>
      <c r="JB28" s="433"/>
      <c r="JC28" s="433"/>
      <c r="JD28" s="433"/>
      <c r="JE28" s="433"/>
      <c r="JF28" s="433"/>
      <c r="JG28" s="433"/>
      <c r="JH28" s="433"/>
      <c r="JI28" s="433"/>
      <c r="JJ28" s="433"/>
      <c r="JK28" s="433"/>
      <c r="JL28" s="433"/>
      <c r="JM28" s="433"/>
      <c r="JN28" s="433"/>
      <c r="JO28" s="433"/>
      <c r="JP28" s="433"/>
      <c r="JQ28" s="433"/>
      <c r="JR28" s="433"/>
      <c r="JS28" s="433"/>
      <c r="JT28" s="433"/>
      <c r="JU28" s="433"/>
      <c r="JV28" s="433"/>
      <c r="JW28" s="433"/>
      <c r="JX28" s="433"/>
      <c r="JY28" s="433"/>
      <c r="JZ28" s="433"/>
      <c r="KA28" s="433"/>
      <c r="KB28" s="433"/>
      <c r="KC28" s="433"/>
      <c r="KD28" s="433"/>
      <c r="KE28" s="433"/>
      <c r="KF28" s="433"/>
      <c r="KG28" s="433"/>
      <c r="KH28" s="433"/>
      <c r="KI28" s="433"/>
      <c r="KJ28" s="433"/>
      <c r="KK28" s="433"/>
      <c r="KL28" s="433"/>
      <c r="KM28" s="433"/>
      <c r="KN28" s="433"/>
      <c r="KO28" s="433"/>
      <c r="KP28" s="433"/>
      <c r="KQ28" s="433"/>
      <c r="KR28" s="433"/>
      <c r="KS28" s="433"/>
      <c r="KT28" s="433"/>
      <c r="KU28" s="433"/>
      <c r="KV28" s="433"/>
      <c r="KW28" s="433"/>
      <c r="KX28" s="433"/>
      <c r="KY28" s="433"/>
      <c r="KZ28" s="433"/>
      <c r="LA28" s="433"/>
      <c r="LB28" s="433"/>
      <c r="LC28" s="433"/>
      <c r="LD28" s="433"/>
      <c r="LE28" s="433"/>
      <c r="LF28" s="433"/>
      <c r="LG28" s="433"/>
      <c r="LH28" s="433"/>
      <c r="LI28" s="433"/>
      <c r="LJ28" s="433"/>
      <c r="LK28" s="433"/>
      <c r="LL28" s="433"/>
      <c r="LM28" s="433"/>
      <c r="LN28" s="433"/>
      <c r="LO28" s="433"/>
      <c r="LP28" s="433"/>
      <c r="LQ28" s="433"/>
      <c r="LR28" s="433"/>
      <c r="LS28" s="433"/>
      <c r="LT28" s="433"/>
      <c r="LU28" s="433"/>
      <c r="LV28" s="433"/>
      <c r="LW28" s="433"/>
      <c r="LX28" s="433"/>
      <c r="LY28" s="433"/>
      <c r="LZ28" s="433"/>
      <c r="MA28" s="433"/>
      <c r="MB28" s="433"/>
      <c r="MC28" s="433"/>
      <c r="MD28" s="433"/>
      <c r="ME28" s="433"/>
      <c r="MF28" s="433"/>
      <c r="MG28" s="433"/>
      <c r="MH28" s="433"/>
      <c r="MI28" s="433"/>
      <c r="MJ28" s="433"/>
      <c r="MK28" s="433"/>
      <c r="ML28" s="433"/>
      <c r="MM28" s="433"/>
      <c r="MN28" s="433"/>
      <c r="MO28" s="433"/>
      <c r="MP28" s="433"/>
      <c r="MQ28" s="433"/>
      <c r="MR28" s="433"/>
      <c r="MS28" s="433"/>
      <c r="MT28" s="433"/>
      <c r="MU28" s="433"/>
      <c r="MV28" s="433"/>
      <c r="MW28" s="433"/>
      <c r="MX28" s="433"/>
      <c r="MY28" s="433"/>
      <c r="MZ28" s="433"/>
      <c r="NA28" s="433"/>
      <c r="NB28" s="433"/>
      <c r="NC28" s="433"/>
      <c r="ND28" s="433"/>
      <c r="NE28" s="433"/>
      <c r="NF28" s="433"/>
      <c r="NG28" s="433"/>
      <c r="NH28" s="433"/>
      <c r="NI28" s="433"/>
      <c r="NJ28" s="433"/>
      <c r="NK28" s="433"/>
      <c r="NL28" s="433"/>
      <c r="NM28" s="433"/>
      <c r="NN28" s="433"/>
      <c r="NO28" s="433"/>
      <c r="NP28" s="433"/>
      <c r="NQ28" s="433"/>
      <c r="NR28" s="433"/>
      <c r="NS28" s="433"/>
      <c r="NT28" s="433"/>
      <c r="NU28" s="433"/>
      <c r="NV28" s="433"/>
      <c r="NW28" s="433"/>
      <c r="NX28" s="433"/>
      <c r="NY28" s="433"/>
      <c r="NZ28" s="433"/>
      <c r="OA28" s="433"/>
      <c r="OB28" s="433"/>
      <c r="OC28" s="433"/>
      <c r="OD28" s="433"/>
      <c r="OE28" s="433"/>
      <c r="OF28" s="433"/>
      <c r="OG28" s="433"/>
      <c r="OH28" s="433"/>
      <c r="OI28" s="433"/>
      <c r="OJ28" s="433"/>
      <c r="OK28" s="433"/>
      <c r="OL28" s="433"/>
      <c r="OM28" s="433"/>
      <c r="ON28" s="433"/>
      <c r="OO28" s="433"/>
      <c r="OP28" s="433"/>
      <c r="OQ28" s="433"/>
      <c r="OR28" s="433"/>
      <c r="OS28" s="433"/>
      <c r="OT28" s="433"/>
      <c r="OU28" s="433"/>
      <c r="OV28" s="433"/>
      <c r="OW28" s="433"/>
      <c r="OX28" s="433"/>
      <c r="OY28" s="433"/>
      <c r="OZ28" s="433"/>
      <c r="PA28" s="433"/>
      <c r="PB28" s="433"/>
      <c r="PC28" s="433"/>
      <c r="PD28" s="433"/>
      <c r="PE28" s="433"/>
      <c r="PF28" s="433"/>
      <c r="PG28" s="433"/>
      <c r="PH28" s="433"/>
      <c r="PI28" s="433"/>
      <c r="PJ28" s="433"/>
      <c r="PK28" s="433"/>
      <c r="PL28" s="433"/>
      <c r="PM28" s="433"/>
      <c r="PN28" s="433"/>
      <c r="PO28" s="433"/>
      <c r="PP28" s="433"/>
      <c r="PQ28" s="433"/>
      <c r="PR28" s="433"/>
      <c r="PS28" s="433"/>
      <c r="PT28" s="433"/>
      <c r="PU28" s="433"/>
      <c r="PV28" s="433"/>
      <c r="PW28" s="433"/>
      <c r="PX28" s="433"/>
      <c r="PY28" s="433"/>
      <c r="PZ28" s="433"/>
      <c r="QA28" s="433"/>
      <c r="QB28" s="433"/>
      <c r="QC28" s="433"/>
      <c r="QD28" s="433"/>
      <c r="QE28" s="433"/>
      <c r="QF28" s="433"/>
      <c r="QG28" s="433"/>
      <c r="QH28" s="433"/>
      <c r="QI28" s="433"/>
      <c r="QJ28" s="433"/>
      <c r="QK28" s="433"/>
      <c r="QL28" s="433"/>
      <c r="QM28" s="433"/>
      <c r="QN28" s="433"/>
      <c r="QO28" s="433"/>
      <c r="QP28" s="433"/>
      <c r="QQ28" s="433"/>
      <c r="QR28" s="433"/>
      <c r="QS28" s="433"/>
      <c r="QT28" s="433"/>
      <c r="QU28" s="433"/>
      <c r="QV28" s="433"/>
      <c r="QW28" s="433"/>
      <c r="QX28" s="433"/>
      <c r="QY28" s="433"/>
      <c r="QZ28" s="433"/>
      <c r="RA28" s="433"/>
      <c r="RB28" s="433"/>
      <c r="RC28" s="433"/>
      <c r="RD28" s="433"/>
      <c r="RE28" s="433"/>
      <c r="RF28" s="433"/>
      <c r="RG28" s="433"/>
      <c r="RH28" s="433"/>
      <c r="RI28" s="433"/>
      <c r="RJ28" s="433"/>
      <c r="RK28" s="433"/>
      <c r="RL28" s="433"/>
      <c r="RM28" s="433"/>
      <c r="RN28" s="433"/>
      <c r="RO28" s="433"/>
      <c r="RP28" s="433"/>
      <c r="RQ28" s="433"/>
      <c r="RR28" s="433"/>
      <c r="RS28" s="433"/>
      <c r="RT28" s="433"/>
      <c r="RU28" s="433"/>
      <c r="RV28" s="433"/>
      <c r="RW28" s="433"/>
      <c r="RX28" s="433"/>
      <c r="RY28" s="433"/>
      <c r="RZ28" s="433"/>
      <c r="SA28" s="433"/>
      <c r="SB28" s="433"/>
      <c r="SC28" s="433"/>
      <c r="SD28" s="433"/>
      <c r="SE28" s="433"/>
      <c r="SF28" s="433"/>
      <c r="SG28" s="433"/>
      <c r="SH28" s="433"/>
      <c r="SI28" s="433"/>
      <c r="SJ28" s="433"/>
      <c r="SK28" s="433"/>
      <c r="SL28" s="433"/>
      <c r="SM28" s="433"/>
      <c r="SN28" s="433"/>
      <c r="SO28" s="433"/>
      <c r="SP28" s="433"/>
      <c r="SQ28" s="433"/>
      <c r="SR28" s="433"/>
      <c r="SS28" s="433"/>
      <c r="ST28" s="433"/>
      <c r="SU28" s="433"/>
      <c r="SV28" s="433"/>
      <c r="SW28" s="433"/>
      <c r="SX28" s="433"/>
      <c r="SY28" s="433"/>
      <c r="SZ28" s="433"/>
      <c r="TA28" s="433"/>
      <c r="TB28" s="433"/>
      <c r="TC28" s="433"/>
      <c r="TD28" s="433"/>
      <c r="TE28" s="433"/>
      <c r="TF28" s="433"/>
      <c r="TG28" s="433"/>
      <c r="TH28" s="433"/>
      <c r="TI28" s="433"/>
      <c r="TJ28" s="433"/>
      <c r="TK28" s="433"/>
      <c r="TL28" s="433"/>
      <c r="TM28" s="433"/>
      <c r="TN28" s="433"/>
      <c r="TO28" s="433"/>
      <c r="TP28" s="433"/>
      <c r="TQ28" s="433"/>
      <c r="TR28" s="433"/>
      <c r="TS28" s="433"/>
      <c r="TT28" s="433"/>
      <c r="TU28" s="433"/>
      <c r="TV28" s="433"/>
      <c r="TW28" s="433"/>
      <c r="TX28" s="433"/>
      <c r="TY28" s="433"/>
      <c r="TZ28" s="433"/>
      <c r="UA28" s="433"/>
      <c r="UB28" s="433"/>
      <c r="UC28" s="433"/>
      <c r="UD28" s="433"/>
      <c r="UE28" s="433"/>
      <c r="UF28" s="433"/>
      <c r="UG28" s="433"/>
      <c r="UH28" s="433"/>
      <c r="UI28" s="433"/>
      <c r="UJ28" s="433"/>
      <c r="UK28" s="433"/>
      <c r="UL28" s="433"/>
      <c r="UM28" s="433"/>
      <c r="UN28" s="433"/>
    </row>
    <row r="29" spans="1:560" s="45" customFormat="1" ht="20.100000000000001" customHeight="1">
      <c r="A29" s="190" t="s">
        <v>342</v>
      </c>
      <c r="B29" s="240">
        <v>13023</v>
      </c>
      <c r="C29" s="220">
        <v>451</v>
      </c>
      <c r="D29" s="240">
        <v>904</v>
      </c>
      <c r="E29" s="240">
        <v>418</v>
      </c>
      <c r="F29" s="240">
        <v>54</v>
      </c>
      <c r="G29" s="240">
        <v>161</v>
      </c>
      <c r="H29" s="240">
        <v>824</v>
      </c>
      <c r="I29" s="240">
        <v>1037</v>
      </c>
      <c r="J29" s="240">
        <v>820</v>
      </c>
      <c r="K29" s="240">
        <v>857</v>
      </c>
      <c r="L29" s="240">
        <v>794</v>
      </c>
      <c r="M29" s="240">
        <v>137</v>
      </c>
      <c r="N29" s="436">
        <v>164</v>
      </c>
      <c r="O29" s="191">
        <f t="shared" si="2"/>
        <v>6621</v>
      </c>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433"/>
      <c r="BQ29" s="433"/>
      <c r="BR29" s="433"/>
      <c r="BS29" s="433"/>
      <c r="BT29" s="433"/>
      <c r="BU29" s="433"/>
      <c r="BV29" s="433"/>
      <c r="BW29" s="433"/>
      <c r="BX29" s="433"/>
      <c r="BY29" s="433"/>
      <c r="BZ29" s="433"/>
      <c r="CA29" s="433"/>
      <c r="CB29" s="433"/>
      <c r="CC29" s="433"/>
      <c r="CD29" s="433"/>
      <c r="CE29" s="433"/>
      <c r="CF29" s="433"/>
      <c r="CG29" s="433"/>
      <c r="CH29" s="433"/>
      <c r="CI29" s="433"/>
      <c r="CJ29" s="433"/>
      <c r="CK29" s="433"/>
      <c r="CL29" s="433"/>
      <c r="CM29" s="433"/>
      <c r="CN29" s="433"/>
      <c r="CO29" s="433"/>
      <c r="CP29" s="433"/>
      <c r="CQ29" s="433"/>
      <c r="CR29" s="433"/>
      <c r="CS29" s="433"/>
      <c r="CT29" s="433"/>
      <c r="CU29" s="433"/>
      <c r="CV29" s="433"/>
      <c r="CW29" s="433"/>
      <c r="CX29" s="433"/>
      <c r="CY29" s="433"/>
      <c r="CZ29" s="433"/>
      <c r="DA29" s="433"/>
      <c r="DB29" s="433"/>
      <c r="DC29" s="433"/>
      <c r="DD29" s="433"/>
      <c r="DE29" s="433"/>
      <c r="DF29" s="433"/>
      <c r="DG29" s="433"/>
      <c r="DH29" s="433"/>
      <c r="DI29" s="433"/>
      <c r="DJ29" s="433"/>
      <c r="DK29" s="433"/>
      <c r="DL29" s="433"/>
      <c r="DM29" s="433"/>
      <c r="DN29" s="433"/>
      <c r="DO29" s="433"/>
      <c r="DP29" s="433"/>
      <c r="DQ29" s="433"/>
      <c r="DR29" s="433"/>
      <c r="DS29" s="433"/>
      <c r="DT29" s="433"/>
      <c r="DU29" s="433"/>
      <c r="DV29" s="433"/>
      <c r="DW29" s="433"/>
      <c r="DX29" s="433"/>
      <c r="DY29" s="433"/>
      <c r="DZ29" s="433"/>
      <c r="EA29" s="433"/>
      <c r="EB29" s="433"/>
      <c r="EC29" s="433"/>
      <c r="ED29" s="433"/>
      <c r="EE29" s="433"/>
      <c r="EF29" s="433"/>
      <c r="EG29" s="433"/>
      <c r="EH29" s="433"/>
      <c r="EI29" s="433"/>
      <c r="EJ29" s="433"/>
      <c r="EK29" s="433"/>
      <c r="EL29" s="433"/>
      <c r="EM29" s="433"/>
      <c r="EN29" s="433"/>
      <c r="EO29" s="433"/>
      <c r="EP29" s="433"/>
      <c r="EQ29" s="433"/>
      <c r="ER29" s="433"/>
      <c r="ES29" s="433"/>
      <c r="ET29" s="433"/>
      <c r="EU29" s="433"/>
      <c r="EV29" s="433"/>
      <c r="EW29" s="433"/>
      <c r="EX29" s="433"/>
      <c r="EY29" s="433"/>
      <c r="EZ29" s="433"/>
      <c r="FA29" s="433"/>
      <c r="FB29" s="433"/>
      <c r="FC29" s="433"/>
      <c r="FD29" s="433"/>
      <c r="FE29" s="433"/>
      <c r="FF29" s="433"/>
      <c r="FG29" s="433"/>
      <c r="FH29" s="433"/>
      <c r="FI29" s="433"/>
      <c r="FJ29" s="433"/>
      <c r="FK29" s="433"/>
      <c r="FL29" s="433"/>
      <c r="FM29" s="433"/>
      <c r="FN29" s="433"/>
      <c r="FO29" s="433"/>
      <c r="FP29" s="433"/>
      <c r="FQ29" s="433"/>
      <c r="FR29" s="433"/>
      <c r="FS29" s="433"/>
      <c r="FT29" s="433"/>
      <c r="FU29" s="433"/>
      <c r="FV29" s="433"/>
      <c r="FW29" s="433"/>
      <c r="FX29" s="433"/>
      <c r="FY29" s="433"/>
      <c r="FZ29" s="433"/>
      <c r="GA29" s="433"/>
      <c r="GB29" s="433"/>
      <c r="GC29" s="433"/>
      <c r="GD29" s="433"/>
      <c r="GE29" s="433"/>
      <c r="GF29" s="433"/>
      <c r="GG29" s="433"/>
      <c r="GH29" s="433"/>
      <c r="GI29" s="433"/>
      <c r="GJ29" s="433"/>
      <c r="GK29" s="433"/>
      <c r="GL29" s="433"/>
      <c r="GM29" s="433"/>
      <c r="GN29" s="433"/>
      <c r="GO29" s="433"/>
      <c r="GP29" s="433"/>
      <c r="GQ29" s="433"/>
      <c r="GR29" s="433"/>
      <c r="GS29" s="433"/>
      <c r="GT29" s="433"/>
      <c r="GU29" s="433"/>
      <c r="GV29" s="433"/>
      <c r="GW29" s="433"/>
      <c r="GX29" s="433"/>
      <c r="GY29" s="433"/>
      <c r="GZ29" s="433"/>
      <c r="HA29" s="433"/>
      <c r="HB29" s="433"/>
      <c r="HC29" s="433"/>
      <c r="HD29" s="433"/>
      <c r="HE29" s="433"/>
      <c r="HF29" s="433"/>
      <c r="HG29" s="433"/>
      <c r="HH29" s="433"/>
      <c r="HI29" s="433"/>
      <c r="HJ29" s="433"/>
      <c r="HK29" s="433"/>
      <c r="HL29" s="433"/>
      <c r="HM29" s="433"/>
      <c r="HN29" s="433"/>
      <c r="HO29" s="433"/>
      <c r="HP29" s="433"/>
      <c r="HQ29" s="433"/>
      <c r="HR29" s="433"/>
      <c r="HS29" s="433"/>
      <c r="HT29" s="433"/>
      <c r="HU29" s="433"/>
      <c r="HV29" s="433"/>
      <c r="HW29" s="433"/>
      <c r="HX29" s="433"/>
      <c r="HY29" s="433"/>
      <c r="HZ29" s="433"/>
      <c r="IA29" s="433"/>
      <c r="IB29" s="433"/>
      <c r="IC29" s="433"/>
      <c r="ID29" s="433"/>
      <c r="IE29" s="433"/>
      <c r="IF29" s="433"/>
      <c r="IG29" s="433"/>
      <c r="IH29" s="433"/>
      <c r="II29" s="433"/>
      <c r="IJ29" s="433"/>
      <c r="IK29" s="433"/>
      <c r="IL29" s="433"/>
      <c r="IM29" s="433"/>
      <c r="IN29" s="433"/>
      <c r="IO29" s="433"/>
      <c r="IP29" s="433"/>
      <c r="IQ29" s="433"/>
      <c r="IR29" s="433"/>
      <c r="IS29" s="433"/>
      <c r="IT29" s="433"/>
      <c r="IU29" s="433"/>
      <c r="IV29" s="433"/>
      <c r="IW29" s="433"/>
      <c r="IX29" s="433"/>
      <c r="IY29" s="433"/>
      <c r="IZ29" s="433"/>
      <c r="JA29" s="433"/>
      <c r="JB29" s="433"/>
      <c r="JC29" s="433"/>
      <c r="JD29" s="433"/>
      <c r="JE29" s="433"/>
      <c r="JF29" s="433"/>
      <c r="JG29" s="433"/>
      <c r="JH29" s="433"/>
      <c r="JI29" s="433"/>
      <c r="JJ29" s="433"/>
      <c r="JK29" s="433"/>
      <c r="JL29" s="433"/>
      <c r="JM29" s="433"/>
      <c r="JN29" s="433"/>
      <c r="JO29" s="433"/>
      <c r="JP29" s="433"/>
      <c r="JQ29" s="433"/>
      <c r="JR29" s="433"/>
      <c r="JS29" s="433"/>
      <c r="JT29" s="433"/>
      <c r="JU29" s="433"/>
      <c r="JV29" s="433"/>
      <c r="JW29" s="433"/>
      <c r="JX29" s="433"/>
      <c r="JY29" s="433"/>
      <c r="JZ29" s="433"/>
      <c r="KA29" s="433"/>
      <c r="KB29" s="433"/>
      <c r="KC29" s="433"/>
      <c r="KD29" s="433"/>
      <c r="KE29" s="433"/>
      <c r="KF29" s="433"/>
      <c r="KG29" s="433"/>
      <c r="KH29" s="433"/>
      <c r="KI29" s="433"/>
      <c r="KJ29" s="433"/>
      <c r="KK29" s="433"/>
      <c r="KL29" s="433"/>
      <c r="KM29" s="433"/>
      <c r="KN29" s="433"/>
      <c r="KO29" s="433"/>
      <c r="KP29" s="433"/>
      <c r="KQ29" s="433"/>
      <c r="KR29" s="433"/>
      <c r="KS29" s="433"/>
      <c r="KT29" s="433"/>
      <c r="KU29" s="433"/>
      <c r="KV29" s="433"/>
      <c r="KW29" s="433"/>
      <c r="KX29" s="433"/>
      <c r="KY29" s="433"/>
      <c r="KZ29" s="433"/>
      <c r="LA29" s="433"/>
      <c r="LB29" s="433"/>
      <c r="LC29" s="433"/>
      <c r="LD29" s="433"/>
      <c r="LE29" s="433"/>
      <c r="LF29" s="433"/>
      <c r="LG29" s="433"/>
      <c r="LH29" s="433"/>
      <c r="LI29" s="433"/>
      <c r="LJ29" s="433"/>
      <c r="LK29" s="433"/>
      <c r="LL29" s="433"/>
      <c r="LM29" s="433"/>
      <c r="LN29" s="433"/>
      <c r="LO29" s="433"/>
      <c r="LP29" s="433"/>
      <c r="LQ29" s="433"/>
      <c r="LR29" s="433"/>
      <c r="LS29" s="433"/>
      <c r="LT29" s="433"/>
      <c r="LU29" s="433"/>
      <c r="LV29" s="433"/>
      <c r="LW29" s="433"/>
      <c r="LX29" s="433"/>
      <c r="LY29" s="433"/>
      <c r="LZ29" s="433"/>
      <c r="MA29" s="433"/>
      <c r="MB29" s="433"/>
      <c r="MC29" s="433"/>
      <c r="MD29" s="433"/>
      <c r="ME29" s="433"/>
      <c r="MF29" s="433"/>
      <c r="MG29" s="433"/>
      <c r="MH29" s="433"/>
      <c r="MI29" s="433"/>
      <c r="MJ29" s="433"/>
      <c r="MK29" s="433"/>
      <c r="ML29" s="433"/>
      <c r="MM29" s="433"/>
      <c r="MN29" s="433"/>
      <c r="MO29" s="433"/>
      <c r="MP29" s="433"/>
      <c r="MQ29" s="433"/>
      <c r="MR29" s="433"/>
      <c r="MS29" s="433"/>
      <c r="MT29" s="433"/>
      <c r="MU29" s="433"/>
      <c r="MV29" s="433"/>
      <c r="MW29" s="433"/>
      <c r="MX29" s="433"/>
      <c r="MY29" s="433"/>
      <c r="MZ29" s="433"/>
      <c r="NA29" s="433"/>
      <c r="NB29" s="433"/>
      <c r="NC29" s="433"/>
      <c r="ND29" s="433"/>
      <c r="NE29" s="433"/>
      <c r="NF29" s="433"/>
      <c r="NG29" s="433"/>
      <c r="NH29" s="433"/>
      <c r="NI29" s="433"/>
      <c r="NJ29" s="433"/>
      <c r="NK29" s="433"/>
      <c r="NL29" s="433"/>
      <c r="NM29" s="433"/>
      <c r="NN29" s="433"/>
      <c r="NO29" s="433"/>
      <c r="NP29" s="433"/>
      <c r="NQ29" s="433"/>
      <c r="NR29" s="433"/>
      <c r="NS29" s="433"/>
      <c r="NT29" s="433"/>
      <c r="NU29" s="433"/>
      <c r="NV29" s="433"/>
      <c r="NW29" s="433"/>
      <c r="NX29" s="433"/>
      <c r="NY29" s="433"/>
      <c r="NZ29" s="433"/>
      <c r="OA29" s="433"/>
      <c r="OB29" s="433"/>
      <c r="OC29" s="433"/>
      <c r="OD29" s="433"/>
      <c r="OE29" s="433"/>
      <c r="OF29" s="433"/>
      <c r="OG29" s="433"/>
      <c r="OH29" s="433"/>
      <c r="OI29" s="433"/>
      <c r="OJ29" s="433"/>
      <c r="OK29" s="433"/>
      <c r="OL29" s="433"/>
      <c r="OM29" s="433"/>
      <c r="ON29" s="433"/>
      <c r="OO29" s="433"/>
      <c r="OP29" s="433"/>
      <c r="OQ29" s="433"/>
      <c r="OR29" s="433"/>
      <c r="OS29" s="433"/>
      <c r="OT29" s="433"/>
      <c r="OU29" s="433"/>
      <c r="OV29" s="433"/>
      <c r="OW29" s="433"/>
      <c r="OX29" s="433"/>
      <c r="OY29" s="433"/>
      <c r="OZ29" s="433"/>
      <c r="PA29" s="433"/>
      <c r="PB29" s="433"/>
      <c r="PC29" s="433"/>
      <c r="PD29" s="433"/>
      <c r="PE29" s="433"/>
      <c r="PF29" s="433"/>
      <c r="PG29" s="433"/>
      <c r="PH29" s="433"/>
      <c r="PI29" s="433"/>
      <c r="PJ29" s="433"/>
      <c r="PK29" s="433"/>
      <c r="PL29" s="433"/>
      <c r="PM29" s="433"/>
      <c r="PN29" s="433"/>
      <c r="PO29" s="433"/>
      <c r="PP29" s="433"/>
      <c r="PQ29" s="433"/>
      <c r="PR29" s="433"/>
      <c r="PS29" s="433"/>
      <c r="PT29" s="433"/>
      <c r="PU29" s="433"/>
      <c r="PV29" s="433"/>
      <c r="PW29" s="433"/>
      <c r="PX29" s="433"/>
      <c r="PY29" s="433"/>
      <c r="PZ29" s="433"/>
      <c r="QA29" s="433"/>
      <c r="QB29" s="433"/>
      <c r="QC29" s="433"/>
      <c r="QD29" s="433"/>
      <c r="QE29" s="433"/>
      <c r="QF29" s="433"/>
      <c r="QG29" s="433"/>
      <c r="QH29" s="433"/>
      <c r="QI29" s="433"/>
      <c r="QJ29" s="433"/>
      <c r="QK29" s="433"/>
      <c r="QL29" s="433"/>
      <c r="QM29" s="433"/>
      <c r="QN29" s="433"/>
      <c r="QO29" s="433"/>
      <c r="QP29" s="433"/>
      <c r="QQ29" s="433"/>
      <c r="QR29" s="433"/>
      <c r="QS29" s="433"/>
      <c r="QT29" s="433"/>
      <c r="QU29" s="433"/>
      <c r="QV29" s="433"/>
      <c r="QW29" s="433"/>
      <c r="QX29" s="433"/>
      <c r="QY29" s="433"/>
      <c r="QZ29" s="433"/>
      <c r="RA29" s="433"/>
      <c r="RB29" s="433"/>
      <c r="RC29" s="433"/>
      <c r="RD29" s="433"/>
      <c r="RE29" s="433"/>
      <c r="RF29" s="433"/>
      <c r="RG29" s="433"/>
      <c r="RH29" s="433"/>
      <c r="RI29" s="433"/>
      <c r="RJ29" s="433"/>
      <c r="RK29" s="433"/>
      <c r="RL29" s="433"/>
      <c r="RM29" s="433"/>
      <c r="RN29" s="433"/>
      <c r="RO29" s="433"/>
      <c r="RP29" s="433"/>
      <c r="RQ29" s="433"/>
      <c r="RR29" s="433"/>
      <c r="RS29" s="433"/>
      <c r="RT29" s="433"/>
      <c r="RU29" s="433"/>
      <c r="RV29" s="433"/>
      <c r="RW29" s="433"/>
      <c r="RX29" s="433"/>
      <c r="RY29" s="433"/>
      <c r="RZ29" s="433"/>
      <c r="SA29" s="433"/>
      <c r="SB29" s="433"/>
      <c r="SC29" s="433"/>
      <c r="SD29" s="433"/>
      <c r="SE29" s="433"/>
      <c r="SF29" s="433"/>
      <c r="SG29" s="433"/>
      <c r="SH29" s="433"/>
      <c r="SI29" s="433"/>
      <c r="SJ29" s="433"/>
      <c r="SK29" s="433"/>
      <c r="SL29" s="433"/>
      <c r="SM29" s="433"/>
      <c r="SN29" s="433"/>
      <c r="SO29" s="433"/>
      <c r="SP29" s="433"/>
      <c r="SQ29" s="433"/>
      <c r="SR29" s="433"/>
      <c r="SS29" s="433"/>
      <c r="ST29" s="433"/>
      <c r="SU29" s="433"/>
      <c r="SV29" s="433"/>
      <c r="SW29" s="433"/>
      <c r="SX29" s="433"/>
      <c r="SY29" s="433"/>
      <c r="SZ29" s="433"/>
      <c r="TA29" s="433"/>
      <c r="TB29" s="433"/>
      <c r="TC29" s="433"/>
      <c r="TD29" s="433"/>
      <c r="TE29" s="433"/>
      <c r="TF29" s="433"/>
      <c r="TG29" s="433"/>
      <c r="TH29" s="433"/>
      <c r="TI29" s="433"/>
      <c r="TJ29" s="433"/>
      <c r="TK29" s="433"/>
      <c r="TL29" s="433"/>
      <c r="TM29" s="433"/>
      <c r="TN29" s="433"/>
      <c r="TO29" s="433"/>
      <c r="TP29" s="433"/>
      <c r="TQ29" s="433"/>
      <c r="TR29" s="433"/>
      <c r="TS29" s="433"/>
      <c r="TT29" s="433"/>
      <c r="TU29" s="433"/>
      <c r="TV29" s="433"/>
      <c r="TW29" s="433"/>
      <c r="TX29" s="433"/>
      <c r="TY29" s="433"/>
      <c r="TZ29" s="433"/>
      <c r="UA29" s="433"/>
      <c r="UB29" s="433"/>
      <c r="UC29" s="433"/>
      <c r="UD29" s="433"/>
      <c r="UE29" s="433"/>
      <c r="UF29" s="433"/>
      <c r="UG29" s="433"/>
      <c r="UH29" s="433"/>
      <c r="UI29" s="433"/>
      <c r="UJ29" s="433"/>
      <c r="UK29" s="433"/>
      <c r="UL29" s="433"/>
      <c r="UM29" s="433"/>
      <c r="UN29" s="433"/>
    </row>
    <row r="30" spans="1:560" s="45" customFormat="1" ht="20.100000000000001" customHeight="1">
      <c r="A30" s="190" t="s">
        <v>343</v>
      </c>
      <c r="B30" s="428">
        <v>21308890.910000004</v>
      </c>
      <c r="C30" s="428">
        <v>232414.59</v>
      </c>
      <c r="D30" s="428">
        <v>387411.20000000007</v>
      </c>
      <c r="E30" s="428">
        <v>259270.96999999997</v>
      </c>
      <c r="F30" s="428">
        <v>498239.13</v>
      </c>
      <c r="G30" s="428">
        <v>-19821.93</v>
      </c>
      <c r="H30" s="428">
        <v>904387.42</v>
      </c>
      <c r="I30" s="428">
        <v>4209269.47</v>
      </c>
      <c r="J30" s="428">
        <v>123575.52</v>
      </c>
      <c r="K30" s="428">
        <v>247709.51</v>
      </c>
      <c r="L30" s="428">
        <v>261476.11</v>
      </c>
      <c r="M30" s="428">
        <v>229168.47</v>
      </c>
      <c r="N30" s="428">
        <v>54945.81</v>
      </c>
      <c r="O30" s="429">
        <f t="shared" si="2"/>
        <v>7388046.2699999986</v>
      </c>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433"/>
      <c r="BS30" s="433"/>
      <c r="BT30" s="433"/>
      <c r="BU30" s="433"/>
      <c r="BV30" s="433"/>
      <c r="BW30" s="433"/>
      <c r="BX30" s="433"/>
      <c r="BY30" s="433"/>
      <c r="BZ30" s="433"/>
      <c r="CA30" s="433"/>
      <c r="CB30" s="433"/>
      <c r="CC30" s="433"/>
      <c r="CD30" s="433"/>
      <c r="CE30" s="433"/>
      <c r="CF30" s="433"/>
      <c r="CG30" s="433"/>
      <c r="CH30" s="433"/>
      <c r="CI30" s="433"/>
      <c r="CJ30" s="433"/>
      <c r="CK30" s="433"/>
      <c r="CL30" s="433"/>
      <c r="CM30" s="433"/>
      <c r="CN30" s="433"/>
      <c r="CO30" s="433"/>
      <c r="CP30" s="433"/>
      <c r="CQ30" s="433"/>
      <c r="CR30" s="433"/>
      <c r="CS30" s="433"/>
      <c r="CT30" s="433"/>
      <c r="CU30" s="433"/>
      <c r="CV30" s="433"/>
      <c r="CW30" s="433"/>
      <c r="CX30" s="433"/>
      <c r="CY30" s="433"/>
      <c r="CZ30" s="433"/>
      <c r="DA30" s="433"/>
      <c r="DB30" s="433"/>
      <c r="DC30" s="433"/>
      <c r="DD30" s="433"/>
      <c r="DE30" s="433"/>
      <c r="DF30" s="433"/>
      <c r="DG30" s="433"/>
      <c r="DH30" s="433"/>
      <c r="DI30" s="433"/>
      <c r="DJ30" s="433"/>
      <c r="DK30" s="433"/>
      <c r="DL30" s="433"/>
      <c r="DM30" s="433"/>
      <c r="DN30" s="433"/>
      <c r="DO30" s="433"/>
      <c r="DP30" s="433"/>
      <c r="DQ30" s="433"/>
      <c r="DR30" s="433"/>
      <c r="DS30" s="433"/>
      <c r="DT30" s="433"/>
      <c r="DU30" s="433"/>
      <c r="DV30" s="433"/>
      <c r="DW30" s="433"/>
      <c r="DX30" s="433"/>
      <c r="DY30" s="433"/>
      <c r="DZ30" s="433"/>
      <c r="EA30" s="433"/>
      <c r="EB30" s="433"/>
      <c r="EC30" s="433"/>
      <c r="ED30" s="433"/>
      <c r="EE30" s="433"/>
      <c r="EF30" s="433"/>
      <c r="EG30" s="433"/>
      <c r="EH30" s="433"/>
      <c r="EI30" s="433"/>
      <c r="EJ30" s="433"/>
      <c r="EK30" s="433"/>
      <c r="EL30" s="433"/>
      <c r="EM30" s="433"/>
      <c r="EN30" s="433"/>
      <c r="EO30" s="433"/>
      <c r="EP30" s="433"/>
      <c r="EQ30" s="433"/>
      <c r="ER30" s="433"/>
      <c r="ES30" s="433"/>
      <c r="ET30" s="433"/>
      <c r="EU30" s="433"/>
      <c r="EV30" s="433"/>
      <c r="EW30" s="433"/>
      <c r="EX30" s="433"/>
      <c r="EY30" s="433"/>
      <c r="EZ30" s="433"/>
      <c r="FA30" s="433"/>
      <c r="FB30" s="433"/>
      <c r="FC30" s="433"/>
      <c r="FD30" s="433"/>
      <c r="FE30" s="433"/>
      <c r="FF30" s="433"/>
      <c r="FG30" s="433"/>
      <c r="FH30" s="433"/>
      <c r="FI30" s="433"/>
      <c r="FJ30" s="433"/>
      <c r="FK30" s="433"/>
      <c r="FL30" s="433"/>
      <c r="FM30" s="433"/>
      <c r="FN30" s="433"/>
      <c r="FO30" s="433"/>
      <c r="FP30" s="433"/>
      <c r="FQ30" s="433"/>
      <c r="FR30" s="433"/>
      <c r="FS30" s="433"/>
      <c r="FT30" s="433"/>
      <c r="FU30" s="433"/>
      <c r="FV30" s="433"/>
      <c r="FW30" s="433"/>
      <c r="FX30" s="433"/>
      <c r="FY30" s="433"/>
      <c r="FZ30" s="433"/>
      <c r="GA30" s="433"/>
      <c r="GB30" s="433"/>
      <c r="GC30" s="433"/>
      <c r="GD30" s="433"/>
      <c r="GE30" s="433"/>
      <c r="GF30" s="433"/>
      <c r="GG30" s="433"/>
      <c r="GH30" s="433"/>
      <c r="GI30" s="433"/>
      <c r="GJ30" s="433"/>
      <c r="GK30" s="433"/>
      <c r="GL30" s="433"/>
      <c r="GM30" s="433"/>
      <c r="GN30" s="433"/>
      <c r="GO30" s="433"/>
      <c r="GP30" s="433"/>
      <c r="GQ30" s="433"/>
      <c r="GR30" s="433"/>
      <c r="GS30" s="433"/>
      <c r="GT30" s="433"/>
      <c r="GU30" s="433"/>
      <c r="GV30" s="433"/>
      <c r="GW30" s="433"/>
      <c r="GX30" s="433"/>
      <c r="GY30" s="433"/>
      <c r="GZ30" s="433"/>
      <c r="HA30" s="433"/>
      <c r="HB30" s="433"/>
      <c r="HC30" s="433"/>
      <c r="HD30" s="433"/>
      <c r="HE30" s="433"/>
      <c r="HF30" s="433"/>
      <c r="HG30" s="433"/>
      <c r="HH30" s="433"/>
      <c r="HI30" s="433"/>
      <c r="HJ30" s="433"/>
      <c r="HK30" s="433"/>
      <c r="HL30" s="433"/>
      <c r="HM30" s="433"/>
      <c r="HN30" s="433"/>
      <c r="HO30" s="433"/>
      <c r="HP30" s="433"/>
      <c r="HQ30" s="433"/>
      <c r="HR30" s="433"/>
      <c r="HS30" s="433"/>
      <c r="HT30" s="433"/>
      <c r="HU30" s="433"/>
      <c r="HV30" s="433"/>
      <c r="HW30" s="433"/>
      <c r="HX30" s="433"/>
      <c r="HY30" s="433"/>
      <c r="HZ30" s="433"/>
      <c r="IA30" s="433"/>
      <c r="IB30" s="433"/>
      <c r="IC30" s="433"/>
      <c r="ID30" s="433"/>
      <c r="IE30" s="433"/>
      <c r="IF30" s="433"/>
      <c r="IG30" s="433"/>
      <c r="IH30" s="433"/>
      <c r="II30" s="433"/>
      <c r="IJ30" s="433"/>
      <c r="IK30" s="433"/>
      <c r="IL30" s="433"/>
      <c r="IM30" s="433"/>
      <c r="IN30" s="433"/>
      <c r="IO30" s="433"/>
      <c r="IP30" s="433"/>
      <c r="IQ30" s="433"/>
      <c r="IR30" s="433"/>
      <c r="IS30" s="433"/>
      <c r="IT30" s="433"/>
      <c r="IU30" s="433"/>
      <c r="IV30" s="433"/>
      <c r="IW30" s="433"/>
      <c r="IX30" s="433"/>
      <c r="IY30" s="433"/>
      <c r="IZ30" s="433"/>
      <c r="JA30" s="433"/>
      <c r="JB30" s="433"/>
      <c r="JC30" s="433"/>
      <c r="JD30" s="433"/>
      <c r="JE30" s="433"/>
      <c r="JF30" s="433"/>
      <c r="JG30" s="433"/>
      <c r="JH30" s="433"/>
      <c r="JI30" s="433"/>
      <c r="JJ30" s="433"/>
      <c r="JK30" s="433"/>
      <c r="JL30" s="433"/>
      <c r="JM30" s="433"/>
      <c r="JN30" s="433"/>
      <c r="JO30" s="433"/>
      <c r="JP30" s="433"/>
      <c r="JQ30" s="433"/>
      <c r="JR30" s="433"/>
      <c r="JS30" s="433"/>
      <c r="JT30" s="433"/>
      <c r="JU30" s="433"/>
      <c r="JV30" s="433"/>
      <c r="JW30" s="433"/>
      <c r="JX30" s="433"/>
      <c r="JY30" s="433"/>
      <c r="JZ30" s="433"/>
      <c r="KA30" s="433"/>
      <c r="KB30" s="433"/>
      <c r="KC30" s="433"/>
      <c r="KD30" s="433"/>
      <c r="KE30" s="433"/>
      <c r="KF30" s="433"/>
      <c r="KG30" s="433"/>
      <c r="KH30" s="433"/>
      <c r="KI30" s="433"/>
      <c r="KJ30" s="433"/>
      <c r="KK30" s="433"/>
      <c r="KL30" s="433"/>
      <c r="KM30" s="433"/>
      <c r="KN30" s="433"/>
      <c r="KO30" s="433"/>
      <c r="KP30" s="433"/>
      <c r="KQ30" s="433"/>
      <c r="KR30" s="433"/>
      <c r="KS30" s="433"/>
      <c r="KT30" s="433"/>
      <c r="KU30" s="433"/>
      <c r="KV30" s="433"/>
      <c r="KW30" s="433"/>
      <c r="KX30" s="433"/>
      <c r="KY30" s="433"/>
      <c r="KZ30" s="433"/>
      <c r="LA30" s="433"/>
      <c r="LB30" s="433"/>
      <c r="LC30" s="433"/>
      <c r="LD30" s="433"/>
      <c r="LE30" s="433"/>
      <c r="LF30" s="433"/>
      <c r="LG30" s="433"/>
      <c r="LH30" s="433"/>
      <c r="LI30" s="433"/>
      <c r="LJ30" s="433"/>
      <c r="LK30" s="433"/>
      <c r="LL30" s="433"/>
      <c r="LM30" s="433"/>
      <c r="LN30" s="433"/>
      <c r="LO30" s="433"/>
      <c r="LP30" s="433"/>
      <c r="LQ30" s="433"/>
      <c r="LR30" s="433"/>
      <c r="LS30" s="433"/>
      <c r="LT30" s="433"/>
      <c r="LU30" s="433"/>
      <c r="LV30" s="433"/>
      <c r="LW30" s="433"/>
      <c r="LX30" s="433"/>
      <c r="LY30" s="433"/>
      <c r="LZ30" s="433"/>
      <c r="MA30" s="433"/>
      <c r="MB30" s="433"/>
      <c r="MC30" s="433"/>
      <c r="MD30" s="433"/>
      <c r="ME30" s="433"/>
      <c r="MF30" s="433"/>
      <c r="MG30" s="433"/>
      <c r="MH30" s="433"/>
      <c r="MI30" s="433"/>
      <c r="MJ30" s="433"/>
      <c r="MK30" s="433"/>
      <c r="ML30" s="433"/>
      <c r="MM30" s="433"/>
      <c r="MN30" s="433"/>
      <c r="MO30" s="433"/>
      <c r="MP30" s="433"/>
      <c r="MQ30" s="433"/>
      <c r="MR30" s="433"/>
      <c r="MS30" s="433"/>
      <c r="MT30" s="433"/>
      <c r="MU30" s="433"/>
      <c r="MV30" s="433"/>
      <c r="MW30" s="433"/>
      <c r="MX30" s="433"/>
      <c r="MY30" s="433"/>
      <c r="MZ30" s="433"/>
      <c r="NA30" s="433"/>
      <c r="NB30" s="433"/>
      <c r="NC30" s="433"/>
      <c r="ND30" s="433"/>
      <c r="NE30" s="433"/>
      <c r="NF30" s="433"/>
      <c r="NG30" s="433"/>
      <c r="NH30" s="433"/>
      <c r="NI30" s="433"/>
      <c r="NJ30" s="433"/>
      <c r="NK30" s="433"/>
      <c r="NL30" s="433"/>
      <c r="NM30" s="433"/>
      <c r="NN30" s="433"/>
      <c r="NO30" s="433"/>
      <c r="NP30" s="433"/>
      <c r="NQ30" s="433"/>
      <c r="NR30" s="433"/>
      <c r="NS30" s="433"/>
      <c r="NT30" s="433"/>
      <c r="NU30" s="433"/>
      <c r="NV30" s="433"/>
      <c r="NW30" s="433"/>
      <c r="NX30" s="433"/>
      <c r="NY30" s="433"/>
      <c r="NZ30" s="433"/>
      <c r="OA30" s="433"/>
      <c r="OB30" s="433"/>
      <c r="OC30" s="433"/>
      <c r="OD30" s="433"/>
      <c r="OE30" s="433"/>
      <c r="OF30" s="433"/>
      <c r="OG30" s="433"/>
      <c r="OH30" s="433"/>
      <c r="OI30" s="433"/>
      <c r="OJ30" s="433"/>
      <c r="OK30" s="433"/>
      <c r="OL30" s="433"/>
      <c r="OM30" s="433"/>
      <c r="ON30" s="433"/>
      <c r="OO30" s="433"/>
      <c r="OP30" s="433"/>
      <c r="OQ30" s="433"/>
      <c r="OR30" s="433"/>
      <c r="OS30" s="433"/>
      <c r="OT30" s="433"/>
      <c r="OU30" s="433"/>
      <c r="OV30" s="433"/>
      <c r="OW30" s="433"/>
      <c r="OX30" s="433"/>
      <c r="OY30" s="433"/>
      <c r="OZ30" s="433"/>
      <c r="PA30" s="433"/>
      <c r="PB30" s="433"/>
      <c r="PC30" s="433"/>
      <c r="PD30" s="433"/>
      <c r="PE30" s="433"/>
      <c r="PF30" s="433"/>
      <c r="PG30" s="433"/>
      <c r="PH30" s="433"/>
      <c r="PI30" s="433"/>
      <c r="PJ30" s="433"/>
      <c r="PK30" s="433"/>
      <c r="PL30" s="433"/>
      <c r="PM30" s="433"/>
      <c r="PN30" s="433"/>
      <c r="PO30" s="433"/>
      <c r="PP30" s="433"/>
      <c r="PQ30" s="433"/>
      <c r="PR30" s="433"/>
      <c r="PS30" s="433"/>
      <c r="PT30" s="433"/>
      <c r="PU30" s="433"/>
      <c r="PV30" s="433"/>
      <c r="PW30" s="433"/>
      <c r="PX30" s="433"/>
      <c r="PY30" s="433"/>
      <c r="PZ30" s="433"/>
      <c r="QA30" s="433"/>
      <c r="QB30" s="433"/>
      <c r="QC30" s="433"/>
      <c r="QD30" s="433"/>
      <c r="QE30" s="433"/>
      <c r="QF30" s="433"/>
      <c r="QG30" s="433"/>
      <c r="QH30" s="433"/>
      <c r="QI30" s="433"/>
      <c r="QJ30" s="433"/>
      <c r="QK30" s="433"/>
      <c r="QL30" s="433"/>
      <c r="QM30" s="433"/>
      <c r="QN30" s="433"/>
      <c r="QO30" s="433"/>
      <c r="QP30" s="433"/>
      <c r="QQ30" s="433"/>
      <c r="QR30" s="433"/>
      <c r="QS30" s="433"/>
      <c r="QT30" s="433"/>
      <c r="QU30" s="433"/>
      <c r="QV30" s="433"/>
      <c r="QW30" s="433"/>
      <c r="QX30" s="433"/>
      <c r="QY30" s="433"/>
      <c r="QZ30" s="433"/>
      <c r="RA30" s="433"/>
      <c r="RB30" s="433"/>
      <c r="RC30" s="433"/>
      <c r="RD30" s="433"/>
      <c r="RE30" s="433"/>
      <c r="RF30" s="433"/>
      <c r="RG30" s="433"/>
      <c r="RH30" s="433"/>
      <c r="RI30" s="433"/>
      <c r="RJ30" s="433"/>
      <c r="RK30" s="433"/>
      <c r="RL30" s="433"/>
      <c r="RM30" s="433"/>
      <c r="RN30" s="433"/>
      <c r="RO30" s="433"/>
      <c r="RP30" s="433"/>
      <c r="RQ30" s="433"/>
      <c r="RR30" s="433"/>
      <c r="RS30" s="433"/>
      <c r="RT30" s="433"/>
      <c r="RU30" s="433"/>
      <c r="RV30" s="433"/>
      <c r="RW30" s="433"/>
      <c r="RX30" s="433"/>
      <c r="RY30" s="433"/>
      <c r="RZ30" s="433"/>
      <c r="SA30" s="433"/>
      <c r="SB30" s="433"/>
      <c r="SC30" s="433"/>
      <c r="SD30" s="433"/>
      <c r="SE30" s="433"/>
      <c r="SF30" s="433"/>
      <c r="SG30" s="433"/>
      <c r="SH30" s="433"/>
      <c r="SI30" s="433"/>
      <c r="SJ30" s="433"/>
      <c r="SK30" s="433"/>
      <c r="SL30" s="433"/>
      <c r="SM30" s="433"/>
      <c r="SN30" s="433"/>
      <c r="SO30" s="433"/>
      <c r="SP30" s="433"/>
      <c r="SQ30" s="433"/>
      <c r="SR30" s="433"/>
      <c r="SS30" s="433"/>
      <c r="ST30" s="433"/>
      <c r="SU30" s="433"/>
      <c r="SV30" s="433"/>
      <c r="SW30" s="433"/>
      <c r="SX30" s="433"/>
      <c r="SY30" s="433"/>
      <c r="SZ30" s="433"/>
      <c r="TA30" s="433"/>
      <c r="TB30" s="433"/>
      <c r="TC30" s="433"/>
      <c r="TD30" s="433"/>
      <c r="TE30" s="433"/>
      <c r="TF30" s="433"/>
      <c r="TG30" s="433"/>
      <c r="TH30" s="433"/>
      <c r="TI30" s="433"/>
      <c r="TJ30" s="433"/>
      <c r="TK30" s="433"/>
      <c r="TL30" s="433"/>
      <c r="TM30" s="433"/>
      <c r="TN30" s="433"/>
      <c r="TO30" s="433"/>
      <c r="TP30" s="433"/>
      <c r="TQ30" s="433"/>
      <c r="TR30" s="433"/>
      <c r="TS30" s="433"/>
      <c r="TT30" s="433"/>
      <c r="TU30" s="433"/>
      <c r="TV30" s="433"/>
      <c r="TW30" s="433"/>
      <c r="TX30" s="433"/>
      <c r="TY30" s="433"/>
      <c r="TZ30" s="433"/>
      <c r="UA30" s="433"/>
      <c r="UB30" s="433"/>
      <c r="UC30" s="433"/>
      <c r="UD30" s="433"/>
      <c r="UE30" s="433"/>
      <c r="UF30" s="433"/>
      <c r="UG30" s="433"/>
      <c r="UH30" s="433"/>
      <c r="UI30" s="433"/>
      <c r="UJ30" s="433"/>
      <c r="UK30" s="433"/>
      <c r="UL30" s="433"/>
      <c r="UM30" s="433"/>
      <c r="UN30" s="433"/>
    </row>
    <row r="31" spans="1:560" s="45" customFormat="1" ht="20.100000000000001" customHeight="1">
      <c r="A31" s="190" t="s">
        <v>344</v>
      </c>
      <c r="B31" s="428">
        <v>5809680.3600000013</v>
      </c>
      <c r="C31" s="428">
        <v>201834.4</v>
      </c>
      <c r="D31" s="428">
        <v>391529.01</v>
      </c>
      <c r="E31" s="428">
        <v>168142.99</v>
      </c>
      <c r="F31" s="428">
        <v>32900</v>
      </c>
      <c r="G31" s="428">
        <v>57100</v>
      </c>
      <c r="H31" s="428">
        <v>396587.46</v>
      </c>
      <c r="I31" s="428">
        <v>459770.30000000005</v>
      </c>
      <c r="J31" s="428">
        <v>462947.14</v>
      </c>
      <c r="K31" s="428">
        <v>396326.01</v>
      </c>
      <c r="L31" s="428">
        <v>314298.53000000003</v>
      </c>
      <c r="M31" s="428">
        <v>399895.5</v>
      </c>
      <c r="N31" s="428">
        <v>510303.59</v>
      </c>
      <c r="O31" s="429">
        <f t="shared" si="2"/>
        <v>3791634.9300000006</v>
      </c>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3"/>
      <c r="BT31" s="433"/>
      <c r="BU31" s="433"/>
      <c r="BV31" s="433"/>
      <c r="BW31" s="433"/>
      <c r="BX31" s="433"/>
      <c r="BY31" s="433"/>
      <c r="BZ31" s="433"/>
      <c r="CA31" s="433"/>
      <c r="CB31" s="433"/>
      <c r="CC31" s="433"/>
      <c r="CD31" s="433"/>
      <c r="CE31" s="433"/>
      <c r="CF31" s="433"/>
      <c r="CG31" s="433"/>
      <c r="CH31" s="433"/>
      <c r="CI31" s="433"/>
      <c r="CJ31" s="433"/>
      <c r="CK31" s="433"/>
      <c r="CL31" s="433"/>
      <c r="CM31" s="433"/>
      <c r="CN31" s="433"/>
      <c r="CO31" s="433"/>
      <c r="CP31" s="433"/>
      <c r="CQ31" s="433"/>
      <c r="CR31" s="433"/>
      <c r="CS31" s="433"/>
      <c r="CT31" s="433"/>
      <c r="CU31" s="433"/>
      <c r="CV31" s="433"/>
      <c r="CW31" s="433"/>
      <c r="CX31" s="433"/>
      <c r="CY31" s="433"/>
      <c r="CZ31" s="433"/>
      <c r="DA31" s="433"/>
      <c r="DB31" s="433"/>
      <c r="DC31" s="433"/>
      <c r="DD31" s="433"/>
      <c r="DE31" s="433"/>
      <c r="DF31" s="433"/>
      <c r="DG31" s="433"/>
      <c r="DH31" s="433"/>
      <c r="DI31" s="433"/>
      <c r="DJ31" s="433"/>
      <c r="DK31" s="433"/>
      <c r="DL31" s="433"/>
      <c r="DM31" s="433"/>
      <c r="DN31" s="433"/>
      <c r="DO31" s="433"/>
      <c r="DP31" s="433"/>
      <c r="DQ31" s="433"/>
      <c r="DR31" s="433"/>
      <c r="DS31" s="433"/>
      <c r="DT31" s="433"/>
      <c r="DU31" s="433"/>
      <c r="DV31" s="433"/>
      <c r="DW31" s="433"/>
      <c r="DX31" s="433"/>
      <c r="DY31" s="433"/>
      <c r="DZ31" s="433"/>
      <c r="EA31" s="433"/>
      <c r="EB31" s="433"/>
      <c r="EC31" s="433"/>
      <c r="ED31" s="433"/>
      <c r="EE31" s="433"/>
      <c r="EF31" s="433"/>
      <c r="EG31" s="433"/>
      <c r="EH31" s="433"/>
      <c r="EI31" s="433"/>
      <c r="EJ31" s="433"/>
      <c r="EK31" s="433"/>
      <c r="EL31" s="433"/>
      <c r="EM31" s="433"/>
      <c r="EN31" s="433"/>
      <c r="EO31" s="433"/>
      <c r="EP31" s="433"/>
      <c r="EQ31" s="433"/>
      <c r="ER31" s="433"/>
      <c r="ES31" s="433"/>
      <c r="ET31" s="433"/>
      <c r="EU31" s="433"/>
      <c r="EV31" s="433"/>
      <c r="EW31" s="433"/>
      <c r="EX31" s="433"/>
      <c r="EY31" s="433"/>
      <c r="EZ31" s="433"/>
      <c r="FA31" s="433"/>
      <c r="FB31" s="433"/>
      <c r="FC31" s="433"/>
      <c r="FD31" s="433"/>
      <c r="FE31" s="433"/>
      <c r="FF31" s="433"/>
      <c r="FG31" s="433"/>
      <c r="FH31" s="433"/>
      <c r="FI31" s="433"/>
      <c r="FJ31" s="433"/>
      <c r="FK31" s="433"/>
      <c r="FL31" s="433"/>
      <c r="FM31" s="433"/>
      <c r="FN31" s="433"/>
      <c r="FO31" s="433"/>
      <c r="FP31" s="433"/>
      <c r="FQ31" s="433"/>
      <c r="FR31" s="433"/>
      <c r="FS31" s="433"/>
      <c r="FT31" s="433"/>
      <c r="FU31" s="433"/>
      <c r="FV31" s="433"/>
      <c r="FW31" s="433"/>
      <c r="FX31" s="433"/>
      <c r="FY31" s="433"/>
      <c r="FZ31" s="433"/>
      <c r="GA31" s="433"/>
      <c r="GB31" s="433"/>
      <c r="GC31" s="433"/>
      <c r="GD31" s="433"/>
      <c r="GE31" s="433"/>
      <c r="GF31" s="433"/>
      <c r="GG31" s="433"/>
      <c r="GH31" s="433"/>
      <c r="GI31" s="433"/>
      <c r="GJ31" s="433"/>
      <c r="GK31" s="433"/>
      <c r="GL31" s="433"/>
      <c r="GM31" s="433"/>
      <c r="GN31" s="433"/>
      <c r="GO31" s="433"/>
      <c r="GP31" s="433"/>
      <c r="GQ31" s="433"/>
      <c r="GR31" s="433"/>
      <c r="GS31" s="433"/>
      <c r="GT31" s="433"/>
      <c r="GU31" s="433"/>
      <c r="GV31" s="433"/>
      <c r="GW31" s="433"/>
      <c r="GX31" s="433"/>
      <c r="GY31" s="433"/>
      <c r="GZ31" s="433"/>
      <c r="HA31" s="433"/>
      <c r="HB31" s="433"/>
      <c r="HC31" s="433"/>
      <c r="HD31" s="433"/>
      <c r="HE31" s="433"/>
      <c r="HF31" s="433"/>
      <c r="HG31" s="433"/>
      <c r="HH31" s="433"/>
      <c r="HI31" s="433"/>
      <c r="HJ31" s="433"/>
      <c r="HK31" s="433"/>
      <c r="HL31" s="433"/>
      <c r="HM31" s="433"/>
      <c r="HN31" s="433"/>
      <c r="HO31" s="433"/>
      <c r="HP31" s="433"/>
      <c r="HQ31" s="433"/>
      <c r="HR31" s="433"/>
      <c r="HS31" s="433"/>
      <c r="HT31" s="433"/>
      <c r="HU31" s="433"/>
      <c r="HV31" s="433"/>
      <c r="HW31" s="433"/>
      <c r="HX31" s="433"/>
      <c r="HY31" s="433"/>
      <c r="HZ31" s="433"/>
      <c r="IA31" s="433"/>
      <c r="IB31" s="433"/>
      <c r="IC31" s="433"/>
      <c r="ID31" s="433"/>
      <c r="IE31" s="433"/>
      <c r="IF31" s="433"/>
      <c r="IG31" s="433"/>
      <c r="IH31" s="433"/>
      <c r="II31" s="433"/>
      <c r="IJ31" s="433"/>
      <c r="IK31" s="433"/>
      <c r="IL31" s="433"/>
      <c r="IM31" s="433"/>
      <c r="IN31" s="433"/>
      <c r="IO31" s="433"/>
      <c r="IP31" s="433"/>
      <c r="IQ31" s="433"/>
      <c r="IR31" s="433"/>
      <c r="IS31" s="433"/>
      <c r="IT31" s="433"/>
      <c r="IU31" s="433"/>
      <c r="IV31" s="433"/>
      <c r="IW31" s="433"/>
      <c r="IX31" s="433"/>
      <c r="IY31" s="433"/>
      <c r="IZ31" s="433"/>
      <c r="JA31" s="433"/>
      <c r="JB31" s="433"/>
      <c r="JC31" s="433"/>
      <c r="JD31" s="433"/>
      <c r="JE31" s="433"/>
      <c r="JF31" s="433"/>
      <c r="JG31" s="433"/>
      <c r="JH31" s="433"/>
      <c r="JI31" s="433"/>
      <c r="JJ31" s="433"/>
      <c r="JK31" s="433"/>
      <c r="JL31" s="433"/>
      <c r="JM31" s="433"/>
      <c r="JN31" s="433"/>
      <c r="JO31" s="433"/>
      <c r="JP31" s="433"/>
      <c r="JQ31" s="433"/>
      <c r="JR31" s="433"/>
      <c r="JS31" s="433"/>
      <c r="JT31" s="433"/>
      <c r="JU31" s="433"/>
      <c r="JV31" s="433"/>
      <c r="JW31" s="433"/>
      <c r="JX31" s="433"/>
      <c r="JY31" s="433"/>
      <c r="JZ31" s="433"/>
      <c r="KA31" s="433"/>
      <c r="KB31" s="433"/>
      <c r="KC31" s="433"/>
      <c r="KD31" s="433"/>
      <c r="KE31" s="433"/>
      <c r="KF31" s="433"/>
      <c r="KG31" s="433"/>
      <c r="KH31" s="433"/>
      <c r="KI31" s="433"/>
      <c r="KJ31" s="433"/>
      <c r="KK31" s="433"/>
      <c r="KL31" s="433"/>
      <c r="KM31" s="433"/>
      <c r="KN31" s="433"/>
      <c r="KO31" s="433"/>
      <c r="KP31" s="433"/>
      <c r="KQ31" s="433"/>
      <c r="KR31" s="433"/>
      <c r="KS31" s="433"/>
      <c r="KT31" s="433"/>
      <c r="KU31" s="433"/>
      <c r="KV31" s="433"/>
      <c r="KW31" s="433"/>
      <c r="KX31" s="433"/>
      <c r="KY31" s="433"/>
      <c r="KZ31" s="433"/>
      <c r="LA31" s="433"/>
      <c r="LB31" s="433"/>
      <c r="LC31" s="433"/>
      <c r="LD31" s="433"/>
      <c r="LE31" s="433"/>
      <c r="LF31" s="433"/>
      <c r="LG31" s="433"/>
      <c r="LH31" s="433"/>
      <c r="LI31" s="433"/>
      <c r="LJ31" s="433"/>
      <c r="LK31" s="433"/>
      <c r="LL31" s="433"/>
      <c r="LM31" s="433"/>
      <c r="LN31" s="433"/>
      <c r="LO31" s="433"/>
      <c r="LP31" s="433"/>
      <c r="LQ31" s="433"/>
      <c r="LR31" s="433"/>
      <c r="LS31" s="433"/>
      <c r="LT31" s="433"/>
      <c r="LU31" s="433"/>
      <c r="LV31" s="433"/>
      <c r="LW31" s="433"/>
      <c r="LX31" s="433"/>
      <c r="LY31" s="433"/>
      <c r="LZ31" s="433"/>
      <c r="MA31" s="433"/>
      <c r="MB31" s="433"/>
      <c r="MC31" s="433"/>
      <c r="MD31" s="433"/>
      <c r="ME31" s="433"/>
      <c r="MF31" s="433"/>
      <c r="MG31" s="433"/>
      <c r="MH31" s="433"/>
      <c r="MI31" s="433"/>
      <c r="MJ31" s="433"/>
      <c r="MK31" s="433"/>
      <c r="ML31" s="433"/>
      <c r="MM31" s="433"/>
      <c r="MN31" s="433"/>
      <c r="MO31" s="433"/>
      <c r="MP31" s="433"/>
      <c r="MQ31" s="433"/>
      <c r="MR31" s="433"/>
      <c r="MS31" s="433"/>
      <c r="MT31" s="433"/>
      <c r="MU31" s="433"/>
      <c r="MV31" s="433"/>
      <c r="MW31" s="433"/>
      <c r="MX31" s="433"/>
      <c r="MY31" s="433"/>
      <c r="MZ31" s="433"/>
      <c r="NA31" s="433"/>
      <c r="NB31" s="433"/>
      <c r="NC31" s="433"/>
      <c r="ND31" s="433"/>
      <c r="NE31" s="433"/>
      <c r="NF31" s="433"/>
      <c r="NG31" s="433"/>
      <c r="NH31" s="433"/>
      <c r="NI31" s="433"/>
      <c r="NJ31" s="433"/>
      <c r="NK31" s="433"/>
      <c r="NL31" s="433"/>
      <c r="NM31" s="433"/>
      <c r="NN31" s="433"/>
      <c r="NO31" s="433"/>
      <c r="NP31" s="433"/>
      <c r="NQ31" s="433"/>
      <c r="NR31" s="433"/>
      <c r="NS31" s="433"/>
      <c r="NT31" s="433"/>
      <c r="NU31" s="433"/>
      <c r="NV31" s="433"/>
      <c r="NW31" s="433"/>
      <c r="NX31" s="433"/>
      <c r="NY31" s="433"/>
      <c r="NZ31" s="433"/>
      <c r="OA31" s="433"/>
      <c r="OB31" s="433"/>
      <c r="OC31" s="433"/>
      <c r="OD31" s="433"/>
      <c r="OE31" s="433"/>
      <c r="OF31" s="433"/>
      <c r="OG31" s="433"/>
      <c r="OH31" s="433"/>
      <c r="OI31" s="433"/>
      <c r="OJ31" s="433"/>
      <c r="OK31" s="433"/>
      <c r="OL31" s="433"/>
      <c r="OM31" s="433"/>
      <c r="ON31" s="433"/>
      <c r="OO31" s="433"/>
      <c r="OP31" s="433"/>
      <c r="OQ31" s="433"/>
      <c r="OR31" s="433"/>
      <c r="OS31" s="433"/>
      <c r="OT31" s="433"/>
      <c r="OU31" s="433"/>
      <c r="OV31" s="433"/>
      <c r="OW31" s="433"/>
      <c r="OX31" s="433"/>
      <c r="OY31" s="433"/>
      <c r="OZ31" s="433"/>
      <c r="PA31" s="433"/>
      <c r="PB31" s="433"/>
      <c r="PC31" s="433"/>
      <c r="PD31" s="433"/>
      <c r="PE31" s="433"/>
      <c r="PF31" s="433"/>
      <c r="PG31" s="433"/>
      <c r="PH31" s="433"/>
      <c r="PI31" s="433"/>
      <c r="PJ31" s="433"/>
      <c r="PK31" s="433"/>
      <c r="PL31" s="433"/>
      <c r="PM31" s="433"/>
      <c r="PN31" s="433"/>
      <c r="PO31" s="433"/>
      <c r="PP31" s="433"/>
      <c r="PQ31" s="433"/>
      <c r="PR31" s="433"/>
      <c r="PS31" s="433"/>
      <c r="PT31" s="433"/>
      <c r="PU31" s="433"/>
      <c r="PV31" s="433"/>
      <c r="PW31" s="433"/>
      <c r="PX31" s="433"/>
      <c r="PY31" s="433"/>
      <c r="PZ31" s="433"/>
      <c r="QA31" s="433"/>
      <c r="QB31" s="433"/>
      <c r="QC31" s="433"/>
      <c r="QD31" s="433"/>
      <c r="QE31" s="433"/>
      <c r="QF31" s="433"/>
      <c r="QG31" s="433"/>
      <c r="QH31" s="433"/>
      <c r="QI31" s="433"/>
      <c r="QJ31" s="433"/>
      <c r="QK31" s="433"/>
      <c r="QL31" s="433"/>
      <c r="QM31" s="433"/>
      <c r="QN31" s="433"/>
      <c r="QO31" s="433"/>
      <c r="QP31" s="433"/>
      <c r="QQ31" s="433"/>
      <c r="QR31" s="433"/>
      <c r="QS31" s="433"/>
      <c r="QT31" s="433"/>
      <c r="QU31" s="433"/>
      <c r="QV31" s="433"/>
      <c r="QW31" s="433"/>
      <c r="QX31" s="433"/>
      <c r="QY31" s="433"/>
      <c r="QZ31" s="433"/>
      <c r="RA31" s="433"/>
      <c r="RB31" s="433"/>
      <c r="RC31" s="433"/>
      <c r="RD31" s="433"/>
      <c r="RE31" s="433"/>
      <c r="RF31" s="433"/>
      <c r="RG31" s="433"/>
      <c r="RH31" s="433"/>
      <c r="RI31" s="433"/>
      <c r="RJ31" s="433"/>
      <c r="RK31" s="433"/>
      <c r="RL31" s="433"/>
      <c r="RM31" s="433"/>
      <c r="RN31" s="433"/>
      <c r="RO31" s="433"/>
      <c r="RP31" s="433"/>
      <c r="RQ31" s="433"/>
      <c r="RR31" s="433"/>
      <c r="RS31" s="433"/>
      <c r="RT31" s="433"/>
      <c r="RU31" s="433"/>
      <c r="RV31" s="433"/>
      <c r="RW31" s="433"/>
      <c r="RX31" s="433"/>
      <c r="RY31" s="433"/>
      <c r="RZ31" s="433"/>
      <c r="SA31" s="433"/>
      <c r="SB31" s="433"/>
      <c r="SC31" s="433"/>
      <c r="SD31" s="433"/>
      <c r="SE31" s="433"/>
      <c r="SF31" s="433"/>
      <c r="SG31" s="433"/>
      <c r="SH31" s="433"/>
      <c r="SI31" s="433"/>
      <c r="SJ31" s="433"/>
      <c r="SK31" s="433"/>
      <c r="SL31" s="433"/>
      <c r="SM31" s="433"/>
      <c r="SN31" s="433"/>
      <c r="SO31" s="433"/>
      <c r="SP31" s="433"/>
      <c r="SQ31" s="433"/>
      <c r="SR31" s="433"/>
      <c r="SS31" s="433"/>
      <c r="ST31" s="433"/>
      <c r="SU31" s="433"/>
      <c r="SV31" s="433"/>
      <c r="SW31" s="433"/>
      <c r="SX31" s="433"/>
      <c r="SY31" s="433"/>
      <c r="SZ31" s="433"/>
      <c r="TA31" s="433"/>
      <c r="TB31" s="433"/>
      <c r="TC31" s="433"/>
      <c r="TD31" s="433"/>
      <c r="TE31" s="433"/>
      <c r="TF31" s="433"/>
      <c r="TG31" s="433"/>
      <c r="TH31" s="433"/>
      <c r="TI31" s="433"/>
      <c r="TJ31" s="433"/>
      <c r="TK31" s="433"/>
      <c r="TL31" s="433"/>
      <c r="TM31" s="433"/>
      <c r="TN31" s="433"/>
      <c r="TO31" s="433"/>
      <c r="TP31" s="433"/>
      <c r="TQ31" s="433"/>
      <c r="TR31" s="433"/>
      <c r="TS31" s="433"/>
      <c r="TT31" s="433"/>
      <c r="TU31" s="433"/>
      <c r="TV31" s="433"/>
      <c r="TW31" s="433"/>
      <c r="TX31" s="433"/>
      <c r="TY31" s="433"/>
      <c r="TZ31" s="433"/>
      <c r="UA31" s="433"/>
      <c r="UB31" s="433"/>
      <c r="UC31" s="433"/>
      <c r="UD31" s="433"/>
      <c r="UE31" s="433"/>
      <c r="UF31" s="433"/>
      <c r="UG31" s="433"/>
      <c r="UH31" s="433"/>
      <c r="UI31" s="433"/>
      <c r="UJ31" s="433"/>
      <c r="UK31" s="433"/>
      <c r="UL31" s="433"/>
      <c r="UM31" s="433"/>
      <c r="UN31" s="433"/>
    </row>
    <row r="32" spans="1:560" s="183" customFormat="1" ht="23.25" customHeight="1">
      <c r="A32" s="1061" t="s">
        <v>319</v>
      </c>
      <c r="B32" s="1062"/>
      <c r="C32" s="1062"/>
      <c r="D32" s="1062"/>
      <c r="E32" s="1062"/>
      <c r="F32" s="1062"/>
      <c r="G32" s="1062"/>
      <c r="H32" s="1062"/>
      <c r="I32" s="1062"/>
      <c r="J32" s="1062"/>
      <c r="K32" s="1062"/>
      <c r="L32" s="1062"/>
      <c r="M32" s="1062"/>
      <c r="N32" s="1062"/>
      <c r="O32" s="1063"/>
      <c r="P32" s="433"/>
      <c r="Q32" s="433"/>
      <c r="R32" s="433"/>
      <c r="S32" s="433"/>
      <c r="T32" s="434"/>
      <c r="U32" s="434"/>
      <c r="V32" s="434"/>
      <c r="W32" s="434"/>
      <c r="X32" s="434"/>
      <c r="Y32" s="434"/>
      <c r="Z32" s="434"/>
      <c r="AA32" s="434"/>
      <c r="AB32" s="434"/>
      <c r="AC32" s="434"/>
      <c r="AD32" s="434"/>
      <c r="AE32" s="434"/>
      <c r="AF32" s="434"/>
      <c r="AG32" s="434"/>
      <c r="AH32" s="434"/>
      <c r="AI32" s="434"/>
      <c r="AJ32" s="434"/>
      <c r="AK32" s="434"/>
      <c r="AL32" s="434"/>
      <c r="BS32" s="434"/>
      <c r="BT32" s="434"/>
      <c r="BU32" s="434"/>
      <c r="BV32" s="434"/>
      <c r="BW32" s="434"/>
      <c r="BX32" s="434"/>
      <c r="BY32" s="434"/>
      <c r="BZ32" s="434"/>
      <c r="CA32" s="434"/>
      <c r="CB32" s="434"/>
      <c r="CC32" s="434"/>
      <c r="CD32" s="434"/>
      <c r="CE32" s="434"/>
      <c r="CF32" s="434"/>
      <c r="CG32" s="434"/>
      <c r="CH32" s="434"/>
      <c r="CI32" s="434"/>
      <c r="CJ32" s="434"/>
      <c r="CK32" s="434"/>
      <c r="DR32" s="434"/>
      <c r="DS32" s="434"/>
      <c r="DT32" s="434"/>
      <c r="DU32" s="434"/>
      <c r="DV32" s="434"/>
      <c r="DW32" s="434"/>
      <c r="DX32" s="434"/>
      <c r="DY32" s="434"/>
      <c r="DZ32" s="434"/>
      <c r="EA32" s="434"/>
      <c r="EB32" s="434"/>
      <c r="EC32" s="434"/>
      <c r="ED32" s="434"/>
      <c r="EE32" s="434"/>
      <c r="EF32" s="434"/>
      <c r="EG32" s="434"/>
      <c r="EH32" s="434"/>
      <c r="EI32" s="434"/>
      <c r="EJ32" s="434"/>
      <c r="FQ32" s="433"/>
      <c r="FR32" s="433"/>
      <c r="FS32" s="433"/>
      <c r="FT32" s="433"/>
      <c r="FU32" s="433"/>
      <c r="FV32" s="433"/>
      <c r="FW32" s="433"/>
      <c r="FX32" s="433"/>
      <c r="FY32" s="433"/>
      <c r="FZ32" s="433"/>
      <c r="GA32" s="433"/>
      <c r="GB32" s="433"/>
      <c r="GC32" s="433"/>
      <c r="GD32" s="433"/>
      <c r="GE32" s="433"/>
      <c r="GF32" s="433"/>
      <c r="GG32" s="433"/>
      <c r="GH32" s="433"/>
      <c r="GI32" s="433"/>
      <c r="GJ32" s="433"/>
      <c r="GK32" s="433"/>
      <c r="GL32" s="433"/>
      <c r="GM32" s="433"/>
      <c r="GN32" s="433"/>
      <c r="GO32" s="433"/>
      <c r="GP32" s="433"/>
      <c r="GQ32" s="433"/>
      <c r="GR32" s="433"/>
      <c r="GS32" s="433"/>
      <c r="GT32" s="433"/>
      <c r="GU32" s="433"/>
      <c r="GV32" s="433"/>
      <c r="GW32" s="433"/>
      <c r="GX32" s="433"/>
      <c r="GY32" s="433"/>
      <c r="GZ32" s="433"/>
      <c r="HA32" s="433"/>
      <c r="HB32" s="433"/>
      <c r="HC32" s="433"/>
      <c r="HD32" s="433"/>
      <c r="HE32" s="433"/>
      <c r="HF32" s="433"/>
      <c r="HG32" s="433"/>
      <c r="HH32" s="433"/>
      <c r="HI32" s="433"/>
      <c r="HJ32" s="433"/>
      <c r="HK32" s="433"/>
      <c r="HL32" s="433"/>
      <c r="HM32" s="433"/>
      <c r="HN32" s="433"/>
      <c r="HO32" s="433"/>
      <c r="HP32" s="433"/>
      <c r="HQ32" s="433"/>
      <c r="HR32" s="433"/>
      <c r="HS32" s="433"/>
      <c r="HT32" s="433"/>
      <c r="HU32" s="433"/>
      <c r="HV32" s="433"/>
      <c r="HW32" s="433"/>
      <c r="HX32" s="433"/>
      <c r="HY32" s="433"/>
      <c r="HZ32" s="433"/>
      <c r="IA32" s="433"/>
      <c r="IB32" s="433"/>
      <c r="IC32" s="433"/>
      <c r="ID32" s="433"/>
      <c r="IE32" s="433"/>
      <c r="IF32" s="433"/>
      <c r="IG32" s="433"/>
      <c r="IH32" s="433"/>
      <c r="II32" s="433"/>
      <c r="IJ32" s="433"/>
      <c r="IK32" s="433"/>
      <c r="IL32" s="433"/>
      <c r="IM32" s="433"/>
      <c r="IN32" s="433"/>
      <c r="IO32" s="433"/>
      <c r="IP32" s="433"/>
      <c r="IQ32" s="433"/>
      <c r="IR32" s="433"/>
      <c r="IS32" s="433"/>
      <c r="IT32" s="433"/>
      <c r="IU32" s="433"/>
      <c r="IV32" s="433"/>
      <c r="IW32" s="433"/>
      <c r="IX32" s="433"/>
      <c r="IY32" s="433"/>
      <c r="IZ32" s="433"/>
      <c r="JA32" s="433"/>
      <c r="JB32" s="433"/>
      <c r="JC32" s="433"/>
      <c r="JD32" s="433"/>
      <c r="JE32" s="433"/>
      <c r="JF32" s="433"/>
      <c r="JG32" s="433"/>
      <c r="JH32" s="433"/>
      <c r="JI32" s="433"/>
      <c r="JJ32" s="433"/>
      <c r="JK32" s="433"/>
      <c r="JL32" s="433"/>
      <c r="JM32" s="433"/>
      <c r="JN32" s="433"/>
      <c r="JO32" s="433"/>
      <c r="JP32" s="433"/>
      <c r="JQ32" s="433"/>
      <c r="JR32" s="433"/>
      <c r="JS32" s="433"/>
      <c r="JT32" s="433"/>
      <c r="JU32" s="433"/>
      <c r="JV32" s="433"/>
      <c r="JW32" s="433"/>
      <c r="JX32" s="433"/>
      <c r="JY32" s="433"/>
      <c r="JZ32" s="433"/>
      <c r="KA32" s="433"/>
      <c r="KB32" s="433"/>
      <c r="KC32" s="433"/>
      <c r="KD32" s="433"/>
      <c r="KE32" s="433"/>
      <c r="KF32" s="433"/>
      <c r="KG32" s="433"/>
      <c r="KH32" s="433"/>
      <c r="KI32" s="433"/>
      <c r="KJ32" s="433"/>
      <c r="KK32" s="433"/>
      <c r="KL32" s="433"/>
      <c r="KM32" s="433"/>
      <c r="KN32" s="433"/>
      <c r="KO32" s="433"/>
      <c r="KP32" s="433"/>
      <c r="KQ32" s="433"/>
      <c r="KR32" s="433"/>
      <c r="KS32" s="433"/>
      <c r="KT32" s="433"/>
      <c r="KU32" s="433"/>
      <c r="KV32" s="433"/>
      <c r="KW32" s="433"/>
      <c r="KX32" s="433"/>
      <c r="KY32" s="433"/>
      <c r="KZ32" s="433"/>
      <c r="LA32" s="433"/>
      <c r="LB32" s="433"/>
      <c r="LC32" s="433"/>
      <c r="LD32" s="433"/>
      <c r="LE32" s="433"/>
      <c r="LF32" s="433"/>
      <c r="LG32" s="433"/>
      <c r="LH32" s="433"/>
      <c r="LI32" s="433"/>
      <c r="LJ32" s="433"/>
      <c r="LK32" s="433"/>
      <c r="LL32" s="433"/>
      <c r="LM32" s="433"/>
      <c r="LN32" s="433"/>
      <c r="LO32" s="433"/>
      <c r="LP32" s="433"/>
      <c r="LQ32" s="433"/>
      <c r="LR32" s="433"/>
      <c r="LS32" s="433"/>
      <c r="LT32" s="433"/>
      <c r="LU32" s="433"/>
      <c r="LV32" s="433"/>
      <c r="LW32" s="433"/>
      <c r="LX32" s="433"/>
      <c r="LY32" s="433"/>
      <c r="LZ32" s="433"/>
      <c r="MA32" s="433"/>
      <c r="MB32" s="433"/>
      <c r="MC32" s="433"/>
      <c r="MD32" s="433"/>
      <c r="ME32" s="433"/>
      <c r="MF32" s="433"/>
      <c r="MG32" s="433"/>
      <c r="MH32" s="433"/>
      <c r="MI32" s="433"/>
      <c r="MJ32" s="433"/>
      <c r="MK32" s="433"/>
      <c r="ML32" s="433"/>
      <c r="MM32" s="433"/>
      <c r="MN32" s="433"/>
      <c r="MO32" s="433"/>
      <c r="MP32" s="433"/>
      <c r="MQ32" s="433"/>
      <c r="MR32" s="433"/>
      <c r="MS32" s="433"/>
      <c r="MT32" s="433"/>
      <c r="MU32" s="433"/>
      <c r="MV32" s="433"/>
      <c r="MW32" s="433"/>
      <c r="MX32" s="433"/>
      <c r="MY32" s="433"/>
      <c r="MZ32" s="433"/>
      <c r="NA32" s="433"/>
      <c r="NB32" s="433"/>
      <c r="NC32" s="433"/>
      <c r="ND32" s="433"/>
      <c r="NE32" s="433"/>
      <c r="NF32" s="433"/>
      <c r="NG32" s="433"/>
      <c r="NH32" s="433"/>
      <c r="NI32" s="433"/>
      <c r="NJ32" s="433"/>
      <c r="NK32" s="433"/>
      <c r="NL32" s="433"/>
      <c r="NM32" s="433"/>
      <c r="NN32" s="433"/>
      <c r="NO32" s="433"/>
      <c r="NP32" s="433"/>
      <c r="NQ32" s="433"/>
      <c r="NR32" s="433"/>
      <c r="NS32" s="433"/>
      <c r="NT32" s="433"/>
      <c r="NU32" s="433"/>
      <c r="NV32" s="433"/>
      <c r="NW32" s="433"/>
      <c r="NX32" s="433"/>
      <c r="NY32" s="433"/>
      <c r="NZ32" s="433"/>
      <c r="OA32" s="433"/>
      <c r="OB32" s="433"/>
      <c r="OC32" s="433"/>
      <c r="OD32" s="433"/>
      <c r="OE32" s="433"/>
      <c r="OF32" s="433"/>
      <c r="OG32" s="433"/>
      <c r="OH32" s="433"/>
      <c r="OI32" s="433"/>
      <c r="OJ32" s="433"/>
      <c r="OK32" s="433"/>
      <c r="OL32" s="433"/>
      <c r="OM32" s="433"/>
      <c r="ON32" s="433"/>
      <c r="OO32" s="433"/>
      <c r="OP32" s="433"/>
      <c r="OQ32" s="433"/>
      <c r="OR32" s="433"/>
      <c r="OS32" s="433"/>
      <c r="OT32" s="433"/>
      <c r="OU32" s="433"/>
      <c r="OV32" s="433"/>
      <c r="OW32" s="433"/>
      <c r="OX32" s="433"/>
      <c r="OY32" s="433"/>
      <c r="OZ32" s="433"/>
      <c r="PA32" s="433"/>
      <c r="PB32" s="433"/>
      <c r="PC32" s="433"/>
      <c r="PD32" s="433"/>
      <c r="PE32" s="433"/>
      <c r="PF32" s="433"/>
      <c r="PG32" s="433"/>
      <c r="PH32" s="433"/>
      <c r="PI32" s="433"/>
      <c r="PJ32" s="433"/>
      <c r="PK32" s="433"/>
      <c r="PL32" s="433"/>
      <c r="PM32" s="433"/>
      <c r="PN32" s="433"/>
      <c r="PO32" s="433"/>
      <c r="PP32" s="433"/>
      <c r="PQ32" s="433"/>
      <c r="PR32" s="433"/>
      <c r="PS32" s="433"/>
      <c r="PT32" s="433"/>
      <c r="PU32" s="433"/>
      <c r="PV32" s="433"/>
      <c r="PW32" s="433"/>
      <c r="PX32" s="433"/>
      <c r="PY32" s="433"/>
      <c r="PZ32" s="433"/>
      <c r="QA32" s="433"/>
      <c r="QB32" s="433"/>
      <c r="QC32" s="433"/>
      <c r="QD32" s="433"/>
      <c r="QE32" s="433"/>
      <c r="QF32" s="433"/>
      <c r="QG32" s="433"/>
      <c r="QH32" s="433"/>
      <c r="QI32" s="433"/>
      <c r="QJ32" s="433"/>
      <c r="QK32" s="433"/>
      <c r="QL32" s="433"/>
      <c r="QM32" s="433"/>
      <c r="QN32" s="433"/>
      <c r="QO32" s="433"/>
      <c r="QP32" s="433"/>
      <c r="QQ32" s="433"/>
      <c r="QR32" s="433"/>
      <c r="QS32" s="433"/>
      <c r="QT32" s="433"/>
      <c r="QU32" s="433"/>
      <c r="QV32" s="433"/>
      <c r="QW32" s="433"/>
      <c r="QX32" s="433"/>
      <c r="QY32" s="433"/>
      <c r="QZ32" s="433"/>
      <c r="RA32" s="433"/>
      <c r="RB32" s="433"/>
      <c r="RC32" s="433"/>
      <c r="RD32" s="433"/>
      <c r="RE32" s="433"/>
      <c r="RF32" s="433"/>
      <c r="RG32" s="433"/>
      <c r="RH32" s="433"/>
      <c r="RI32" s="433"/>
      <c r="RJ32" s="433"/>
      <c r="RK32" s="433"/>
      <c r="RL32" s="433"/>
      <c r="RM32" s="433"/>
      <c r="RN32" s="433"/>
      <c r="RO32" s="433"/>
      <c r="RP32" s="433"/>
      <c r="RQ32" s="433"/>
      <c r="RR32" s="433"/>
      <c r="RS32" s="433"/>
      <c r="RT32" s="433"/>
      <c r="RU32" s="433"/>
      <c r="RV32" s="433"/>
      <c r="RW32" s="433"/>
      <c r="RX32" s="433"/>
      <c r="RY32" s="433"/>
      <c r="RZ32" s="433"/>
      <c r="SA32" s="433"/>
      <c r="SB32" s="433"/>
      <c r="SC32" s="433"/>
      <c r="SD32" s="433"/>
      <c r="SE32" s="433"/>
      <c r="SF32" s="433"/>
      <c r="SG32" s="433"/>
      <c r="SH32" s="433"/>
      <c r="SI32" s="433"/>
      <c r="SJ32" s="433"/>
      <c r="SK32" s="433"/>
      <c r="SL32" s="433"/>
      <c r="SM32" s="433"/>
      <c r="SN32" s="433"/>
      <c r="SO32" s="433"/>
      <c r="SP32" s="433"/>
      <c r="SQ32" s="433"/>
      <c r="SR32" s="433"/>
      <c r="SS32" s="433"/>
      <c r="ST32" s="433"/>
      <c r="SU32" s="433"/>
      <c r="SV32" s="433"/>
      <c r="SW32" s="433"/>
      <c r="SX32" s="433"/>
      <c r="SY32" s="433"/>
      <c r="SZ32" s="433"/>
      <c r="TA32" s="433"/>
      <c r="TB32" s="433"/>
      <c r="TC32" s="433"/>
      <c r="TD32" s="433"/>
      <c r="TE32" s="433"/>
      <c r="TF32" s="433"/>
      <c r="TG32" s="433"/>
      <c r="TH32" s="433"/>
      <c r="TI32" s="433"/>
      <c r="TJ32" s="433"/>
      <c r="TK32" s="433"/>
      <c r="TL32" s="433"/>
      <c r="TM32" s="433"/>
      <c r="TN32" s="433"/>
      <c r="TO32" s="433"/>
      <c r="TP32" s="433"/>
      <c r="TQ32" s="433"/>
      <c r="TR32" s="433"/>
      <c r="TS32" s="433"/>
      <c r="TT32" s="433"/>
      <c r="TU32" s="433"/>
      <c r="TV32" s="433"/>
      <c r="TW32" s="433"/>
      <c r="TX32" s="433"/>
      <c r="TY32" s="433"/>
      <c r="TZ32" s="433"/>
      <c r="UA32" s="433"/>
      <c r="UB32" s="433"/>
      <c r="UC32" s="433"/>
      <c r="UD32" s="433"/>
      <c r="UE32" s="433"/>
      <c r="UF32" s="433"/>
      <c r="UG32" s="433"/>
      <c r="UH32" s="433"/>
      <c r="UI32" s="433"/>
      <c r="UJ32" s="433"/>
      <c r="UK32" s="433"/>
      <c r="UL32" s="433"/>
      <c r="UM32" s="433"/>
      <c r="UN32" s="433"/>
    </row>
    <row r="33" spans="1:376" s="401" customFormat="1" ht="27.75" customHeight="1">
      <c r="A33" s="190" t="s">
        <v>320</v>
      </c>
      <c r="B33" s="397"/>
      <c r="C33" s="220">
        <v>3</v>
      </c>
      <c r="D33" s="397">
        <v>2</v>
      </c>
      <c r="E33" s="220">
        <v>2</v>
      </c>
      <c r="F33" s="397">
        <v>0</v>
      </c>
      <c r="G33" s="397">
        <v>0</v>
      </c>
      <c r="H33" s="397">
        <v>0</v>
      </c>
      <c r="I33" s="397">
        <v>0</v>
      </c>
      <c r="J33" s="397">
        <v>0</v>
      </c>
      <c r="K33" s="397">
        <v>0</v>
      </c>
      <c r="L33" s="397">
        <v>0</v>
      </c>
      <c r="M33" s="397">
        <v>0</v>
      </c>
      <c r="N33" s="397">
        <v>0</v>
      </c>
      <c r="O33" s="431"/>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BS33" s="435"/>
      <c r="BT33" s="435"/>
      <c r="BU33" s="435"/>
      <c r="BV33" s="435"/>
      <c r="BW33" s="435"/>
      <c r="BX33" s="435"/>
      <c r="BY33" s="435"/>
      <c r="BZ33" s="435"/>
      <c r="CA33" s="435"/>
      <c r="CB33" s="435"/>
      <c r="CC33" s="435"/>
      <c r="CD33" s="435"/>
      <c r="CE33" s="435"/>
      <c r="CF33" s="435"/>
      <c r="CG33" s="435"/>
      <c r="CH33" s="435"/>
      <c r="CI33" s="435"/>
      <c r="CJ33" s="435"/>
      <c r="CK33" s="435"/>
      <c r="DR33" s="435"/>
      <c r="DS33" s="435"/>
      <c r="DT33" s="435"/>
      <c r="DU33" s="435"/>
      <c r="DV33" s="435"/>
      <c r="DW33" s="435"/>
      <c r="DX33" s="435"/>
      <c r="DY33" s="435"/>
      <c r="DZ33" s="435"/>
      <c r="EA33" s="435"/>
      <c r="EB33" s="435"/>
      <c r="EC33" s="435"/>
      <c r="ED33" s="435"/>
      <c r="EE33" s="435"/>
      <c r="EF33" s="435"/>
      <c r="EG33" s="435"/>
      <c r="EH33" s="435"/>
      <c r="EI33" s="435"/>
      <c r="EJ33" s="435"/>
      <c r="FQ33" s="434"/>
      <c r="FR33" s="434"/>
      <c r="FS33" s="434"/>
      <c r="FT33" s="434"/>
      <c r="FU33" s="434"/>
      <c r="FV33" s="434"/>
      <c r="FW33" s="434"/>
      <c r="FX33" s="434"/>
      <c r="FY33" s="434"/>
      <c r="FZ33" s="434"/>
      <c r="GA33" s="434"/>
      <c r="GB33" s="434"/>
      <c r="GC33" s="434"/>
      <c r="GD33" s="434"/>
      <c r="GE33" s="434"/>
      <c r="GF33" s="434"/>
      <c r="GG33" s="434"/>
      <c r="GH33" s="434"/>
      <c r="GI33" s="434"/>
      <c r="GJ33" s="183"/>
      <c r="GK33" s="183"/>
      <c r="GL33" s="183"/>
      <c r="GM33" s="183"/>
      <c r="GN33" s="183"/>
      <c r="GO33" s="183"/>
      <c r="GP33" s="183"/>
      <c r="GQ33" s="183"/>
      <c r="GR33" s="183"/>
      <c r="GS33" s="183"/>
      <c r="GT33" s="183"/>
      <c r="GU33" s="183"/>
      <c r="GV33" s="183"/>
      <c r="GW33" s="183"/>
      <c r="GX33" s="183"/>
      <c r="GY33" s="183"/>
      <c r="GZ33" s="183"/>
      <c r="HA33" s="183"/>
      <c r="HB33" s="183"/>
      <c r="HC33" s="183"/>
      <c r="HD33" s="183"/>
      <c r="HE33" s="183"/>
      <c r="HF33" s="183"/>
      <c r="HG33" s="183"/>
      <c r="HH33" s="183"/>
      <c r="HI33" s="183"/>
      <c r="HJ33" s="183"/>
      <c r="HK33" s="183"/>
      <c r="HL33" s="183"/>
      <c r="HM33" s="183"/>
      <c r="HN33" s="183"/>
      <c r="HO33" s="183"/>
      <c r="HP33" s="434"/>
      <c r="HQ33" s="434"/>
      <c r="HR33" s="434"/>
      <c r="HS33" s="434"/>
      <c r="HT33" s="434"/>
      <c r="HU33" s="434"/>
      <c r="HV33" s="434"/>
      <c r="HW33" s="434"/>
      <c r="HX33" s="434"/>
      <c r="HY33" s="434"/>
      <c r="HZ33" s="434"/>
      <c r="IA33" s="434"/>
      <c r="IB33" s="434"/>
      <c r="IC33" s="434"/>
      <c r="ID33" s="434"/>
      <c r="IE33" s="434"/>
      <c r="IF33" s="434"/>
      <c r="IG33" s="434"/>
      <c r="IH33" s="434"/>
      <c r="II33" s="183"/>
      <c r="IJ33" s="183"/>
      <c r="IK33" s="183"/>
      <c r="IL33" s="183"/>
      <c r="IM33" s="183"/>
      <c r="IN33" s="183"/>
      <c r="IO33" s="183"/>
      <c r="IP33" s="183"/>
      <c r="IQ33" s="183"/>
      <c r="IR33" s="183"/>
      <c r="IS33" s="183"/>
      <c r="IT33" s="183"/>
      <c r="IU33" s="183"/>
      <c r="IV33" s="183"/>
      <c r="IW33" s="183"/>
      <c r="IX33" s="183"/>
      <c r="IY33" s="183"/>
      <c r="IZ33" s="183"/>
      <c r="JA33" s="183"/>
      <c r="JB33" s="183"/>
      <c r="JC33" s="183"/>
      <c r="JD33" s="183"/>
      <c r="JE33" s="183"/>
      <c r="JF33" s="183"/>
      <c r="JG33" s="183"/>
      <c r="JH33" s="183"/>
      <c r="JI33" s="183"/>
      <c r="JJ33" s="183"/>
      <c r="JK33" s="183"/>
      <c r="JL33" s="183"/>
      <c r="JM33" s="183"/>
      <c r="JN33" s="183"/>
      <c r="JO33" s="434"/>
      <c r="JP33" s="434"/>
      <c r="JQ33" s="434"/>
      <c r="JR33" s="434"/>
      <c r="JS33" s="434"/>
      <c r="JT33" s="434"/>
      <c r="JU33" s="434"/>
      <c r="JV33" s="434"/>
      <c r="JW33" s="434"/>
      <c r="JX33" s="434"/>
      <c r="JY33" s="434"/>
      <c r="JZ33" s="434"/>
      <c r="KA33" s="434"/>
      <c r="KB33" s="434"/>
      <c r="KC33" s="434"/>
      <c r="KD33" s="434"/>
      <c r="KE33" s="434"/>
      <c r="KF33" s="434"/>
      <c r="KG33" s="434"/>
      <c r="KH33" s="183"/>
      <c r="KI33" s="183"/>
      <c r="KJ33" s="183"/>
      <c r="KK33" s="183"/>
      <c r="KL33" s="183"/>
      <c r="KM33" s="183"/>
      <c r="KN33" s="183"/>
      <c r="KO33" s="183"/>
      <c r="KP33" s="183"/>
      <c r="KQ33" s="183"/>
      <c r="KR33" s="183"/>
      <c r="KS33" s="183"/>
      <c r="KT33" s="183"/>
      <c r="KU33" s="183"/>
      <c r="KV33" s="183"/>
      <c r="KW33" s="183"/>
      <c r="KX33" s="183"/>
      <c r="KY33" s="183"/>
      <c r="KZ33" s="183"/>
      <c r="LA33" s="183"/>
      <c r="LB33" s="183"/>
      <c r="LC33" s="183"/>
      <c r="LD33" s="183"/>
      <c r="LE33" s="183"/>
      <c r="LF33" s="183"/>
      <c r="LG33" s="183"/>
      <c r="LH33" s="183"/>
      <c r="LI33" s="183"/>
      <c r="LJ33" s="183"/>
      <c r="LK33" s="183"/>
      <c r="LL33" s="183"/>
      <c r="LM33" s="183"/>
      <c r="LN33" s="434"/>
      <c r="LO33" s="434"/>
      <c r="LP33" s="434"/>
      <c r="LQ33" s="434"/>
      <c r="LR33" s="434"/>
      <c r="LS33" s="434"/>
      <c r="LT33" s="434"/>
      <c r="LU33" s="434"/>
      <c r="LV33" s="434"/>
      <c r="LW33" s="434"/>
      <c r="LX33" s="434"/>
      <c r="LY33" s="434"/>
      <c r="LZ33" s="434"/>
      <c r="MA33" s="434"/>
      <c r="MB33" s="434"/>
      <c r="MC33" s="434"/>
      <c r="MD33" s="434"/>
      <c r="ME33" s="434"/>
      <c r="MF33" s="434"/>
      <c r="MG33" s="183"/>
      <c r="MH33" s="183"/>
      <c r="MI33" s="183"/>
      <c r="MJ33" s="183"/>
      <c r="MK33" s="183"/>
      <c r="ML33" s="183"/>
      <c r="MM33" s="183"/>
      <c r="MN33" s="183"/>
      <c r="MO33" s="183"/>
      <c r="MP33" s="183"/>
      <c r="MQ33" s="183"/>
      <c r="MR33" s="183"/>
      <c r="MS33" s="183"/>
      <c r="MT33" s="183"/>
      <c r="MU33" s="183"/>
      <c r="MV33" s="183"/>
      <c r="MW33" s="183"/>
      <c r="MX33" s="183"/>
      <c r="MY33" s="183"/>
      <c r="MZ33" s="183"/>
      <c r="NA33" s="183"/>
      <c r="NB33" s="183"/>
      <c r="NC33" s="183"/>
      <c r="ND33" s="183"/>
      <c r="NE33" s="183"/>
      <c r="NF33" s="183"/>
      <c r="NG33" s="183"/>
      <c r="NH33" s="183"/>
      <c r="NI33" s="183"/>
      <c r="NJ33" s="183"/>
      <c r="NK33" s="183"/>
      <c r="NL33" s="183"/>
    </row>
    <row r="34" spans="1:376" s="401" customFormat="1" ht="20.100000000000001" customHeight="1">
      <c r="A34" s="190" t="s">
        <v>321</v>
      </c>
      <c r="B34" s="398"/>
      <c r="C34" s="220">
        <v>0</v>
      </c>
      <c r="D34" s="398">
        <v>0</v>
      </c>
      <c r="E34" s="220">
        <v>0</v>
      </c>
      <c r="F34" s="398">
        <v>0</v>
      </c>
      <c r="G34" s="398">
        <v>0</v>
      </c>
      <c r="H34" s="398">
        <v>0</v>
      </c>
      <c r="I34" s="398">
        <v>0</v>
      </c>
      <c r="J34" s="398">
        <v>0</v>
      </c>
      <c r="K34" s="398">
        <v>0</v>
      </c>
      <c r="L34" s="398">
        <v>0</v>
      </c>
      <c r="M34" s="398">
        <v>0</v>
      </c>
      <c r="N34" s="398">
        <v>0</v>
      </c>
      <c r="O34" s="234">
        <f t="shared" ref="O34:O35" si="4">SUM(C34:N34)</f>
        <v>0</v>
      </c>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BS34" s="435"/>
      <c r="BT34" s="435"/>
      <c r="BU34" s="435"/>
      <c r="BV34" s="435"/>
      <c r="BW34" s="435"/>
      <c r="BX34" s="435"/>
      <c r="BY34" s="435"/>
      <c r="BZ34" s="435"/>
      <c r="CA34" s="435"/>
      <c r="CB34" s="435"/>
      <c r="CC34" s="435"/>
      <c r="CD34" s="435"/>
      <c r="CE34" s="435"/>
      <c r="CF34" s="435"/>
      <c r="CG34" s="435"/>
      <c r="CH34" s="435"/>
      <c r="CI34" s="435"/>
      <c r="CJ34" s="435"/>
      <c r="CK34" s="435"/>
      <c r="DR34" s="435"/>
      <c r="DS34" s="435"/>
      <c r="DT34" s="435"/>
      <c r="DU34" s="435"/>
      <c r="DV34" s="435"/>
      <c r="DW34" s="435"/>
      <c r="DX34" s="435"/>
      <c r="DY34" s="435"/>
      <c r="DZ34" s="435"/>
      <c r="EA34" s="435"/>
      <c r="EB34" s="435"/>
      <c r="EC34" s="435"/>
      <c r="ED34" s="435"/>
      <c r="EE34" s="435"/>
      <c r="EF34" s="435"/>
      <c r="EG34" s="435"/>
      <c r="EH34" s="435"/>
      <c r="EI34" s="435"/>
      <c r="EJ34" s="435"/>
      <c r="FQ34" s="435"/>
      <c r="FR34" s="435"/>
      <c r="FS34" s="435"/>
      <c r="FT34" s="435"/>
      <c r="FU34" s="435"/>
      <c r="FV34" s="435"/>
      <c r="FW34" s="435"/>
      <c r="FX34" s="435"/>
      <c r="FY34" s="435"/>
      <c r="FZ34" s="435"/>
      <c r="GA34" s="435"/>
      <c r="GB34" s="435"/>
      <c r="GC34" s="435"/>
      <c r="GD34" s="435"/>
      <c r="GE34" s="435"/>
      <c r="GF34" s="435"/>
      <c r="GG34" s="435"/>
      <c r="GH34" s="435"/>
      <c r="GI34" s="435"/>
      <c r="HP34" s="435"/>
      <c r="HQ34" s="435"/>
      <c r="HR34" s="435"/>
      <c r="HS34" s="435"/>
      <c r="HT34" s="435"/>
      <c r="HU34" s="435"/>
      <c r="HV34" s="435"/>
      <c r="HW34" s="435"/>
      <c r="HX34" s="435"/>
      <c r="HY34" s="435"/>
      <c r="HZ34" s="435"/>
      <c r="IA34" s="435"/>
      <c r="IB34" s="435"/>
      <c r="IC34" s="435"/>
      <c r="ID34" s="435"/>
      <c r="IE34" s="435"/>
      <c r="IF34" s="435"/>
      <c r="IG34" s="435"/>
      <c r="IH34" s="435"/>
      <c r="JO34" s="435"/>
      <c r="JP34" s="435"/>
      <c r="JQ34" s="435"/>
      <c r="JR34" s="435"/>
      <c r="JS34" s="435"/>
      <c r="JT34" s="435"/>
      <c r="JU34" s="435"/>
      <c r="JV34" s="435"/>
      <c r="JW34" s="435"/>
      <c r="JX34" s="435"/>
      <c r="JY34" s="435"/>
      <c r="JZ34" s="435"/>
      <c r="KA34" s="435"/>
      <c r="KB34" s="435"/>
      <c r="KC34" s="435"/>
      <c r="KD34" s="435"/>
      <c r="KE34" s="435"/>
      <c r="KF34" s="435"/>
      <c r="KG34" s="435"/>
      <c r="LN34" s="435"/>
      <c r="LO34" s="435"/>
      <c r="LP34" s="435"/>
      <c r="LQ34" s="435"/>
      <c r="LR34" s="435"/>
      <c r="LS34" s="435"/>
      <c r="LT34" s="435"/>
      <c r="LU34" s="435"/>
      <c r="LV34" s="435"/>
      <c r="LW34" s="435"/>
      <c r="LX34" s="435"/>
      <c r="LY34" s="435"/>
      <c r="LZ34" s="435"/>
      <c r="MA34" s="435"/>
      <c r="MB34" s="435"/>
      <c r="MC34" s="435"/>
      <c r="MD34" s="435"/>
      <c r="ME34" s="435"/>
      <c r="MF34" s="435"/>
    </row>
    <row r="35" spans="1:376" s="401" customFormat="1" ht="20.100000000000001" customHeight="1">
      <c r="A35" s="184" t="s">
        <v>322</v>
      </c>
      <c r="B35" s="453">
        <v>20</v>
      </c>
      <c r="C35" s="284">
        <v>1</v>
      </c>
      <c r="D35" s="453">
        <v>0</v>
      </c>
      <c r="E35" s="284">
        <v>2</v>
      </c>
      <c r="F35" s="453">
        <v>0</v>
      </c>
      <c r="G35" s="453">
        <v>0</v>
      </c>
      <c r="H35" s="453">
        <v>0</v>
      </c>
      <c r="I35" s="453">
        <v>0</v>
      </c>
      <c r="J35" s="453">
        <v>0</v>
      </c>
      <c r="K35" s="453">
        <v>0</v>
      </c>
      <c r="L35" s="453">
        <v>0</v>
      </c>
      <c r="M35" s="453">
        <v>0</v>
      </c>
      <c r="N35" s="453">
        <v>0</v>
      </c>
      <c r="O35" s="452">
        <f t="shared" si="4"/>
        <v>3</v>
      </c>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BS35" s="435"/>
      <c r="BT35" s="435"/>
      <c r="BU35" s="435"/>
      <c r="BV35" s="435"/>
      <c r="BW35" s="435"/>
      <c r="BX35" s="435"/>
      <c r="BY35" s="435"/>
      <c r="BZ35" s="435"/>
      <c r="CA35" s="435"/>
      <c r="CB35" s="435"/>
      <c r="CC35" s="435"/>
      <c r="CD35" s="435"/>
      <c r="CE35" s="435"/>
      <c r="CF35" s="435"/>
      <c r="CG35" s="435"/>
      <c r="CH35" s="435"/>
      <c r="CI35" s="435"/>
      <c r="CJ35" s="435"/>
      <c r="CK35" s="435"/>
      <c r="DR35" s="435"/>
      <c r="DS35" s="435"/>
      <c r="DT35" s="435"/>
      <c r="DU35" s="435"/>
      <c r="DV35" s="435"/>
      <c r="DW35" s="435"/>
      <c r="DX35" s="435"/>
      <c r="DY35" s="435"/>
      <c r="DZ35" s="435"/>
      <c r="EA35" s="435"/>
      <c r="EB35" s="435"/>
      <c r="EC35" s="435"/>
      <c r="ED35" s="435"/>
      <c r="EE35" s="435"/>
      <c r="EF35" s="435"/>
      <c r="EG35" s="435"/>
      <c r="EH35" s="435"/>
      <c r="EI35" s="435"/>
      <c r="EJ35" s="435"/>
      <c r="FQ35" s="435"/>
      <c r="FR35" s="435"/>
      <c r="FS35" s="435"/>
      <c r="FT35" s="435"/>
      <c r="FU35" s="435"/>
      <c r="FV35" s="435"/>
      <c r="FW35" s="435"/>
      <c r="FX35" s="435"/>
      <c r="FY35" s="435"/>
      <c r="FZ35" s="435"/>
      <c r="GA35" s="435"/>
      <c r="GB35" s="435"/>
      <c r="GC35" s="435"/>
      <c r="GD35" s="435"/>
      <c r="GE35" s="435"/>
      <c r="GF35" s="435"/>
      <c r="GG35" s="435"/>
      <c r="GH35" s="435"/>
      <c r="GI35" s="435"/>
      <c r="HP35" s="435"/>
      <c r="HQ35" s="435"/>
      <c r="HR35" s="435"/>
      <c r="HS35" s="435"/>
      <c r="HT35" s="435"/>
      <c r="HU35" s="435"/>
      <c r="HV35" s="435"/>
      <c r="HW35" s="435"/>
      <c r="HX35" s="435"/>
      <c r="HY35" s="435"/>
      <c r="HZ35" s="435"/>
      <c r="IA35" s="435"/>
      <c r="IB35" s="435"/>
      <c r="IC35" s="435"/>
      <c r="ID35" s="435"/>
      <c r="IE35" s="435"/>
      <c r="IF35" s="435"/>
      <c r="IG35" s="435"/>
      <c r="IH35" s="435"/>
      <c r="JO35" s="435"/>
      <c r="JP35" s="435"/>
      <c r="JQ35" s="435"/>
      <c r="JR35" s="435"/>
      <c r="JS35" s="435"/>
      <c r="JT35" s="435"/>
      <c r="JU35" s="435"/>
      <c r="JV35" s="435"/>
      <c r="JW35" s="435"/>
      <c r="JX35" s="435"/>
      <c r="JY35" s="435"/>
      <c r="JZ35" s="435"/>
      <c r="KA35" s="435"/>
      <c r="KB35" s="435"/>
      <c r="KC35" s="435"/>
      <c r="KD35" s="435"/>
      <c r="KE35" s="435"/>
      <c r="KF35" s="435"/>
      <c r="KG35" s="435"/>
      <c r="LN35" s="435"/>
      <c r="LO35" s="435"/>
      <c r="LP35" s="435"/>
      <c r="LQ35" s="435"/>
      <c r="LR35" s="435"/>
      <c r="LS35" s="435"/>
      <c r="LT35" s="435"/>
      <c r="LU35" s="435"/>
      <c r="LV35" s="435"/>
      <c r="LW35" s="435"/>
      <c r="LX35" s="435"/>
      <c r="LY35" s="435"/>
      <c r="LZ35" s="435"/>
      <c r="MA35" s="435"/>
      <c r="MB35" s="435"/>
      <c r="MC35" s="435"/>
      <c r="MD35" s="435"/>
      <c r="ME35" s="435"/>
      <c r="MF35" s="435"/>
    </row>
    <row r="36" spans="1:376" s="401" customFormat="1" ht="26.25" customHeight="1">
      <c r="A36" s="190" t="s">
        <v>339</v>
      </c>
      <c r="B36" s="430">
        <v>3</v>
      </c>
      <c r="C36" s="398">
        <v>2</v>
      </c>
      <c r="D36" s="398">
        <v>2</v>
      </c>
      <c r="E36" s="398">
        <v>0</v>
      </c>
      <c r="F36" s="398">
        <v>0</v>
      </c>
      <c r="G36" s="398">
        <v>0</v>
      </c>
      <c r="H36" s="398">
        <v>0</v>
      </c>
      <c r="I36" s="398">
        <v>0</v>
      </c>
      <c r="J36" s="398">
        <v>0</v>
      </c>
      <c r="K36" s="398">
        <v>0</v>
      </c>
      <c r="L36" s="398">
        <v>0</v>
      </c>
      <c r="M36" s="398">
        <v>0</v>
      </c>
      <c r="N36" s="398">
        <v>0</v>
      </c>
      <c r="O36" s="432"/>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BS36" s="435"/>
      <c r="BT36" s="435"/>
      <c r="BU36" s="435"/>
      <c r="BV36" s="435"/>
      <c r="BW36" s="435"/>
      <c r="BX36" s="435"/>
      <c r="BY36" s="435"/>
      <c r="BZ36" s="435"/>
      <c r="CA36" s="435"/>
      <c r="CB36" s="435"/>
      <c r="CC36" s="435"/>
      <c r="CD36" s="435"/>
      <c r="CE36" s="435"/>
      <c r="CF36" s="435"/>
      <c r="CG36" s="435"/>
      <c r="CH36" s="435"/>
      <c r="CI36" s="435"/>
      <c r="CJ36" s="435"/>
      <c r="CK36" s="435"/>
      <c r="DR36" s="435"/>
      <c r="DS36" s="435"/>
      <c r="DT36" s="435"/>
      <c r="DU36" s="435"/>
      <c r="DV36" s="435"/>
      <c r="DW36" s="435"/>
      <c r="DX36" s="435"/>
      <c r="DY36" s="435"/>
      <c r="DZ36" s="435"/>
      <c r="EA36" s="435"/>
      <c r="EB36" s="435"/>
      <c r="EC36" s="435"/>
      <c r="ED36" s="435"/>
      <c r="EE36" s="435"/>
      <c r="EF36" s="435"/>
      <c r="EG36" s="435"/>
      <c r="EH36" s="435"/>
      <c r="EI36" s="435"/>
      <c r="EJ36" s="435"/>
      <c r="FQ36" s="435"/>
      <c r="FR36" s="435"/>
      <c r="FS36" s="435"/>
      <c r="FT36" s="435"/>
      <c r="FU36" s="435"/>
      <c r="FV36" s="435"/>
      <c r="FW36" s="435"/>
      <c r="FX36" s="435"/>
      <c r="FY36" s="435"/>
      <c r="FZ36" s="435"/>
      <c r="GA36" s="435"/>
      <c r="GB36" s="435"/>
      <c r="GC36" s="435"/>
      <c r="GD36" s="435"/>
      <c r="GE36" s="435"/>
      <c r="GF36" s="435"/>
      <c r="GG36" s="435"/>
      <c r="GH36" s="435"/>
      <c r="GI36" s="435"/>
      <c r="HP36" s="435"/>
      <c r="HQ36" s="435"/>
      <c r="HR36" s="435"/>
      <c r="HS36" s="435"/>
      <c r="HT36" s="435"/>
      <c r="HU36" s="435"/>
      <c r="HV36" s="435"/>
      <c r="HW36" s="435"/>
      <c r="HX36" s="435"/>
      <c r="HY36" s="435"/>
      <c r="HZ36" s="435"/>
      <c r="IA36" s="435"/>
      <c r="IB36" s="435"/>
      <c r="IC36" s="435"/>
      <c r="ID36" s="435"/>
      <c r="IE36" s="435"/>
      <c r="IF36" s="435"/>
      <c r="IG36" s="435"/>
      <c r="IH36" s="435"/>
      <c r="JO36" s="435"/>
      <c r="JP36" s="435"/>
      <c r="JQ36" s="435"/>
      <c r="JR36" s="435"/>
      <c r="JS36" s="435"/>
      <c r="JT36" s="435"/>
      <c r="JU36" s="435"/>
      <c r="JV36" s="435"/>
      <c r="JW36" s="435"/>
      <c r="JX36" s="435"/>
      <c r="JY36" s="435"/>
      <c r="JZ36" s="435"/>
      <c r="KA36" s="435"/>
      <c r="KB36" s="435"/>
      <c r="KC36" s="435"/>
      <c r="KD36" s="435"/>
      <c r="KE36" s="435"/>
      <c r="KF36" s="435"/>
      <c r="KG36" s="435"/>
      <c r="LN36" s="435"/>
      <c r="LO36" s="435"/>
      <c r="LP36" s="435"/>
      <c r="LQ36" s="435"/>
      <c r="LR36" s="435"/>
      <c r="LS36" s="435"/>
      <c r="LT36" s="435"/>
      <c r="LU36" s="435"/>
      <c r="LV36" s="435"/>
      <c r="LW36" s="435"/>
      <c r="LX36" s="435"/>
      <c r="LY36" s="435"/>
      <c r="LZ36" s="435"/>
      <c r="MA36" s="435"/>
      <c r="MB36" s="435"/>
      <c r="MC36" s="435"/>
      <c r="MD36" s="435"/>
      <c r="ME36" s="435"/>
      <c r="MF36" s="435"/>
    </row>
    <row r="37" spans="1:376" s="570" customFormat="1" ht="25.5" customHeight="1">
      <c r="A37" s="184" t="s">
        <v>334</v>
      </c>
      <c r="B37" s="426">
        <v>214748.95</v>
      </c>
      <c r="C37" s="426">
        <v>0</v>
      </c>
      <c r="D37" s="426">
        <v>0</v>
      </c>
      <c r="E37" s="339">
        <v>0</v>
      </c>
      <c r="F37" s="339">
        <v>0</v>
      </c>
      <c r="G37" s="339">
        <v>0</v>
      </c>
      <c r="H37" s="339">
        <v>0</v>
      </c>
      <c r="I37" s="426">
        <v>0</v>
      </c>
      <c r="J37" s="426">
        <v>0</v>
      </c>
      <c r="K37" s="426">
        <v>0</v>
      </c>
      <c r="L37" s="426">
        <v>0</v>
      </c>
      <c r="M37" s="426">
        <v>0</v>
      </c>
      <c r="N37" s="339">
        <v>0</v>
      </c>
      <c r="O37" s="427">
        <f>SUM(C37:N37)</f>
        <v>0</v>
      </c>
      <c r="FQ37" s="435"/>
      <c r="FR37" s="435"/>
      <c r="FS37" s="435"/>
      <c r="FT37" s="435"/>
      <c r="FU37" s="435"/>
      <c r="FV37" s="435"/>
      <c r="FW37" s="435"/>
      <c r="FX37" s="435"/>
      <c r="FY37" s="435"/>
      <c r="FZ37" s="435"/>
      <c r="GA37" s="435"/>
      <c r="GB37" s="435"/>
      <c r="GC37" s="435"/>
      <c r="GD37" s="435"/>
      <c r="GE37" s="435"/>
      <c r="GF37" s="435"/>
      <c r="GG37" s="435"/>
      <c r="GH37" s="435"/>
      <c r="GI37" s="435"/>
      <c r="GJ37" s="401"/>
      <c r="GK37" s="401"/>
      <c r="GL37" s="401"/>
      <c r="GM37" s="401"/>
      <c r="GN37" s="401"/>
      <c r="GO37" s="401"/>
      <c r="GP37" s="401"/>
      <c r="GQ37" s="401"/>
      <c r="GR37" s="401"/>
      <c r="GS37" s="401"/>
      <c r="GT37" s="401"/>
      <c r="GU37" s="401"/>
      <c r="GV37" s="401"/>
      <c r="GW37" s="401"/>
      <c r="GX37" s="401"/>
      <c r="GY37" s="401"/>
      <c r="GZ37" s="401"/>
      <c r="HA37" s="401"/>
      <c r="HB37" s="401"/>
      <c r="HC37" s="401"/>
      <c r="HD37" s="401"/>
      <c r="HE37" s="401"/>
      <c r="HF37" s="401"/>
      <c r="HG37" s="401"/>
      <c r="HH37" s="401"/>
      <c r="HI37" s="401"/>
      <c r="HJ37" s="401"/>
      <c r="HK37" s="401"/>
      <c r="HL37" s="401"/>
      <c r="HM37" s="401"/>
      <c r="HN37" s="401"/>
      <c r="HO37" s="401"/>
      <c r="HP37" s="435"/>
      <c r="HQ37" s="435"/>
      <c r="HR37" s="435"/>
      <c r="HS37" s="435"/>
      <c r="HT37" s="435"/>
      <c r="HU37" s="435"/>
      <c r="HV37" s="435"/>
      <c r="HW37" s="435"/>
      <c r="HX37" s="435"/>
      <c r="HY37" s="435"/>
      <c r="HZ37" s="435"/>
      <c r="IA37" s="435"/>
      <c r="IB37" s="435"/>
      <c r="IC37" s="435"/>
      <c r="ID37" s="435"/>
      <c r="IE37" s="435"/>
      <c r="IF37" s="435"/>
      <c r="IG37" s="435"/>
      <c r="IH37" s="435"/>
      <c r="II37" s="401"/>
      <c r="IJ37" s="401"/>
      <c r="IK37" s="401"/>
      <c r="IL37" s="401"/>
      <c r="IM37" s="401"/>
      <c r="IN37" s="401"/>
      <c r="IO37" s="401"/>
      <c r="IP37" s="401"/>
      <c r="IQ37" s="401"/>
      <c r="IR37" s="401"/>
      <c r="IS37" s="401"/>
      <c r="IT37" s="401"/>
      <c r="IU37" s="401"/>
      <c r="IV37" s="401"/>
      <c r="IW37" s="401"/>
      <c r="IX37" s="401"/>
      <c r="IY37" s="401"/>
      <c r="IZ37" s="401"/>
      <c r="JA37" s="401"/>
      <c r="JB37" s="401"/>
      <c r="JC37" s="401"/>
      <c r="JD37" s="401"/>
      <c r="JE37" s="401"/>
      <c r="JF37" s="401"/>
      <c r="JG37" s="401"/>
      <c r="JH37" s="401"/>
      <c r="JI37" s="401"/>
      <c r="JJ37" s="401"/>
      <c r="JK37" s="401"/>
      <c r="JL37" s="401"/>
      <c r="JM37" s="401"/>
      <c r="JN37" s="401"/>
      <c r="JO37" s="435"/>
      <c r="JP37" s="435"/>
      <c r="JQ37" s="435"/>
      <c r="JR37" s="435"/>
      <c r="JS37" s="435"/>
      <c r="JT37" s="435"/>
      <c r="JU37" s="435"/>
      <c r="JV37" s="435"/>
      <c r="JW37" s="435"/>
      <c r="JX37" s="435"/>
      <c r="JY37" s="435"/>
      <c r="JZ37" s="435"/>
      <c r="KA37" s="435"/>
      <c r="KB37" s="435"/>
      <c r="KC37" s="435"/>
      <c r="KD37" s="435"/>
      <c r="KE37" s="435"/>
      <c r="KF37" s="435"/>
      <c r="KG37" s="435"/>
      <c r="KH37" s="401"/>
      <c r="KI37" s="401"/>
      <c r="KJ37" s="401"/>
      <c r="KK37" s="401"/>
      <c r="KL37" s="401"/>
      <c r="KM37" s="401"/>
      <c r="KN37" s="401"/>
      <c r="KO37" s="401"/>
      <c r="KP37" s="401"/>
      <c r="KQ37" s="401"/>
      <c r="KR37" s="401"/>
      <c r="KS37" s="401"/>
      <c r="KT37" s="401"/>
      <c r="KU37" s="401"/>
      <c r="KV37" s="401"/>
      <c r="KW37" s="401"/>
      <c r="KX37" s="401"/>
      <c r="KY37" s="401"/>
      <c r="KZ37" s="401"/>
      <c r="LA37" s="401"/>
      <c r="LB37" s="401"/>
      <c r="LC37" s="401"/>
      <c r="LD37" s="401"/>
      <c r="LE37" s="401"/>
      <c r="LF37" s="401"/>
      <c r="LG37" s="401"/>
      <c r="LH37" s="401"/>
      <c r="LI37" s="401"/>
      <c r="LJ37" s="401"/>
      <c r="LK37" s="401"/>
      <c r="LL37" s="401"/>
      <c r="LM37" s="401"/>
      <c r="LN37" s="435"/>
      <c r="LO37" s="435"/>
      <c r="LP37" s="435"/>
      <c r="LQ37" s="435"/>
      <c r="LR37" s="435"/>
      <c r="LS37" s="435"/>
      <c r="LT37" s="435"/>
      <c r="LU37" s="435"/>
      <c r="LV37" s="435"/>
      <c r="LW37" s="435"/>
      <c r="LX37" s="435"/>
      <c r="LY37" s="435"/>
      <c r="LZ37" s="435"/>
      <c r="MA37" s="435"/>
      <c r="MB37" s="435"/>
      <c r="MC37" s="435"/>
      <c r="MD37" s="435"/>
      <c r="ME37" s="435"/>
      <c r="MF37" s="435"/>
      <c r="MG37" s="401"/>
      <c r="MH37" s="401"/>
      <c r="MI37" s="401"/>
      <c r="MJ37" s="401"/>
      <c r="MK37" s="401"/>
      <c r="ML37" s="401"/>
      <c r="MM37" s="401"/>
      <c r="MN37" s="401"/>
      <c r="MO37" s="401"/>
      <c r="MP37" s="401"/>
      <c r="MQ37" s="401"/>
      <c r="MR37" s="401"/>
      <c r="MS37" s="401"/>
      <c r="MT37" s="401"/>
      <c r="MU37" s="401"/>
      <c r="MV37" s="401"/>
      <c r="MW37" s="401"/>
      <c r="MX37" s="401"/>
      <c r="MY37" s="401"/>
      <c r="MZ37" s="401"/>
      <c r="NA37" s="401"/>
      <c r="NB37" s="401"/>
      <c r="NC37" s="401"/>
      <c r="ND37" s="401"/>
      <c r="NE37" s="401"/>
      <c r="NF37" s="401"/>
      <c r="NG37" s="401"/>
      <c r="NH37" s="401"/>
      <c r="NI37" s="401"/>
      <c r="NJ37" s="401"/>
      <c r="NK37" s="401"/>
      <c r="NL37" s="401"/>
    </row>
    <row r="38" spans="1:376" s="570" customFormat="1" ht="20.100000000000001" customHeight="1">
      <c r="A38" s="190" t="s">
        <v>323</v>
      </c>
      <c r="B38" s="315"/>
      <c r="C38" s="315">
        <v>0</v>
      </c>
      <c r="D38" s="315">
        <v>0</v>
      </c>
      <c r="E38" s="315">
        <v>0</v>
      </c>
      <c r="F38" s="315">
        <v>0</v>
      </c>
      <c r="G38" s="315">
        <v>0</v>
      </c>
      <c r="H38" s="315">
        <v>0</v>
      </c>
      <c r="I38" s="315">
        <v>0</v>
      </c>
      <c r="J38" s="315">
        <v>0</v>
      </c>
      <c r="K38" s="428">
        <v>0</v>
      </c>
      <c r="L38" s="315">
        <v>0</v>
      </c>
      <c r="M38" s="315">
        <v>0</v>
      </c>
      <c r="N38" s="315">
        <v>0</v>
      </c>
      <c r="O38" s="315">
        <f>SUM(C38:N38)</f>
        <v>0</v>
      </c>
    </row>
    <row r="39" spans="1:376" ht="16.5" customHeight="1">
      <c r="A39" s="571" t="s">
        <v>56</v>
      </c>
      <c r="B39" s="399"/>
      <c r="C39" s="399"/>
      <c r="D39" s="399"/>
      <c r="E39" s="399"/>
      <c r="F39" s="399"/>
      <c r="G39" s="399"/>
      <c r="H39" s="399"/>
      <c r="I39" s="399"/>
      <c r="J39" s="399"/>
      <c r="K39" s="399"/>
      <c r="L39" s="399"/>
      <c r="M39" s="399"/>
      <c r="N39" s="399"/>
      <c r="O39" s="399"/>
      <c r="FQ39" s="570"/>
      <c r="FR39" s="570"/>
      <c r="FS39" s="570"/>
      <c r="FT39" s="570"/>
      <c r="FU39" s="570"/>
      <c r="FV39" s="570"/>
      <c r="FW39" s="570"/>
      <c r="FX39" s="570"/>
      <c r="FY39" s="570"/>
      <c r="FZ39" s="570"/>
      <c r="GA39" s="570"/>
      <c r="GB39" s="570"/>
      <c r="GC39" s="570"/>
      <c r="GD39" s="570"/>
      <c r="GE39" s="570"/>
      <c r="GF39" s="570"/>
      <c r="GG39" s="570"/>
      <c r="GH39" s="570"/>
      <c r="GI39" s="570"/>
      <c r="GJ39" s="570"/>
      <c r="GK39" s="570"/>
      <c r="GL39" s="570"/>
      <c r="GM39" s="570"/>
      <c r="GN39" s="570"/>
      <c r="GO39" s="570"/>
      <c r="GP39" s="570"/>
      <c r="GQ39" s="570"/>
      <c r="GR39" s="570"/>
      <c r="GS39" s="570"/>
      <c r="GT39" s="570"/>
      <c r="GU39" s="570"/>
      <c r="GV39" s="570"/>
      <c r="GW39" s="570"/>
      <c r="GX39" s="570"/>
      <c r="GY39" s="570"/>
      <c r="GZ39" s="570"/>
      <c r="HA39" s="570"/>
      <c r="HB39" s="570"/>
      <c r="HC39" s="570"/>
      <c r="HD39" s="570"/>
      <c r="HE39" s="570"/>
      <c r="HF39" s="570"/>
      <c r="HG39" s="570"/>
      <c r="HH39" s="570"/>
      <c r="HI39" s="570"/>
      <c r="HJ39" s="570"/>
      <c r="HK39" s="570"/>
      <c r="HL39" s="570"/>
      <c r="HM39" s="570"/>
      <c r="HN39" s="570"/>
      <c r="HO39" s="570"/>
      <c r="HP39" s="570"/>
      <c r="HQ39" s="570"/>
      <c r="HR39" s="570"/>
      <c r="HS39" s="570"/>
      <c r="HT39" s="570"/>
      <c r="HU39" s="570"/>
      <c r="HV39" s="570"/>
      <c r="HW39" s="570"/>
      <c r="HX39" s="570"/>
      <c r="HY39" s="570"/>
      <c r="HZ39" s="570"/>
      <c r="IA39" s="570"/>
      <c r="IB39" s="570"/>
      <c r="IC39" s="570"/>
      <c r="ID39" s="570"/>
      <c r="IE39" s="570"/>
      <c r="IF39" s="570"/>
      <c r="IG39" s="570"/>
      <c r="IH39" s="570"/>
      <c r="II39" s="570"/>
      <c r="IJ39" s="570"/>
      <c r="IK39" s="570"/>
      <c r="IL39" s="570"/>
      <c r="IM39" s="570"/>
      <c r="IN39" s="570"/>
      <c r="IO39" s="570"/>
      <c r="IP39" s="570"/>
      <c r="IQ39" s="570"/>
      <c r="IR39" s="570"/>
      <c r="IS39" s="570"/>
      <c r="IT39" s="570"/>
      <c r="IU39" s="570"/>
      <c r="IV39" s="570"/>
      <c r="IW39" s="570"/>
      <c r="IX39" s="570"/>
      <c r="IY39" s="570"/>
      <c r="IZ39" s="570"/>
      <c r="JA39" s="570"/>
      <c r="JB39" s="570"/>
      <c r="JC39" s="570"/>
      <c r="JD39" s="570"/>
      <c r="JE39" s="570"/>
      <c r="JF39" s="570"/>
      <c r="JG39" s="570"/>
      <c r="JH39" s="570"/>
      <c r="JI39" s="570"/>
      <c r="JJ39" s="570"/>
      <c r="JK39" s="570"/>
      <c r="JL39" s="570"/>
      <c r="JM39" s="570"/>
      <c r="JN39" s="570"/>
      <c r="JO39" s="570"/>
      <c r="JP39" s="570"/>
      <c r="JQ39" s="570"/>
      <c r="JR39" s="570"/>
      <c r="JS39" s="570"/>
      <c r="JT39" s="570"/>
      <c r="JU39" s="570"/>
      <c r="JV39" s="570"/>
      <c r="JW39" s="570"/>
      <c r="JX39" s="570"/>
      <c r="JY39" s="570"/>
      <c r="JZ39" s="570"/>
      <c r="KA39" s="570"/>
      <c r="KB39" s="570"/>
      <c r="KC39" s="570"/>
      <c r="KD39" s="570"/>
      <c r="KE39" s="570"/>
      <c r="KF39" s="570"/>
      <c r="KG39" s="570"/>
      <c r="KH39" s="570"/>
      <c r="KI39" s="570"/>
      <c r="KJ39" s="570"/>
      <c r="KK39" s="570"/>
      <c r="KL39" s="570"/>
      <c r="KM39" s="570"/>
      <c r="KN39" s="570"/>
      <c r="KO39" s="570"/>
      <c r="KP39" s="570"/>
      <c r="KQ39" s="570"/>
      <c r="KR39" s="570"/>
      <c r="KS39" s="570"/>
      <c r="KT39" s="570"/>
      <c r="KU39" s="570"/>
      <c r="KV39" s="570"/>
      <c r="KW39" s="570"/>
      <c r="KX39" s="570"/>
      <c r="KY39" s="570"/>
      <c r="KZ39" s="570"/>
      <c r="LA39" s="570"/>
      <c r="LB39" s="570"/>
      <c r="LC39" s="570"/>
      <c r="LD39" s="570"/>
      <c r="LE39" s="570"/>
      <c r="LF39" s="570"/>
      <c r="LG39" s="570"/>
      <c r="LH39" s="570"/>
      <c r="LI39" s="570"/>
      <c r="LJ39" s="570"/>
      <c r="LK39" s="570"/>
      <c r="LL39" s="570"/>
      <c r="LM39" s="570"/>
      <c r="LN39" s="570"/>
      <c r="LO39" s="570"/>
      <c r="LP39" s="570"/>
      <c r="LQ39" s="570"/>
      <c r="LR39" s="570"/>
      <c r="LS39" s="570"/>
      <c r="LT39" s="570"/>
      <c r="LU39" s="570"/>
      <c r="LV39" s="570"/>
      <c r="LW39" s="570"/>
      <c r="LX39" s="570"/>
      <c r="LY39" s="570"/>
      <c r="LZ39" s="570"/>
      <c r="MA39" s="570"/>
      <c r="MB39" s="570"/>
      <c r="MC39" s="570"/>
      <c r="MD39" s="570"/>
      <c r="ME39" s="570"/>
      <c r="MF39" s="570"/>
      <c r="MG39" s="570"/>
      <c r="MH39" s="570"/>
      <c r="MI39" s="570"/>
      <c r="MJ39" s="570"/>
      <c r="MK39" s="570"/>
      <c r="ML39" s="570"/>
      <c r="MM39" s="570"/>
      <c r="MN39" s="570"/>
      <c r="MO39" s="570"/>
      <c r="MP39" s="570"/>
      <c r="MQ39" s="570"/>
      <c r="MR39" s="570"/>
      <c r="MS39" s="570"/>
      <c r="MT39" s="570"/>
      <c r="MU39" s="570"/>
      <c r="MV39" s="570"/>
      <c r="MW39" s="570"/>
      <c r="MX39" s="570"/>
      <c r="MY39" s="570"/>
      <c r="MZ39" s="570"/>
      <c r="NA39" s="570"/>
      <c r="NB39" s="570"/>
      <c r="NC39" s="570"/>
      <c r="ND39" s="570"/>
      <c r="NE39" s="570"/>
      <c r="NF39" s="570"/>
      <c r="NG39" s="570"/>
      <c r="NH39" s="570"/>
      <c r="NI39" s="570"/>
      <c r="NJ39" s="570"/>
      <c r="NK39" s="570"/>
      <c r="NL39" s="570"/>
    </row>
    <row r="40" spans="1:376" ht="15" customHeight="1">
      <c r="A40" s="1060" t="s">
        <v>401</v>
      </c>
      <c r="B40" s="1060"/>
      <c r="C40" s="1060"/>
      <c r="D40" s="1060"/>
      <c r="E40" s="1060"/>
      <c r="F40" s="1060"/>
      <c r="G40" s="1060"/>
      <c r="H40" s="1060"/>
      <c r="I40" s="1060"/>
      <c r="J40" s="1060"/>
      <c r="K40" s="1060"/>
      <c r="L40" s="1060"/>
      <c r="M40" s="1060"/>
      <c r="N40" s="1060"/>
      <c r="O40" s="1060"/>
    </row>
    <row r="41" spans="1:376" ht="26.25" customHeight="1">
      <c r="A41" s="1060" t="s">
        <v>402</v>
      </c>
      <c r="B41" s="1060"/>
      <c r="C41" s="1060"/>
      <c r="D41" s="1060"/>
      <c r="E41" s="1060"/>
      <c r="F41" s="1060"/>
      <c r="G41" s="1060"/>
      <c r="H41" s="1060"/>
      <c r="I41" s="1060"/>
      <c r="J41" s="1060"/>
      <c r="K41" s="1060"/>
      <c r="L41" s="1060"/>
      <c r="M41" s="1060"/>
      <c r="N41" s="1060"/>
      <c r="O41" s="1060"/>
    </row>
    <row r="42" spans="1:376" s="572" customFormat="1" ht="27" customHeight="1">
      <c r="A42" s="1060" t="s">
        <v>403</v>
      </c>
      <c r="B42" s="1060"/>
      <c r="C42" s="1060"/>
      <c r="D42" s="1060"/>
      <c r="E42" s="1060"/>
      <c r="F42" s="1060"/>
      <c r="G42" s="1060"/>
      <c r="H42" s="1060"/>
      <c r="I42" s="1060"/>
      <c r="J42" s="1060"/>
      <c r="K42" s="1060"/>
      <c r="L42" s="1060"/>
      <c r="M42" s="1060"/>
      <c r="N42" s="1060"/>
      <c r="O42" s="1060"/>
    </row>
    <row r="43" spans="1:376" s="572" customFormat="1" ht="24" customHeight="1">
      <c r="A43" s="1060" t="s">
        <v>416</v>
      </c>
      <c r="B43" s="1060"/>
      <c r="C43" s="1060"/>
      <c r="D43" s="1060"/>
      <c r="E43" s="1060"/>
      <c r="F43" s="1060"/>
      <c r="G43" s="1060"/>
      <c r="H43" s="1060"/>
      <c r="I43" s="1060"/>
      <c r="J43" s="1060"/>
      <c r="K43" s="1060"/>
      <c r="L43" s="1060"/>
      <c r="M43" s="1060"/>
      <c r="N43" s="1060"/>
      <c r="O43" s="1060"/>
    </row>
  </sheetData>
  <mergeCells count="11">
    <mergeCell ref="A27:O27"/>
    <mergeCell ref="A6:O6"/>
    <mergeCell ref="A7:A8"/>
    <mergeCell ref="B7:B8"/>
    <mergeCell ref="C7:O7"/>
    <mergeCell ref="A17:O17"/>
    <mergeCell ref="A43:O43"/>
    <mergeCell ref="A32:O32"/>
    <mergeCell ref="A40:O40"/>
    <mergeCell ref="A41:O41"/>
    <mergeCell ref="A42:O42"/>
  </mergeCells>
  <pageMargins left="0.23622047244094491" right="0.23622047244094491" top="0.74803149606299213" bottom="0.74803149606299213" header="0.31496062992125984" footer="0.31496062992125984"/>
  <pageSetup paperSize="9" scale="60"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19"/>
  <sheetViews>
    <sheetView zoomScaleSheetLayoutView="100" workbookViewId="0"/>
  </sheetViews>
  <sheetFormatPr defaultColWidth="9.140625" defaultRowHeight="12"/>
  <cols>
    <col min="1" max="1" width="59.7109375" style="89" customWidth="1"/>
    <col min="2" max="5" width="7.85546875" style="89" bestFit="1" customWidth="1"/>
    <col min="6" max="6" width="6.7109375" style="89" bestFit="1" customWidth="1"/>
    <col min="7" max="7" width="7.28515625" style="89" bestFit="1" customWidth="1"/>
    <col min="8" max="9" width="6.7109375" style="89" bestFit="1" customWidth="1"/>
    <col min="10" max="10" width="7.28515625" style="89" bestFit="1" customWidth="1"/>
    <col min="11" max="13" width="6.7109375" style="89" bestFit="1" customWidth="1"/>
    <col min="14" max="14" width="9" style="89" customWidth="1"/>
    <col min="15" max="15" width="8.7109375" style="89" customWidth="1"/>
    <col min="16" max="16" width="9.5703125" style="89" customWidth="1"/>
    <col min="17" max="16384" width="9.140625" style="89"/>
  </cols>
  <sheetData>
    <row r="1" spans="1:35">
      <c r="A1" s="395" t="s">
        <v>215</v>
      </c>
    </row>
    <row r="2" spans="1:35">
      <c r="A2" s="395" t="s">
        <v>216</v>
      </c>
    </row>
    <row r="3" spans="1:35" s="92" customFormat="1" ht="19.5" customHeight="1">
      <c r="A3" s="1051" t="s">
        <v>158</v>
      </c>
      <c r="B3" s="1051"/>
      <c r="C3" s="1051"/>
      <c r="D3" s="1051"/>
      <c r="E3" s="1051"/>
      <c r="F3" s="1051"/>
      <c r="G3" s="1051"/>
      <c r="H3" s="1051"/>
      <c r="I3" s="1051"/>
      <c r="J3" s="1051"/>
      <c r="K3" s="1051"/>
      <c r="L3" s="1051"/>
      <c r="M3" s="1051"/>
      <c r="N3" s="1051"/>
      <c r="O3" s="1051"/>
      <c r="P3" s="1051"/>
      <c r="Q3" s="1051"/>
    </row>
    <row r="4" spans="1:35" s="92" customFormat="1" ht="12.75" customHeight="1">
      <c r="A4" s="1027" t="s">
        <v>169</v>
      </c>
      <c r="B4" s="1074">
        <v>2017</v>
      </c>
      <c r="C4" s="1072"/>
      <c r="D4" s="1072"/>
      <c r="E4" s="1073"/>
      <c r="F4" s="1071">
        <v>2018</v>
      </c>
      <c r="G4" s="1072"/>
      <c r="H4" s="1072"/>
      <c r="I4" s="1073"/>
      <c r="J4" s="1071">
        <v>2019</v>
      </c>
      <c r="K4" s="1072"/>
      <c r="L4" s="1072"/>
      <c r="M4" s="1073"/>
      <c r="N4" s="1069">
        <v>2020</v>
      </c>
      <c r="O4" s="1070"/>
      <c r="P4" s="1070"/>
      <c r="Q4" s="1070"/>
    </row>
    <row r="5" spans="1:35" s="92" customFormat="1" ht="19.149999999999999" customHeight="1">
      <c r="A5" s="1029"/>
      <c r="B5" s="187" t="s">
        <v>1</v>
      </c>
      <c r="C5" s="187" t="s">
        <v>2</v>
      </c>
      <c r="D5" s="187" t="s">
        <v>3</v>
      </c>
      <c r="E5" s="497" t="s">
        <v>4</v>
      </c>
      <c r="F5" s="509" t="s">
        <v>1</v>
      </c>
      <c r="G5" s="187" t="s">
        <v>2</v>
      </c>
      <c r="H5" s="187" t="s">
        <v>3</v>
      </c>
      <c r="I5" s="497" t="s">
        <v>4</v>
      </c>
      <c r="J5" s="509" t="s">
        <v>1</v>
      </c>
      <c r="K5" s="187" t="s">
        <v>2</v>
      </c>
      <c r="L5" s="187" t="s">
        <v>3</v>
      </c>
      <c r="M5" s="497" t="s">
        <v>4</v>
      </c>
      <c r="N5" s="491" t="s">
        <v>1</v>
      </c>
      <c r="O5" s="1" t="s">
        <v>2</v>
      </c>
      <c r="P5" s="1" t="s">
        <v>3</v>
      </c>
      <c r="Q5" s="1" t="s">
        <v>4</v>
      </c>
    </row>
    <row r="6" spans="1:35" s="92" customFormat="1" ht="30" customHeight="1">
      <c r="A6" s="90" t="s">
        <v>38</v>
      </c>
      <c r="B6" s="189"/>
      <c r="C6" s="189"/>
      <c r="D6" s="189"/>
      <c r="E6" s="498"/>
      <c r="F6" s="510"/>
      <c r="G6" s="189"/>
      <c r="H6" s="189"/>
      <c r="I6" s="498"/>
      <c r="J6" s="510"/>
      <c r="K6" s="189"/>
      <c r="L6" s="189"/>
      <c r="M6" s="498"/>
      <c r="N6" s="189"/>
      <c r="O6" s="196"/>
      <c r="P6" s="196"/>
      <c r="Q6" s="196"/>
      <c r="R6" s="89"/>
      <c r="S6" s="89"/>
      <c r="T6" s="89"/>
      <c r="U6" s="89"/>
      <c r="V6" s="89"/>
      <c r="W6" s="89"/>
      <c r="X6" s="89"/>
      <c r="Y6" s="89"/>
      <c r="Z6" s="89"/>
      <c r="AA6" s="89"/>
      <c r="AB6" s="89"/>
      <c r="AC6" s="89"/>
      <c r="AD6" s="89"/>
      <c r="AE6" s="89"/>
    </row>
    <row r="7" spans="1:35" ht="27.75" customHeight="1">
      <c r="A7" s="160" t="s">
        <v>234</v>
      </c>
      <c r="B7" s="285">
        <v>4276</v>
      </c>
      <c r="C7" s="285">
        <v>7276</v>
      </c>
      <c r="D7" s="285">
        <v>4116</v>
      </c>
      <c r="E7" s="499">
        <v>5281</v>
      </c>
      <c r="F7" s="511">
        <v>4685</v>
      </c>
      <c r="G7" s="285">
        <v>11014</v>
      </c>
      <c r="H7" s="285">
        <v>6666</v>
      </c>
      <c r="I7" s="499">
        <v>7423</v>
      </c>
      <c r="J7" s="511">
        <v>16339</v>
      </c>
      <c r="K7" s="285">
        <v>9365</v>
      </c>
      <c r="L7" s="285">
        <v>6541</v>
      </c>
      <c r="M7" s="499">
        <v>5881</v>
      </c>
      <c r="N7" s="492">
        <v>16386</v>
      </c>
      <c r="O7" s="158">
        <v>12443</v>
      </c>
      <c r="P7" s="158">
        <v>7554</v>
      </c>
      <c r="Q7" s="158">
        <v>7468</v>
      </c>
    </row>
    <row r="8" spans="1:35" ht="28.5" customHeight="1">
      <c r="A8" s="160" t="s">
        <v>235</v>
      </c>
      <c r="B8" s="500">
        <v>177.23</v>
      </c>
      <c r="C8" s="500">
        <v>209.88</v>
      </c>
      <c r="D8" s="500">
        <v>157.35</v>
      </c>
      <c r="E8" s="501">
        <v>214.51</v>
      </c>
      <c r="F8" s="512">
        <v>186.05</v>
      </c>
      <c r="G8" s="500">
        <v>414.49</v>
      </c>
      <c r="H8" s="500">
        <v>301.39999999999998</v>
      </c>
      <c r="I8" s="501">
        <v>372.81</v>
      </c>
      <c r="J8" s="516">
        <v>405431016.04000002</v>
      </c>
      <c r="K8" s="286">
        <v>578926995.81999993</v>
      </c>
      <c r="L8" s="286">
        <v>460965380.31</v>
      </c>
      <c r="M8" s="517">
        <v>400097975.08000004</v>
      </c>
      <c r="N8" s="493">
        <v>487.15880623999999</v>
      </c>
      <c r="O8" s="493">
        <v>389.23621487999998</v>
      </c>
      <c r="P8" s="955">
        <v>428384856.56999999</v>
      </c>
      <c r="Q8" s="955">
        <v>475371686.30000001</v>
      </c>
    </row>
    <row r="9" spans="1:35" ht="27" customHeight="1">
      <c r="A9" s="160" t="s">
        <v>39</v>
      </c>
      <c r="B9" s="285">
        <v>3365</v>
      </c>
      <c r="C9" s="285">
        <v>4493</v>
      </c>
      <c r="D9" s="285">
        <v>3091</v>
      </c>
      <c r="E9" s="499">
        <v>2716</v>
      </c>
      <c r="F9" s="511">
        <v>2317</v>
      </c>
      <c r="G9" s="285">
        <v>2183</v>
      </c>
      <c r="H9" s="285">
        <v>1390</v>
      </c>
      <c r="I9" s="499">
        <v>1140</v>
      </c>
      <c r="J9" s="511">
        <v>1038</v>
      </c>
      <c r="K9" s="285">
        <v>1159</v>
      </c>
      <c r="L9" s="285">
        <v>1105</v>
      </c>
      <c r="M9" s="499">
        <v>1062</v>
      </c>
      <c r="N9" s="492">
        <v>1291</v>
      </c>
      <c r="O9" s="158">
        <v>660</v>
      </c>
      <c r="P9" s="158">
        <v>799</v>
      </c>
      <c r="Q9" s="158">
        <v>887</v>
      </c>
    </row>
    <row r="10" spans="1:35" ht="29.25" customHeight="1" thickBot="1">
      <c r="A10" s="166" t="s">
        <v>177</v>
      </c>
      <c r="B10" s="502">
        <v>526.26</v>
      </c>
      <c r="C10" s="502">
        <v>598.72</v>
      </c>
      <c r="D10" s="502">
        <v>372.64</v>
      </c>
      <c r="E10" s="503">
        <v>357.92</v>
      </c>
      <c r="F10" s="513">
        <v>384.36</v>
      </c>
      <c r="G10" s="502">
        <v>365.21</v>
      </c>
      <c r="H10" s="502">
        <v>318.45</v>
      </c>
      <c r="I10" s="503">
        <v>307.58999999999997</v>
      </c>
      <c r="J10" s="516">
        <v>287451866.82999998</v>
      </c>
      <c r="K10" s="286">
        <v>312096855.30000001</v>
      </c>
      <c r="L10" s="286">
        <v>298303430.56</v>
      </c>
      <c r="M10" s="517">
        <v>316232004.27999997</v>
      </c>
      <c r="N10" s="494">
        <v>342.49377489999995</v>
      </c>
      <c r="O10" s="277">
        <v>308.92881194</v>
      </c>
      <c r="P10" s="170">
        <v>323323345.5</v>
      </c>
      <c r="Q10" s="170">
        <v>329706348.80000001</v>
      </c>
    </row>
    <row r="11" spans="1:35" s="117" customFormat="1" ht="33.75" customHeight="1" thickBot="1">
      <c r="A11" s="167" t="s">
        <v>226</v>
      </c>
      <c r="B11" s="157">
        <f t="shared" ref="B11:I11" si="0">B7/(B7+B9)</f>
        <v>0.55961261614971858</v>
      </c>
      <c r="C11" s="157">
        <f t="shared" si="0"/>
        <v>0.6182343444642705</v>
      </c>
      <c r="D11" s="157">
        <f t="shared" si="0"/>
        <v>0.57111141945330923</v>
      </c>
      <c r="E11" s="504">
        <f t="shared" si="0"/>
        <v>0.66037263973990246</v>
      </c>
      <c r="F11" s="514">
        <f t="shared" si="0"/>
        <v>0.66909454441588123</v>
      </c>
      <c r="G11" s="157">
        <f t="shared" si="0"/>
        <v>0.83458361748882326</v>
      </c>
      <c r="H11" s="157">
        <f t="shared" si="0"/>
        <v>0.82745779543197617</v>
      </c>
      <c r="I11" s="504">
        <f t="shared" si="0"/>
        <v>0.86686908793647088</v>
      </c>
      <c r="J11" s="514">
        <f>J7/(J7+J9)</f>
        <v>0.9402658686769868</v>
      </c>
      <c r="K11" s="157">
        <f t="shared" ref="K11:M11" si="1">K7/(K7+K9)</f>
        <v>0.88987077156974537</v>
      </c>
      <c r="L11" s="157">
        <f t="shared" si="1"/>
        <v>0.85547998953701276</v>
      </c>
      <c r="M11" s="504">
        <f t="shared" si="1"/>
        <v>0.84704018435834649</v>
      </c>
      <c r="N11" s="495">
        <f>N7/(N7+N9)</f>
        <v>0.92696724557334387</v>
      </c>
      <c r="O11" s="495">
        <f t="shared" ref="O11:Q11" si="2">O7/(O7+O9)</f>
        <v>0.94962985575822334</v>
      </c>
      <c r="P11" s="495">
        <f t="shared" si="2"/>
        <v>0.90434574404405599</v>
      </c>
      <c r="Q11" s="495">
        <f t="shared" si="2"/>
        <v>0.89383602633153802</v>
      </c>
      <c r="R11" s="89"/>
      <c r="S11" s="89"/>
      <c r="T11" s="89"/>
      <c r="U11" s="89"/>
      <c r="V11" s="89"/>
      <c r="W11" s="89"/>
      <c r="X11" s="89"/>
      <c r="Y11" s="89"/>
      <c r="Z11" s="89"/>
      <c r="AA11" s="89"/>
      <c r="AB11" s="89"/>
      <c r="AC11" s="89"/>
      <c r="AD11" s="89"/>
      <c r="AE11" s="89"/>
    </row>
    <row r="12" spans="1:35" ht="27.75" customHeight="1">
      <c r="A12" s="90" t="s">
        <v>228</v>
      </c>
      <c r="B12" s="189"/>
      <c r="C12" s="189"/>
      <c r="D12" s="189"/>
      <c r="E12" s="498"/>
      <c r="F12" s="510"/>
      <c r="G12" s="189"/>
      <c r="H12" s="189"/>
      <c r="I12" s="498"/>
      <c r="J12" s="510"/>
      <c r="K12" s="189"/>
      <c r="L12" s="189"/>
      <c r="M12" s="498"/>
      <c r="N12" s="189"/>
      <c r="O12" s="196"/>
      <c r="P12" s="196"/>
      <c r="Q12" s="196"/>
    </row>
    <row r="13" spans="1:35" ht="24">
      <c r="A13" s="160" t="s">
        <v>178</v>
      </c>
      <c r="B13" s="505">
        <v>856891850.16000009</v>
      </c>
      <c r="C13" s="505">
        <v>1023755494.7399999</v>
      </c>
      <c r="D13" s="506">
        <v>729498389.11000001</v>
      </c>
      <c r="E13" s="507">
        <v>492515780.56000006</v>
      </c>
      <c r="F13" s="515">
        <v>413738983.76999998</v>
      </c>
      <c r="G13" s="505">
        <v>476529033.88999999</v>
      </c>
      <c r="H13" s="506">
        <v>497256269.57000005</v>
      </c>
      <c r="I13" s="507">
        <v>312546693</v>
      </c>
      <c r="J13" s="515">
        <v>235858606.49999997</v>
      </c>
      <c r="K13" s="505">
        <v>342477478.60000002</v>
      </c>
      <c r="L13" s="506">
        <v>710919257.41000009</v>
      </c>
      <c r="M13" s="507">
        <v>439335123.70000005</v>
      </c>
      <c r="N13" s="496">
        <v>412724546.66999996</v>
      </c>
      <c r="O13" s="279">
        <v>399887293.71999991</v>
      </c>
      <c r="P13" s="272">
        <v>815553045.29999995</v>
      </c>
      <c r="Q13" s="272">
        <v>389962989.63999999</v>
      </c>
    </row>
    <row r="14" spans="1:35" ht="38.25" customHeight="1">
      <c r="A14" s="160" t="s">
        <v>193</v>
      </c>
      <c r="B14" s="505">
        <v>1116753310.8199999</v>
      </c>
      <c r="C14" s="505">
        <v>1129562653.3199999</v>
      </c>
      <c r="D14" s="506">
        <v>517573666.92000002</v>
      </c>
      <c r="E14" s="507">
        <v>634220355.34000003</v>
      </c>
      <c r="F14" s="515">
        <v>468209925.43000001</v>
      </c>
      <c r="G14" s="505">
        <v>461849801.17000002</v>
      </c>
      <c r="H14" s="506">
        <v>383947254.53999996</v>
      </c>
      <c r="I14" s="507">
        <v>274646866.22000003</v>
      </c>
      <c r="J14" s="515">
        <v>529681826.94999999</v>
      </c>
      <c r="K14" s="505">
        <v>365060316.5</v>
      </c>
      <c r="L14" s="506">
        <v>272205061.57999998</v>
      </c>
      <c r="M14" s="507">
        <v>373085974</v>
      </c>
      <c r="N14" s="496">
        <v>340117793</v>
      </c>
      <c r="O14" s="279">
        <v>370537768</v>
      </c>
      <c r="P14" s="272">
        <v>261225487.72</v>
      </c>
      <c r="Q14" s="272">
        <v>263155914.11000001</v>
      </c>
    </row>
    <row r="15" spans="1:35" s="137" customFormat="1" ht="42" customHeight="1">
      <c r="A15" s="160" t="s">
        <v>179</v>
      </c>
      <c r="B15" s="505">
        <f t="shared" ref="B15:G15" si="3">B13+B14</f>
        <v>1973645160.98</v>
      </c>
      <c r="C15" s="505">
        <f t="shared" si="3"/>
        <v>2153318148.0599999</v>
      </c>
      <c r="D15" s="505">
        <f t="shared" si="3"/>
        <v>1247072056.03</v>
      </c>
      <c r="E15" s="508">
        <f t="shared" si="3"/>
        <v>1126736135.9000001</v>
      </c>
      <c r="F15" s="515">
        <f t="shared" si="3"/>
        <v>881948909.20000005</v>
      </c>
      <c r="G15" s="505">
        <f t="shared" si="3"/>
        <v>938378835.05999994</v>
      </c>
      <c r="H15" s="505">
        <f>H13+H14</f>
        <v>881203524.11000001</v>
      </c>
      <c r="I15" s="508">
        <f>I13+I14</f>
        <v>587193559.22000003</v>
      </c>
      <c r="J15" s="515">
        <v>765540433.44999993</v>
      </c>
      <c r="K15" s="505">
        <v>707537795.10000002</v>
      </c>
      <c r="L15" s="505">
        <v>983124318.99000001</v>
      </c>
      <c r="M15" s="508">
        <v>812421097.70000005</v>
      </c>
      <c r="N15" s="496">
        <f>N13+N14</f>
        <v>752842339.66999996</v>
      </c>
      <c r="O15" s="496">
        <f>O13+O14</f>
        <v>770425061.71999991</v>
      </c>
      <c r="P15" s="496">
        <f>P13+P14</f>
        <v>1076778533.02</v>
      </c>
      <c r="Q15" s="496">
        <f>Q13+Q14</f>
        <v>653118903.75</v>
      </c>
      <c r="R15" s="89"/>
      <c r="S15" s="89"/>
      <c r="T15" s="89"/>
      <c r="U15" s="89"/>
      <c r="V15" s="89"/>
      <c r="W15" s="89"/>
      <c r="X15" s="89"/>
      <c r="Y15" s="89"/>
      <c r="Z15" s="89"/>
      <c r="AA15" s="89"/>
      <c r="AB15" s="89"/>
      <c r="AC15" s="89"/>
      <c r="AD15" s="89"/>
      <c r="AE15" s="89"/>
    </row>
    <row r="16" spans="1:35" s="137" customForma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5" s="137" customFormat="1">
      <c r="A17" s="340" t="s">
        <v>56</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s="159" customFormat="1" ht="15">
      <c r="A18" s="340" t="s">
        <v>230</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c r="A19" s="340" t="s">
        <v>442</v>
      </c>
    </row>
  </sheetData>
  <mergeCells count="6">
    <mergeCell ref="N4:Q4"/>
    <mergeCell ref="A3:Q3"/>
    <mergeCell ref="J4:M4"/>
    <mergeCell ref="F4:I4"/>
    <mergeCell ref="B4:E4"/>
    <mergeCell ref="A4:A5"/>
  </mergeCells>
  <pageMargins left="0.70866141732283472" right="0.70866141732283472" top="0.74803149606299213" bottom="0.74803149606299213" header="0.31496062992125984" footer="0.31496062992125984"/>
  <pageSetup paperSize="9" scale="70" fitToHeight="0" orientation="landscape" r:id="rId1"/>
  <headerFooter>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Q30"/>
  <sheetViews>
    <sheetView view="pageBreakPreview" zoomScaleSheetLayoutView="100" workbookViewId="0"/>
  </sheetViews>
  <sheetFormatPr defaultColWidth="9.140625" defaultRowHeight="15"/>
  <cols>
    <col min="1" max="1" width="39.42578125" style="181" bestFit="1" customWidth="1"/>
    <col min="2" max="4" width="10.42578125" style="181" customWidth="1"/>
    <col min="5" max="5" width="10.7109375" style="181" customWidth="1"/>
    <col min="6" max="6" width="12.28515625" style="181" customWidth="1"/>
    <col min="7" max="7" width="12.140625" style="181" customWidth="1"/>
    <col min="8" max="9" width="10.7109375" style="181" customWidth="1"/>
    <col min="10" max="10" width="10.140625" style="181" customWidth="1"/>
    <col min="11" max="11" width="10.28515625" style="181" customWidth="1"/>
    <col min="12" max="12" width="10.85546875" style="181" customWidth="1"/>
    <col min="13" max="13" width="9.7109375" style="181" customWidth="1"/>
    <col min="14" max="14" width="9.140625" style="181"/>
    <col min="15" max="15" width="9.5703125" style="181" customWidth="1"/>
    <col min="16" max="16" width="10.7109375" style="181" customWidth="1"/>
    <col min="17" max="17" width="12.42578125" style="181" bestFit="1" customWidth="1"/>
    <col min="18" max="16384" width="9.140625" style="181"/>
  </cols>
  <sheetData>
    <row r="1" spans="1:17" ht="18.75" customHeight="1">
      <c r="A1" s="352" t="s">
        <v>215</v>
      </c>
      <c r="B1" s="48"/>
      <c r="C1" s="48"/>
      <c r="D1" s="48"/>
      <c r="E1" s="49"/>
      <c r="F1" s="50"/>
      <c r="G1" s="51"/>
      <c r="H1" s="51"/>
      <c r="I1" s="51"/>
      <c r="J1" s="51"/>
      <c r="K1" s="51"/>
      <c r="L1" s="51"/>
      <c r="M1" s="51"/>
      <c r="N1" s="51"/>
      <c r="O1" s="51"/>
      <c r="P1" s="51"/>
      <c r="Q1" s="51"/>
    </row>
    <row r="2" spans="1:17" ht="18" customHeight="1">
      <c r="A2" s="352" t="s">
        <v>216</v>
      </c>
      <c r="B2" s="48"/>
      <c r="C2" s="48"/>
      <c r="D2" s="48"/>
      <c r="E2" s="49"/>
      <c r="F2" s="50"/>
      <c r="G2" s="51"/>
      <c r="H2" s="51"/>
      <c r="I2" s="51"/>
      <c r="J2" s="51"/>
      <c r="K2" s="51"/>
      <c r="L2" s="51"/>
      <c r="M2" s="51"/>
      <c r="N2" s="51"/>
      <c r="O2" s="51"/>
      <c r="P2" s="51"/>
      <c r="Q2" s="51"/>
    </row>
    <row r="3" spans="1:17">
      <c r="A3" s="47"/>
      <c r="B3" s="48"/>
      <c r="C3" s="48"/>
      <c r="D3" s="48"/>
      <c r="E3" s="49"/>
      <c r="F3" s="50"/>
      <c r="G3" s="51"/>
      <c r="H3" s="51"/>
      <c r="I3" s="51"/>
      <c r="J3" s="51"/>
      <c r="K3" s="51"/>
      <c r="L3" s="51"/>
      <c r="M3" s="51"/>
      <c r="N3" s="51"/>
      <c r="O3" s="51"/>
      <c r="P3" s="51"/>
      <c r="Q3" s="51"/>
    </row>
    <row r="4" spans="1:17">
      <c r="A4" s="1051" t="s">
        <v>159</v>
      </c>
      <c r="B4" s="1051"/>
      <c r="C4" s="1051"/>
      <c r="D4" s="1051"/>
      <c r="E4" s="1051"/>
      <c r="F4" s="1051"/>
      <c r="G4" s="1051"/>
      <c r="H4" s="1051"/>
      <c r="I4" s="1051"/>
      <c r="J4" s="1051"/>
      <c r="K4" s="1051"/>
      <c r="L4" s="1051"/>
      <c r="M4" s="1051"/>
      <c r="N4" s="1051"/>
      <c r="O4" s="1051"/>
      <c r="P4" s="1051"/>
      <c r="Q4" s="1051"/>
    </row>
    <row r="5" spans="1:17" ht="15" customHeight="1">
      <c r="A5" s="1027" t="s">
        <v>169</v>
      </c>
      <c r="B5" s="1020" t="s">
        <v>246</v>
      </c>
      <c r="C5" s="1020" t="s">
        <v>304</v>
      </c>
      <c r="D5" s="1020" t="s">
        <v>379</v>
      </c>
      <c r="E5" s="1075">
        <v>2020</v>
      </c>
      <c r="F5" s="1076"/>
      <c r="G5" s="1076"/>
      <c r="H5" s="1076"/>
      <c r="I5" s="1076"/>
      <c r="J5" s="1076"/>
      <c r="K5" s="1076"/>
      <c r="L5" s="1076"/>
      <c r="M5" s="1076"/>
      <c r="N5" s="1076"/>
      <c r="O5" s="1076"/>
      <c r="P5" s="1076"/>
      <c r="Q5" s="1076"/>
    </row>
    <row r="6" spans="1:17" ht="24" customHeight="1">
      <c r="A6" s="1029"/>
      <c r="B6" s="1021"/>
      <c r="C6" s="1021"/>
      <c r="D6" s="1021"/>
      <c r="E6" s="1" t="s">
        <v>18</v>
      </c>
      <c r="F6" s="1" t="s">
        <v>19</v>
      </c>
      <c r="G6" s="1" t="s">
        <v>20</v>
      </c>
      <c r="H6" s="1" t="s">
        <v>21</v>
      </c>
      <c r="I6" s="1" t="s">
        <v>22</v>
      </c>
      <c r="J6" s="961" t="s">
        <v>23</v>
      </c>
      <c r="K6" s="961" t="s">
        <v>24</v>
      </c>
      <c r="L6" s="961" t="s">
        <v>25</v>
      </c>
      <c r="M6" s="1" t="s">
        <v>26</v>
      </c>
      <c r="N6" s="1" t="s">
        <v>27</v>
      </c>
      <c r="O6" s="1" t="s">
        <v>28</v>
      </c>
      <c r="P6" s="1" t="s">
        <v>29</v>
      </c>
      <c r="Q6" s="1" t="s">
        <v>30</v>
      </c>
    </row>
    <row r="7" spans="1:17">
      <c r="A7" s="195" t="s">
        <v>124</v>
      </c>
      <c r="B7" s="189"/>
      <c r="C7" s="189"/>
      <c r="D7" s="189"/>
      <c r="E7" s="196"/>
      <c r="F7" s="196"/>
      <c r="G7" s="196"/>
      <c r="H7" s="196"/>
      <c r="I7" s="196"/>
      <c r="J7" s="196"/>
      <c r="K7" s="196"/>
      <c r="L7" s="196"/>
      <c r="M7" s="196"/>
      <c r="N7" s="196"/>
      <c r="O7" s="196"/>
      <c r="P7" s="196"/>
      <c r="Q7" s="196"/>
    </row>
    <row r="8" spans="1:17" ht="15.75" thickBot="1">
      <c r="A8" s="1080"/>
      <c r="B8" s="1080"/>
      <c r="C8" s="1080"/>
      <c r="D8" s="1080"/>
      <c r="E8" s="1080"/>
      <c r="F8" s="1080"/>
      <c r="G8" s="1080"/>
      <c r="H8" s="1080"/>
      <c r="I8" s="1080"/>
      <c r="J8" s="1080"/>
      <c r="K8" s="1080"/>
      <c r="L8" s="1080"/>
      <c r="M8" s="1080"/>
      <c r="N8" s="1080"/>
      <c r="O8" s="1080"/>
      <c r="P8" s="1080"/>
      <c r="Q8" s="1080"/>
    </row>
    <row r="9" spans="1:17" ht="22.5" customHeight="1">
      <c r="A9" s="179" t="s">
        <v>181</v>
      </c>
      <c r="B9" s="260">
        <v>10149718214.190001</v>
      </c>
      <c r="C9" s="260">
        <v>10124771033.050001</v>
      </c>
      <c r="D9" s="260">
        <v>10603195058.960001</v>
      </c>
      <c r="E9" s="260">
        <v>1104773845.3800001</v>
      </c>
      <c r="F9" s="260">
        <v>861744537.92999995</v>
      </c>
      <c r="G9" s="260">
        <v>276778433.13999999</v>
      </c>
      <c r="H9" s="260">
        <v>222816496.06</v>
      </c>
      <c r="I9" s="260">
        <v>179691335.72999999</v>
      </c>
      <c r="J9" s="260">
        <v>493020009.69</v>
      </c>
      <c r="K9" s="260">
        <v>844845735.41999996</v>
      </c>
      <c r="L9" s="260">
        <v>872511463.36000001</v>
      </c>
      <c r="M9" s="260">
        <v>651395722.57000005</v>
      </c>
      <c r="N9" s="260">
        <v>928569316.75999999</v>
      </c>
      <c r="O9" s="260">
        <v>780836101.98000002</v>
      </c>
      <c r="P9" s="261">
        <v>594607893.69000006</v>
      </c>
      <c r="Q9" s="260">
        <f>SUM(E9:P9)</f>
        <v>7811590891.710001</v>
      </c>
    </row>
    <row r="10" spans="1:17" ht="25.5" customHeight="1">
      <c r="A10" s="119" t="s">
        <v>182</v>
      </c>
      <c r="B10" s="287">
        <v>12059097480.17</v>
      </c>
      <c r="C10" s="287">
        <v>12110827245.380001</v>
      </c>
      <c r="D10" s="287">
        <v>12687055270.43</v>
      </c>
      <c r="E10" s="288">
        <v>1381007792.8400002</v>
      </c>
      <c r="F10" s="288">
        <v>1081136077.9100001</v>
      </c>
      <c r="G10" s="288">
        <v>322384741.75999999</v>
      </c>
      <c r="H10" s="263">
        <v>264483142.45000002</v>
      </c>
      <c r="I10" s="264">
        <v>195361082.19</v>
      </c>
      <c r="J10" s="264">
        <v>538901553.62</v>
      </c>
      <c r="K10" s="264">
        <v>967995209.67000008</v>
      </c>
      <c r="L10" s="263">
        <v>1038596541.2099999</v>
      </c>
      <c r="M10" s="263">
        <v>707681610.85000002</v>
      </c>
      <c r="N10" s="263">
        <v>1121601916.3599999</v>
      </c>
      <c r="O10" s="263">
        <v>917100847.67999995</v>
      </c>
      <c r="P10" s="263">
        <v>663140636.56999993</v>
      </c>
      <c r="Q10" s="262">
        <f>SUM(E10:P10)</f>
        <v>9199391153.1100006</v>
      </c>
    </row>
    <row r="11" spans="1:17" ht="22.5" customHeight="1" thickBot="1">
      <c r="A11" s="177" t="s">
        <v>125</v>
      </c>
      <c r="B11" s="178">
        <v>0.84166482863914271</v>
      </c>
      <c r="C11" s="178">
        <f>C9/C10</f>
        <v>0.83600986356339657</v>
      </c>
      <c r="D11" s="178">
        <f>D9/D10</f>
        <v>0.8357491027624907</v>
      </c>
      <c r="E11" s="178">
        <f t="shared" ref="E11:P11" si="0">E9/E10</f>
        <v>0.79997654691583353</v>
      </c>
      <c r="F11" s="178">
        <f t="shared" si="0"/>
        <v>0.79707314882681812</v>
      </c>
      <c r="G11" s="178">
        <f t="shared" si="0"/>
        <v>0.85853453122185375</v>
      </c>
      <c r="H11" s="178">
        <f t="shared" si="0"/>
        <v>0.84246010538128335</v>
      </c>
      <c r="I11" s="178">
        <f t="shared" si="0"/>
        <v>0.91979084941411071</v>
      </c>
      <c r="J11" s="178">
        <f t="shared" si="0"/>
        <v>0.91486099154512213</v>
      </c>
      <c r="K11" s="178">
        <f t="shared" si="0"/>
        <v>0.87277883917216581</v>
      </c>
      <c r="L11" s="178">
        <f t="shared" si="0"/>
        <v>0.84008701044150869</v>
      </c>
      <c r="M11" s="178">
        <f t="shared" si="0"/>
        <v>0.92046439045887496</v>
      </c>
      <c r="N11" s="178">
        <f t="shared" si="0"/>
        <v>0.82789562251599935</v>
      </c>
      <c r="O11" s="178">
        <f t="shared" si="0"/>
        <v>0.85141792634396718</v>
      </c>
      <c r="P11" s="178">
        <f t="shared" si="0"/>
        <v>0.89665428553062942</v>
      </c>
      <c r="Q11" s="178">
        <f>Q9/Q10</f>
        <v>0.84914216187765512</v>
      </c>
    </row>
    <row r="12" spans="1:17" ht="20.25" customHeight="1">
      <c r="A12" s="118" t="s">
        <v>183</v>
      </c>
      <c r="B12" s="288">
        <v>2752637562.1000004</v>
      </c>
      <c r="C12" s="288">
        <v>2484732233.3999996</v>
      </c>
      <c r="D12" s="288">
        <v>2532352539.1999998</v>
      </c>
      <c r="E12" s="288">
        <v>42241871.789999999</v>
      </c>
      <c r="F12" s="287">
        <v>8700663.4499999993</v>
      </c>
      <c r="G12" s="287">
        <v>4838177.1900000004</v>
      </c>
      <c r="H12" s="263">
        <v>2127113.67</v>
      </c>
      <c r="I12" s="263">
        <v>1707435.46</v>
      </c>
      <c r="J12" s="262">
        <v>1971913.85</v>
      </c>
      <c r="K12" s="262">
        <v>193135816.80000001</v>
      </c>
      <c r="L12" s="262">
        <v>406976166.44</v>
      </c>
      <c r="M12" s="263">
        <v>343677037.26999998</v>
      </c>
      <c r="N12" s="262">
        <v>330656681.5</v>
      </c>
      <c r="O12" s="262">
        <v>356489440.58999997</v>
      </c>
      <c r="P12" s="263">
        <v>316887496.86000001</v>
      </c>
      <c r="Q12" s="263">
        <f>SUM(E12:P12)</f>
        <v>2009409814.8699999</v>
      </c>
    </row>
    <row r="13" spans="1:17" ht="27" customHeight="1">
      <c r="A13" s="119" t="s">
        <v>184</v>
      </c>
      <c r="B13" s="287">
        <v>4056632384.6799998</v>
      </c>
      <c r="C13" s="287">
        <v>3634173175.9599996</v>
      </c>
      <c r="D13" s="287">
        <v>3702296096.7300005</v>
      </c>
      <c r="E13" s="287">
        <v>64717093.259999998</v>
      </c>
      <c r="F13" s="287">
        <v>15710934.73999998</v>
      </c>
      <c r="G13" s="287">
        <v>9407510.9800000004</v>
      </c>
      <c r="H13" s="262">
        <v>5503574.3199999994</v>
      </c>
      <c r="I13" s="262">
        <v>3277959.32</v>
      </c>
      <c r="J13" s="262">
        <v>4028034.25</v>
      </c>
      <c r="K13" s="262">
        <v>180120849.28</v>
      </c>
      <c r="L13" s="262">
        <v>605884619.04000008</v>
      </c>
      <c r="M13" s="262">
        <v>467420668.33000004</v>
      </c>
      <c r="N13" s="262">
        <v>476640199.12</v>
      </c>
      <c r="O13" s="262">
        <v>477689645.13</v>
      </c>
      <c r="P13" s="262">
        <v>436022165.31999999</v>
      </c>
      <c r="Q13" s="262">
        <f>SUM(E13:P13)</f>
        <v>2746423253.0900002</v>
      </c>
    </row>
    <row r="14" spans="1:17" ht="17.25" customHeight="1" thickBot="1">
      <c r="A14" s="177" t="s">
        <v>126</v>
      </c>
      <c r="B14" s="178">
        <v>0.67855238066318824</v>
      </c>
      <c r="C14" s="178">
        <f>C12/C13</f>
        <v>0.68371321703557375</v>
      </c>
      <c r="D14" s="178">
        <f>D12/D13</f>
        <v>0.68399514059306699</v>
      </c>
      <c r="E14" s="178">
        <f t="shared" ref="E14:P14" si="1">E12/E13</f>
        <v>0.65271583846162373</v>
      </c>
      <c r="F14" s="178">
        <f t="shared" si="1"/>
        <v>0.55379667689969736</v>
      </c>
      <c r="G14" s="178">
        <f t="shared" si="1"/>
        <v>0.51428876355135544</v>
      </c>
      <c r="H14" s="178">
        <f t="shared" si="1"/>
        <v>0.38649676488787749</v>
      </c>
      <c r="I14" s="178">
        <f t="shared" si="1"/>
        <v>0.52088366368134187</v>
      </c>
      <c r="J14" s="178">
        <f t="shared" si="1"/>
        <v>0.48954743867930123</v>
      </c>
      <c r="K14" s="178">
        <f t="shared" si="1"/>
        <v>1.0722568629452112</v>
      </c>
      <c r="L14" s="178">
        <f t="shared" si="1"/>
        <v>0.67170572358287861</v>
      </c>
      <c r="M14" s="178">
        <f t="shared" si="1"/>
        <v>0.73526281689230566</v>
      </c>
      <c r="N14" s="178">
        <f t="shared" si="1"/>
        <v>0.69372386573872069</v>
      </c>
      <c r="O14" s="178">
        <f t="shared" si="1"/>
        <v>0.7462783508589218</v>
      </c>
      <c r="P14" s="178">
        <f t="shared" si="1"/>
        <v>0.72676923804420324</v>
      </c>
      <c r="Q14" s="178">
        <f>Q12/Q13</f>
        <v>0.73164608281305998</v>
      </c>
    </row>
    <row r="15" spans="1:17" ht="21.75" customHeight="1">
      <c r="A15" s="118" t="s">
        <v>185</v>
      </c>
      <c r="B15" s="287">
        <v>4182335212.6000004</v>
      </c>
      <c r="C15" s="287">
        <v>3753884292.4500008</v>
      </c>
      <c r="D15" s="287">
        <v>4001252958.0599995</v>
      </c>
      <c r="E15" s="287">
        <v>38501875.469999999</v>
      </c>
      <c r="F15" s="287">
        <v>35751455.200000003</v>
      </c>
      <c r="G15" s="287">
        <v>12129712.300000001</v>
      </c>
      <c r="H15" s="262">
        <v>2225294.44</v>
      </c>
      <c r="I15" s="262">
        <v>1932231.62</v>
      </c>
      <c r="J15" s="262">
        <v>23422638.489999998</v>
      </c>
      <c r="K15" s="262">
        <v>51524286.469999999</v>
      </c>
      <c r="L15" s="262">
        <v>545630382.10000002</v>
      </c>
      <c r="M15" s="262">
        <v>261782210.93000001</v>
      </c>
      <c r="N15" s="262">
        <v>255034350.37</v>
      </c>
      <c r="O15" s="262">
        <v>265843866.36000001</v>
      </c>
      <c r="P15" s="262">
        <v>266378395.38999999</v>
      </c>
      <c r="Q15" s="262">
        <f>SUM(E15:P15)</f>
        <v>1760156699.1399999</v>
      </c>
    </row>
    <row r="16" spans="1:17" ht="21.75" customHeight="1">
      <c r="A16" s="119" t="s">
        <v>186</v>
      </c>
      <c r="B16" s="265">
        <v>4824349500.1499996</v>
      </c>
      <c r="C16" s="265">
        <v>4244063465.0699997</v>
      </c>
      <c r="D16" s="265">
        <v>4520028377.2799997</v>
      </c>
      <c r="E16" s="265">
        <v>43396729.68</v>
      </c>
      <c r="F16" s="265">
        <v>38397799.600000001</v>
      </c>
      <c r="G16" s="265">
        <v>13897524.529999999</v>
      </c>
      <c r="H16" s="265">
        <v>3104090.31</v>
      </c>
      <c r="I16" s="262">
        <v>2951239.52</v>
      </c>
      <c r="J16" s="262">
        <v>25838120.079999998</v>
      </c>
      <c r="K16" s="265">
        <v>51776385.899999999</v>
      </c>
      <c r="L16" s="265">
        <v>629729367.55999994</v>
      </c>
      <c r="M16" s="265">
        <v>303408039.79000002</v>
      </c>
      <c r="N16" s="265">
        <v>297010133.79000002</v>
      </c>
      <c r="O16" s="265">
        <v>305424960.87</v>
      </c>
      <c r="P16" s="265">
        <v>305381381.73000002</v>
      </c>
      <c r="Q16" s="265">
        <f>SUM(E16:P16)</f>
        <v>2020315773.3600001</v>
      </c>
    </row>
    <row r="17" spans="1:17" ht="26.25" customHeight="1" thickBot="1">
      <c r="A17" s="177" t="s">
        <v>127</v>
      </c>
      <c r="B17" s="178">
        <v>0.8669221026523809</v>
      </c>
      <c r="C17" s="178">
        <f>C15/C16</f>
        <v>0.88450239336561987</v>
      </c>
      <c r="D17" s="178">
        <f>D15/D16</f>
        <v>0.88522739772439618</v>
      </c>
      <c r="E17" s="178">
        <f t="shared" ref="E17:P17" si="2">E15/E16</f>
        <v>0.887206841481056</v>
      </c>
      <c r="F17" s="178">
        <f t="shared" si="2"/>
        <v>0.93108083203809422</v>
      </c>
      <c r="G17" s="178">
        <f t="shared" si="2"/>
        <v>0.87279661020321297</v>
      </c>
      <c r="H17" s="178">
        <f t="shared" si="2"/>
        <v>0.71689101081598361</v>
      </c>
      <c r="I17" s="178">
        <f t="shared" si="2"/>
        <v>0.65471867224114699</v>
      </c>
      <c r="J17" s="178">
        <f t="shared" si="2"/>
        <v>0.90651480902940362</v>
      </c>
      <c r="K17" s="178">
        <f t="shared" si="2"/>
        <v>0.99513099600101673</v>
      </c>
      <c r="L17" s="178">
        <f t="shared" si="2"/>
        <v>0.86645217804299546</v>
      </c>
      <c r="M17" s="178">
        <f t="shared" si="2"/>
        <v>0.86280578165031219</v>
      </c>
      <c r="N17" s="178">
        <f t="shared" si="2"/>
        <v>0.85867221806755301</v>
      </c>
      <c r="O17" s="178">
        <f t="shared" si="2"/>
        <v>0.87040648414178845</v>
      </c>
      <c r="P17" s="178">
        <f t="shared" si="2"/>
        <v>0.87228106009919049</v>
      </c>
      <c r="Q17" s="178">
        <f>Q15/Q16</f>
        <v>0.87122850910215488</v>
      </c>
    </row>
    <row r="18" spans="1:17" ht="24">
      <c r="A18" s="118" t="s">
        <v>217</v>
      </c>
      <c r="B18" s="287">
        <v>2353210681.3600001</v>
      </c>
      <c r="C18" s="287">
        <v>2306414373.1500001</v>
      </c>
      <c r="D18" s="287">
        <v>1982888788.04</v>
      </c>
      <c r="E18" s="287">
        <v>379423936.17000002</v>
      </c>
      <c r="F18" s="287">
        <v>0</v>
      </c>
      <c r="G18" s="287">
        <v>150.44999999999999</v>
      </c>
      <c r="H18" s="262">
        <v>0</v>
      </c>
      <c r="I18" s="262">
        <v>206.73</v>
      </c>
      <c r="J18" s="262">
        <v>1818.83</v>
      </c>
      <c r="K18" s="262">
        <v>0</v>
      </c>
      <c r="L18" s="262">
        <v>0</v>
      </c>
      <c r="M18" s="262">
        <v>10.76</v>
      </c>
      <c r="N18" s="262">
        <v>634307667.98000002</v>
      </c>
      <c r="O18" s="262">
        <v>310814347.14999998</v>
      </c>
      <c r="P18" s="262">
        <v>317998623.62</v>
      </c>
      <c r="Q18" s="263">
        <f>SUM(E18:P18)</f>
        <v>1642546761.6900001</v>
      </c>
    </row>
    <row r="19" spans="1:17" ht="24">
      <c r="A19" s="119" t="s">
        <v>218</v>
      </c>
      <c r="B19" s="265">
        <v>3154385573.2400002</v>
      </c>
      <c r="C19" s="265">
        <v>3109921192.0999999</v>
      </c>
      <c r="D19" s="265">
        <v>2659613256.9300003</v>
      </c>
      <c r="E19" s="265">
        <v>500339729.73999995</v>
      </c>
      <c r="F19" s="265">
        <v>727.2</v>
      </c>
      <c r="G19" s="265">
        <v>540.85</v>
      </c>
      <c r="H19" s="265">
        <v>337.84</v>
      </c>
      <c r="I19" s="262">
        <v>289.04000000000002</v>
      </c>
      <c r="J19" s="262">
        <v>2003.81</v>
      </c>
      <c r="K19" s="262">
        <v>55.07</v>
      </c>
      <c r="L19" s="262">
        <v>23.85</v>
      </c>
      <c r="M19" s="262">
        <v>13812725.4</v>
      </c>
      <c r="N19" s="262">
        <v>859302706.36000001</v>
      </c>
      <c r="O19" s="262">
        <v>422574015.25999999</v>
      </c>
      <c r="P19" s="262">
        <v>420384480.13999999</v>
      </c>
      <c r="Q19" s="266">
        <f>SUM(E19:P19)</f>
        <v>2216417634.5599999</v>
      </c>
    </row>
    <row r="20" spans="1:17" ht="30" customHeight="1" thickBot="1">
      <c r="A20" s="177" t="s">
        <v>219</v>
      </c>
      <c r="B20" s="309">
        <v>0.74601237760002814</v>
      </c>
      <c r="C20" s="309">
        <f>C18/C19</f>
        <v>0.74163113168555073</v>
      </c>
      <c r="D20" s="309">
        <f>D18/D19</f>
        <v>0.7455553106728211</v>
      </c>
      <c r="E20" s="309">
        <f t="shared" ref="E20:P20" si="3">E18/E19</f>
        <v>0.75833261605502833</v>
      </c>
      <c r="F20" s="309">
        <f t="shared" si="3"/>
        <v>0</v>
      </c>
      <c r="G20" s="309">
        <f t="shared" si="3"/>
        <v>0.27817324581676989</v>
      </c>
      <c r="H20" s="309">
        <f t="shared" si="3"/>
        <v>0</v>
      </c>
      <c r="I20" s="309">
        <f t="shared" si="3"/>
        <v>0.71522972598948231</v>
      </c>
      <c r="J20" s="309">
        <f t="shared" si="3"/>
        <v>0.90768585843967242</v>
      </c>
      <c r="K20" s="309">
        <f t="shared" si="3"/>
        <v>0</v>
      </c>
      <c r="L20" s="309">
        <f t="shared" si="3"/>
        <v>0</v>
      </c>
      <c r="M20" s="309">
        <f t="shared" si="3"/>
        <v>7.7899181286844374E-7</v>
      </c>
      <c r="N20" s="309">
        <f t="shared" si="3"/>
        <v>0.73816556527201305</v>
      </c>
      <c r="O20" s="309">
        <f t="shared" si="3"/>
        <v>0.73552640703371952</v>
      </c>
      <c r="P20" s="309">
        <f t="shared" si="3"/>
        <v>0.75644710650140423</v>
      </c>
      <c r="Q20" s="309">
        <f>Q18/Q19</f>
        <v>0.74108179617334446</v>
      </c>
    </row>
    <row r="21" spans="1:17" ht="36.75" customHeight="1" thickBot="1">
      <c r="A21" s="237" t="s">
        <v>192</v>
      </c>
      <c r="B21" s="353">
        <v>0.80673722035638018</v>
      </c>
      <c r="C21" s="353">
        <f>(C9+C12+C15+C18)/(C10+C13+C16+C19)</f>
        <v>0.80825204521298821</v>
      </c>
      <c r="D21" s="353">
        <f>(D9+D12+D15+D18)/(D10+D13+D16+D19)</f>
        <v>0.81122215714301515</v>
      </c>
      <c r="E21" s="353">
        <f t="shared" ref="E21:P21" si="4">(E9+E12+E15+E18)/(E10+E13+E16+E19)</f>
        <v>0.78661569994010605</v>
      </c>
      <c r="F21" s="353">
        <f t="shared" si="4"/>
        <v>0.79823846479857663</v>
      </c>
      <c r="G21" s="353">
        <f t="shared" si="4"/>
        <v>0.84973879129016083</v>
      </c>
      <c r="H21" s="353">
        <f t="shared" si="4"/>
        <v>0.83184280558253687</v>
      </c>
      <c r="I21" s="353">
        <f t="shared" si="4"/>
        <v>0.90942353839438195</v>
      </c>
      <c r="J21" s="353">
        <f t="shared" si="4"/>
        <v>0.91146973923033503</v>
      </c>
      <c r="K21" s="353">
        <f t="shared" si="4"/>
        <v>0.90800287422634962</v>
      </c>
      <c r="L21" s="353">
        <f t="shared" si="4"/>
        <v>0.80252816106573921</v>
      </c>
      <c r="M21" s="353">
        <f t="shared" si="4"/>
        <v>0.8422137460596506</v>
      </c>
      <c r="N21" s="353">
        <f t="shared" si="4"/>
        <v>0.78000550042342376</v>
      </c>
      <c r="O21" s="353">
        <f t="shared" si="4"/>
        <v>0.8074205102100237</v>
      </c>
      <c r="P21" s="353">
        <f t="shared" si="4"/>
        <v>0.81968815508545556</v>
      </c>
      <c r="Q21" s="354">
        <f>(Q9+Q12+Q15+Q18)/(Q10+Q13+Q16+Q19)</f>
        <v>0.81715835598345798</v>
      </c>
    </row>
    <row r="22" spans="1:17" ht="39" customHeight="1" thickBot="1">
      <c r="A22" s="177" t="s">
        <v>249</v>
      </c>
      <c r="B22" s="355"/>
      <c r="C22" s="355"/>
      <c r="D22" s="518"/>
      <c r="E22" s="1077">
        <v>0.79670553445818204</v>
      </c>
      <c r="F22" s="1078"/>
      <c r="G22" s="1079"/>
      <c r="H22" s="1077">
        <v>0.89023453392867802</v>
      </c>
      <c r="I22" s="1078"/>
      <c r="J22" s="1079"/>
      <c r="K22" s="1077">
        <v>0.83993575088567995</v>
      </c>
      <c r="L22" s="1078"/>
      <c r="M22" s="1079"/>
      <c r="N22" s="1077">
        <v>0.79949356160674701</v>
      </c>
      <c r="O22" s="1078"/>
      <c r="P22" s="1079"/>
      <c r="Q22" s="356"/>
    </row>
    <row r="23" spans="1:17" ht="16.5" customHeight="1">
      <c r="B23" s="318"/>
      <c r="C23" s="318"/>
      <c r="D23" s="318"/>
    </row>
    <row r="24" spans="1:17" ht="16.5" customHeight="1">
      <c r="A24" s="147" t="s">
        <v>56</v>
      </c>
    </row>
    <row r="25" spans="1:17">
      <c r="A25" s="147" t="s">
        <v>180</v>
      </c>
    </row>
    <row r="26" spans="1:17">
      <c r="A26" s="329" t="s">
        <v>194</v>
      </c>
    </row>
    <row r="27" spans="1:17">
      <c r="A27" s="331" t="s">
        <v>441</v>
      </c>
    </row>
    <row r="29" spans="1:17">
      <c r="F29" s="332"/>
    </row>
    <row r="30" spans="1:17">
      <c r="F30" s="332"/>
    </row>
  </sheetData>
  <mergeCells count="11">
    <mergeCell ref="A4:Q4"/>
    <mergeCell ref="A5:A6"/>
    <mergeCell ref="E5:Q5"/>
    <mergeCell ref="B5:B6"/>
    <mergeCell ref="E22:G22"/>
    <mergeCell ref="H22:J22"/>
    <mergeCell ref="K22:M22"/>
    <mergeCell ref="N22:P22"/>
    <mergeCell ref="A8:Q8"/>
    <mergeCell ref="C5:C6"/>
    <mergeCell ref="D5:D6"/>
  </mergeCells>
  <pageMargins left="0.70866141732283472" right="0.70866141732283472" top="0.74803149606299213" bottom="0.74803149606299213" header="0.31496062992125984" footer="0.31496062992125984"/>
  <pageSetup paperSize="9" scale="62" fitToHeight="0"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15</vt:i4>
      </vt:variant>
      <vt:variant>
        <vt:lpstr>Περιοχές με ονόματα</vt:lpstr>
      </vt:variant>
      <vt:variant>
        <vt:i4>18</vt:i4>
      </vt:variant>
    </vt:vector>
  </HeadingPairs>
  <TitlesOfParts>
    <vt:vector size="33" baseType="lpstr">
      <vt:lpstr>KPI_ΕΠΙΣΚΟΠΗΣΗ</vt:lpstr>
      <vt:lpstr>ΕΙΣΠΡΑΞΗ ΛΗΞΙΠΡΟΘΕΣΜΩΝ</vt:lpstr>
      <vt:lpstr>ΕΙΣΠΡΑΞΗ ΛΗΞΙΠΡΟΘΕΣΜΩΝ ΕΜΕΙΣ</vt:lpstr>
      <vt:lpstr>ΕΛΕΓΧΟΙ ΦΡΕΣΚΩΝ ΥΠΟΘ</vt:lpstr>
      <vt:lpstr>ΚΕΜΕΕΠ</vt:lpstr>
      <vt:lpstr>ΚΕΦΟΜΕΠ</vt:lpstr>
      <vt:lpstr>ΥΕΔΔΕ</vt:lpstr>
      <vt:lpstr>ΕΠΙΣΤΡΟΦΕΣ ΦΟΡΩΝ</vt:lpstr>
      <vt:lpstr>ΣΥΜΜΟΡΦΩΣΗ</vt:lpstr>
      <vt:lpstr>ΑΝΑΓΚ. ΜΕΤΡΑ ΕΙΣΠΡΑΞΗΣ</vt:lpstr>
      <vt:lpstr>ΔΕΔ</vt:lpstr>
      <vt:lpstr>ΑΝΘΡΩΠΙΝΟ ΔΥΝΑΜΙΚΟ</vt:lpstr>
      <vt:lpstr>ΜΗΝΥΤΗΡΙΕΣ</vt:lpstr>
      <vt:lpstr>ΕΛΕΓΧΟΙ ΑΠΟ ΚΟΕ</vt:lpstr>
      <vt:lpstr>ΥΠΟΘΕΣΕΙΣ ΑΡΧΗΣ Ν.45572018</vt:lpstr>
      <vt:lpstr>KPI_ΕΠΙΣΚΟΠΗΣΗ!Print_Area</vt:lpstr>
      <vt:lpstr>'ΑΝΑΓΚ. ΜΕΤΡΑ ΕΙΣΠΡΑΞΗΣ'!Print_Area</vt:lpstr>
      <vt:lpstr>'ΑΝΘΡΩΠΙΝΟ ΔΥΝΑΜΙΚΟ'!Print_Area</vt:lpstr>
      <vt:lpstr>ΔΕΔ!Print_Area</vt:lpstr>
      <vt:lpstr>'ΕΙΣΠΡΑΞΗ ΛΗΞΙΠΡΟΘΕΣΜΩΝ'!Print_Area</vt:lpstr>
      <vt:lpstr>'ΕΙΣΠΡΑΞΗ ΛΗΞΙΠΡΟΘΕΣΜΩΝ ΕΜΕΙΣ'!Print_Area</vt:lpstr>
      <vt:lpstr>'ΕΛΕΓΧΟΙ ΦΡΕΣΚΩΝ ΥΠΟΘ'!Print_Area</vt:lpstr>
      <vt:lpstr>'ΕΠΙΣΤΡΟΦΕΣ ΦΟΡΩΝ'!Print_Area</vt:lpstr>
      <vt:lpstr>ΚΕΜΕΕΠ!Print_Area</vt:lpstr>
      <vt:lpstr>ΚΕΦΟΜΕΠ!Print_Area</vt:lpstr>
      <vt:lpstr>ΜΗΝΥΤΗΡΙΕΣ!Print_Area</vt:lpstr>
      <vt:lpstr>ΣΥΜΜΟΡΦΩΣΗ!Print_Area</vt:lpstr>
      <vt:lpstr>ΥΕΔΔΕ!Print_Area</vt:lpstr>
      <vt:lpstr>'ΥΠΟΘΕΣΕΙΣ ΑΡΧΗΣ Ν.45572018'!Print_Area</vt:lpstr>
      <vt:lpstr>'ΑΝΘΡΩΠΙΝΟ ΔΥΝΑΜΙΚΟ'!Print_Titles</vt:lpstr>
      <vt:lpstr>ΔΕΔ!Print_Titles</vt:lpstr>
      <vt:lpstr>ΚΕΦΟΜΕΠ!Print_Titles</vt:lpstr>
      <vt:lpstr>ΜΗΝΥΤΗΡΙΕΣ!Print_Titles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Μαρια Ανδρεου</cp:lastModifiedBy>
  <cp:lastPrinted>2019-05-23T11:22:35Z</cp:lastPrinted>
  <dcterms:created xsi:type="dcterms:W3CDTF">2015-03-02T12:06:27Z</dcterms:created>
  <dcterms:modified xsi:type="dcterms:W3CDTF">2021-02-11T13:50:32Z</dcterms:modified>
</cp:coreProperties>
</file>