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U:\Common\Customs\Ocean\90.01 TSS Package-v05.11-15\20. NCTS-P5\75g.SfA-NPM_DDNTA-5.15.2 (on CIRCABC)\DDNTA_Appendices 5.15.2-v2.00-SfA\"/>
    </mc:Choice>
  </mc:AlternateContent>
  <xr:revisionPtr revIDLastSave="0" documentId="8_{2214757A-773E-40BB-9080-4DC43F594FE8}" xr6:coauthVersionLast="47" xr6:coauthVersionMax="47" xr10:uidLastSave="{00000000-0000-0000-0000-000000000000}"/>
  <bookViews>
    <workbookView xWindow="-120" yWindow="-120" windowWidth="29040" windowHeight="15990" tabRatio="601" xr2:uid="{00000000-000D-0000-FFFF-FFFF00000000}"/>
  </bookViews>
  <sheets>
    <sheet name="Cover" sheetId="19" r:id="rId1"/>
    <sheet name="State Transitions" sheetId="16" state="hidden" r:id="rId2"/>
    <sheet name="Transitional Analysis" sheetId="4" r:id="rId3"/>
    <sheet name="Incident Registration" sheetId="18" r:id="rId4"/>
    <sheet name="NCTS P4" sheetId="1" r:id="rId5"/>
    <sheet name="NCTS P5" sheetId="3" r:id="rId6"/>
    <sheet name="GAI" sheetId="8" r:id="rId7"/>
    <sheet name="TAO" sheetId="15" r:id="rId8"/>
    <sheet name="Compatibility Indicators" sheetId="14" r:id="rId9"/>
  </sheets>
  <definedNames>
    <definedName name="_xlnm._FilterDatabase" localSheetId="3" hidden="1">'Incident Registration'!$B$2:$H$9</definedName>
    <definedName name="_xlnm._FilterDatabase" localSheetId="1" hidden="1">'State Transitions'!$A$2:$L$3</definedName>
    <definedName name="_Ref529865700" localSheetId="0">Cover!$B$3</definedName>
    <definedName name="_xlcn.WorksheetConnection_TransitionAnalysis.xlsmTable1" hidden="1">Table1[]</definedName>
    <definedName name="_xlcn.WorksheetConnection_TransitionAnalysis.xlsmTable13" hidden="1">Table13[]</definedName>
    <definedName name="_xlcn.WorksheetConnection_TransitionAnalysis.xlsmTable3" hidden="1">Table3[]</definedName>
    <definedName name="_xlnm.Print_Area" localSheetId="8">'Compatibility Indicators'!$B$2:$I$15</definedName>
    <definedName name="_xlnm.Print_Area" localSheetId="0">Cover!$B$3:$D$12</definedName>
    <definedName name="_xlnm.Print_Area" localSheetId="6">GAI!$B$2:$C$5</definedName>
    <definedName name="_xlnm.Print_Area" localSheetId="3">'Incident Registration'!$B$2:$H$9</definedName>
    <definedName name="_xlnm.Print_Area" localSheetId="4">Table1[[#All],[L0]:[L2 - Alias]]</definedName>
    <definedName name="_xlnm.Print_Area" localSheetId="2">Table3[#All]</definedName>
    <definedName name="_xlnm.Print_Titles" localSheetId="2">'Transitional Analysis'!$1:$1</definedName>
    <definedName name="solver_eng" localSheetId="2" hidden="1">1</definedName>
    <definedName name="solver_neg" localSheetId="2" hidden="1">1</definedName>
    <definedName name="solver_num" localSheetId="2" hidden="1">0</definedName>
    <definedName name="solver_opt" localSheetId="2" hidden="1">'Transitional Analysis'!$C$23</definedName>
    <definedName name="solver_typ" localSheetId="2" hidden="1">1</definedName>
    <definedName name="solver_val" localSheetId="2" hidden="1">0</definedName>
    <definedName name="solver_ver" localSheetId="2" hidden="1">3</definedName>
  </definedNames>
  <calcPr calcId="191028"/>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3" name="Table3" connection="WorksheetConnection_Transition Analysis.xlsm!Table3"/>
          <x15:modelTable id="Table13" name="Table13" connection="WorksheetConnection_Transition Analysis.xlsm!Table13"/>
          <x15:modelTable id="Table1" name="Table1" connection="WorksheetConnection_Transition Analysis.xlsm!Table1"/>
        </x15:modelTables>
        <x15:modelRelationships>
          <x15:modelRelationship fromTable="Table3" fromColumn="NCTS P5 Scenario" toTable="Table1" toColumn="Full Ref"/>
          <x15:modelRelationship fromTable="Table3" fromColumn="NCTS P4 Scenario" toTable="Table13" toColumn="Full Ref"/>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3" i="3" l="1"/>
  <c r="J73" i="3"/>
  <c r="I73" i="3"/>
  <c r="G73" i="4"/>
  <c r="G59" i="4" l="1"/>
  <c r="D59" i="4"/>
  <c r="G103" i="4"/>
  <c r="G83" i="4"/>
  <c r="G82" i="4"/>
  <c r="G50" i="4"/>
  <c r="G48" i="4"/>
  <c r="G47" i="4"/>
  <c r="A83" i="3" l="1"/>
  <c r="J83" i="3"/>
  <c r="I83" i="3" l="1"/>
  <c r="A56" i="3"/>
  <c r="J56" i="3"/>
  <c r="I56" i="3" l="1"/>
  <c r="J98" i="3" l="1"/>
  <c r="I98" i="3"/>
  <c r="I57" i="3"/>
  <c r="A57" i="3"/>
  <c r="J57" i="3"/>
  <c r="A98" i="3" l="1"/>
  <c r="A28" i="3"/>
  <c r="J28" i="3"/>
  <c r="J15" i="3"/>
  <c r="A15" i="3"/>
  <c r="I15" i="3"/>
  <c r="A25" i="3"/>
  <c r="J25" i="3"/>
  <c r="I28" i="3" l="1"/>
  <c r="I25" i="3"/>
  <c r="G15" i="4" l="1"/>
  <c r="G3" i="4"/>
  <c r="G4" i="4" l="1"/>
  <c r="G5" i="4"/>
  <c r="G6" i="4"/>
  <c r="G7" i="4"/>
  <c r="G21" i="4" l="1"/>
  <c r="G106" i="4"/>
  <c r="G11" i="4"/>
  <c r="G105" i="4"/>
  <c r="G29" i="4"/>
  <c r="G104" i="4"/>
  <c r="A96" i="3" l="1"/>
  <c r="A78" i="3"/>
  <c r="A2" i="1" l="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2" i="3"/>
  <c r="A3" i="3"/>
  <c r="A4" i="3"/>
  <c r="A5" i="3"/>
  <c r="A6" i="3"/>
  <c r="A7" i="3"/>
  <c r="A8" i="3"/>
  <c r="A9" i="3"/>
  <c r="A10" i="3"/>
  <c r="A11" i="3"/>
  <c r="A12" i="3"/>
  <c r="A13" i="3"/>
  <c r="A16" i="3"/>
  <c r="A17" i="3"/>
  <c r="A18" i="3"/>
  <c r="A19" i="3"/>
  <c r="A20" i="3"/>
  <c r="A21" i="3"/>
  <c r="A14" i="3"/>
  <c r="A22" i="3"/>
  <c r="A23" i="3"/>
  <c r="A24" i="3"/>
  <c r="A26" i="3"/>
  <c r="A27" i="3"/>
  <c r="A29" i="3"/>
  <c r="A30" i="3"/>
  <c r="A31" i="3"/>
  <c r="A32" i="3"/>
  <c r="A33" i="3"/>
  <c r="A34" i="3"/>
  <c r="A35" i="3"/>
  <c r="A36" i="3"/>
  <c r="A37" i="3"/>
  <c r="A38" i="3"/>
  <c r="A39" i="3"/>
  <c r="A40" i="3"/>
  <c r="A41" i="3"/>
  <c r="A42" i="3"/>
  <c r="A43" i="3"/>
  <c r="A44" i="3"/>
  <c r="A45" i="3"/>
  <c r="A46" i="3"/>
  <c r="A47" i="3"/>
  <c r="A48" i="3"/>
  <c r="A49" i="3"/>
  <c r="A50" i="3"/>
  <c r="A51" i="3"/>
  <c r="A52" i="3"/>
  <c r="A53" i="3"/>
  <c r="A54" i="3"/>
  <c r="A55" i="3"/>
  <c r="A58" i="3"/>
  <c r="A59" i="3"/>
  <c r="A60" i="3"/>
  <c r="A61" i="3"/>
  <c r="A62" i="3"/>
  <c r="A63" i="3"/>
  <c r="A64" i="3"/>
  <c r="A65" i="3"/>
  <c r="A66" i="3"/>
  <c r="A67" i="3"/>
  <c r="A68" i="3"/>
  <c r="A69" i="3"/>
  <c r="A70" i="3"/>
  <c r="A71" i="3"/>
  <c r="A72" i="3"/>
  <c r="A74" i="3"/>
  <c r="A75" i="3"/>
  <c r="A76" i="3"/>
  <c r="A77" i="3"/>
  <c r="A79" i="3"/>
  <c r="A80" i="3"/>
  <c r="A81" i="3"/>
  <c r="A82" i="3"/>
  <c r="A84" i="3"/>
  <c r="A85" i="3"/>
  <c r="A86" i="3"/>
  <c r="A87" i="3"/>
  <c r="A88" i="3"/>
  <c r="A89" i="3"/>
  <c r="A90" i="3"/>
  <c r="A91" i="3"/>
  <c r="A92" i="3"/>
  <c r="A93" i="3"/>
  <c r="A94" i="3"/>
  <c r="A95" i="3"/>
  <c r="A97" i="3"/>
  <c r="B60" i="4" l="1"/>
  <c r="B48" i="4"/>
  <c r="B82" i="4"/>
  <c r="B59" i="4"/>
  <c r="B83" i="4"/>
  <c r="G60" i="4"/>
  <c r="G63" i="4" l="1"/>
  <c r="G31" i="4" l="1"/>
  <c r="G24" i="4"/>
  <c r="J75" i="3" l="1"/>
  <c r="I75" i="3" l="1"/>
  <c r="B63" i="4" s="1"/>
  <c r="G52" i="4"/>
  <c r="G87" i="4" l="1"/>
  <c r="G86" i="4"/>
  <c r="G53" i="4"/>
  <c r="D56" i="4"/>
  <c r="D57" i="4"/>
  <c r="D61" i="4"/>
  <c r="D62" i="4"/>
  <c r="D64" i="4"/>
  <c r="D65" i="4"/>
  <c r="D66" i="4"/>
  <c r="D67" i="4"/>
  <c r="D68" i="4"/>
  <c r="D69" i="4"/>
  <c r="D70" i="4"/>
  <c r="D71" i="4"/>
  <c r="D72" i="4"/>
  <c r="K52" i="1" l="1"/>
  <c r="K32" i="1"/>
  <c r="K34" i="1"/>
  <c r="K33" i="1"/>
  <c r="K42" i="1"/>
  <c r="K43" i="1"/>
  <c r="K36" i="1"/>
  <c r="K35" i="1"/>
  <c r="K46" i="1"/>
  <c r="K44" i="1"/>
  <c r="D11" i="4" s="1"/>
  <c r="K41" i="1"/>
  <c r="K45" i="1"/>
  <c r="K37" i="1"/>
  <c r="K38" i="1"/>
  <c r="K40" i="1"/>
  <c r="D105" i="4" s="1"/>
  <c r="K39" i="1"/>
  <c r="K50" i="1"/>
  <c r="K51" i="1"/>
  <c r="K49" i="1"/>
  <c r="K47" i="1"/>
  <c r="D106" i="4" s="1"/>
  <c r="K48" i="1"/>
  <c r="K57" i="1"/>
  <c r="K58" i="1"/>
  <c r="K59" i="1"/>
  <c r="K61" i="1"/>
  <c r="K56" i="1"/>
  <c r="K55" i="1"/>
  <c r="K53" i="1"/>
  <c r="K54" i="1"/>
  <c r="K63" i="1"/>
  <c r="K64" i="1"/>
  <c r="D21" i="4" s="1"/>
  <c r="K62" i="1"/>
  <c r="K60" i="1"/>
  <c r="K31" i="1"/>
  <c r="K27" i="1"/>
  <c r="K30" i="1"/>
  <c r="K29" i="1"/>
  <c r="D29" i="4" s="1"/>
  <c r="K28" i="1"/>
  <c r="K65" i="1"/>
  <c r="K20" i="1"/>
  <c r="D104" i="4" s="1"/>
  <c r="K25" i="1"/>
  <c r="K26" i="1"/>
  <c r="K23" i="1"/>
  <c r="K24" i="1"/>
  <c r="K22" i="1"/>
  <c r="K21" i="1"/>
  <c r="K8" i="1"/>
  <c r="K10" i="1"/>
  <c r="K9" i="1"/>
  <c r="K11" i="1"/>
  <c r="K12" i="1"/>
  <c r="K5" i="1"/>
  <c r="K6" i="1"/>
  <c r="K7" i="1"/>
  <c r="K3" i="1"/>
  <c r="K2" i="1"/>
  <c r="K4" i="1"/>
  <c r="K13" i="1"/>
  <c r="K17" i="1"/>
  <c r="K16" i="1"/>
  <c r="K19" i="1"/>
  <c r="K15" i="1"/>
  <c r="K14" i="1"/>
  <c r="K18" i="1"/>
  <c r="I31" i="3"/>
  <c r="B2" i="4" s="1"/>
  <c r="I32" i="3"/>
  <c r="B3" i="4" s="1"/>
  <c r="I33" i="3"/>
  <c r="B4" i="4" s="1"/>
  <c r="I34" i="3"/>
  <c r="I48" i="3"/>
  <c r="B6" i="4" s="1"/>
  <c r="I49" i="3"/>
  <c r="B7" i="4" s="1"/>
  <c r="I35" i="3"/>
  <c r="I36" i="3"/>
  <c r="I37" i="3"/>
  <c r="I50" i="3"/>
  <c r="B12" i="4" s="1"/>
  <c r="I38" i="3"/>
  <c r="I39" i="3"/>
  <c r="B14" i="4" s="1"/>
  <c r="I51" i="3"/>
  <c r="B15" i="4" s="1"/>
  <c r="I40" i="3"/>
  <c r="B16" i="4" s="1"/>
  <c r="I41" i="3"/>
  <c r="B17" i="4" s="1"/>
  <c r="I52" i="3"/>
  <c r="I42" i="3"/>
  <c r="B19" i="4" s="1"/>
  <c r="I43" i="3"/>
  <c r="I44" i="3"/>
  <c r="B22" i="4" s="1"/>
  <c r="I45" i="3"/>
  <c r="B23" i="4" s="1"/>
  <c r="I46" i="3"/>
  <c r="B24" i="4" s="1"/>
  <c r="I47" i="3"/>
  <c r="B25" i="4" s="1"/>
  <c r="I91" i="3"/>
  <c r="B30" i="4" s="1"/>
  <c r="I92" i="3"/>
  <c r="B31" i="4" s="1"/>
  <c r="I89" i="3"/>
  <c r="B27" i="4" s="1"/>
  <c r="I90" i="3"/>
  <c r="I93" i="3"/>
  <c r="B32" i="4" s="1"/>
  <c r="I94" i="3"/>
  <c r="B33" i="4" s="1"/>
  <c r="I95" i="3"/>
  <c r="B34" i="4" s="1"/>
  <c r="I96" i="3"/>
  <c r="B35" i="4" s="1"/>
  <c r="I97" i="3"/>
  <c r="B36" i="4" s="1"/>
  <c r="I63" i="3"/>
  <c r="B37" i="4" s="1"/>
  <c r="I61" i="3"/>
  <c r="B38" i="4" s="1"/>
  <c r="I53" i="3"/>
  <c r="B39" i="4" s="1"/>
  <c r="I54" i="3"/>
  <c r="B40" i="4" s="1"/>
  <c r="I62" i="3"/>
  <c r="B41" i="4" s="1"/>
  <c r="I55" i="3"/>
  <c r="I58" i="3"/>
  <c r="I59" i="3"/>
  <c r="I60" i="3"/>
  <c r="I87" i="3"/>
  <c r="B49" i="4" s="1"/>
  <c r="I85" i="3"/>
  <c r="B50" i="4" s="1"/>
  <c r="I86" i="3"/>
  <c r="B51" i="4" s="1"/>
  <c r="I84" i="3"/>
  <c r="B52" i="4" s="1"/>
  <c r="I77" i="3"/>
  <c r="B53" i="4" s="1"/>
  <c r="I78" i="3"/>
  <c r="B54" i="4" s="1"/>
  <c r="I79" i="3"/>
  <c r="B55" i="4" s="1"/>
  <c r="I80" i="3"/>
  <c r="B56" i="4" s="1"/>
  <c r="I81" i="3"/>
  <c r="B57" i="4" s="1"/>
  <c r="I82" i="3"/>
  <c r="B58" i="4" s="1"/>
  <c r="I74" i="3"/>
  <c r="I76" i="3"/>
  <c r="I71" i="3"/>
  <c r="B64" i="4" s="1"/>
  <c r="I64" i="3"/>
  <c r="B65" i="4" s="1"/>
  <c r="I65" i="3"/>
  <c r="B66" i="4" s="1"/>
  <c r="I72" i="3"/>
  <c r="B67" i="4" s="1"/>
  <c r="I66" i="3"/>
  <c r="B68" i="4" s="1"/>
  <c r="I67" i="3"/>
  <c r="B69" i="4" s="1"/>
  <c r="I68" i="3"/>
  <c r="B70" i="4" s="1"/>
  <c r="I69" i="3"/>
  <c r="B71" i="4" s="1"/>
  <c r="I70" i="3"/>
  <c r="B72" i="4" s="1"/>
  <c r="I88" i="3"/>
  <c r="B74" i="4" s="1"/>
  <c r="I29" i="3"/>
  <c r="B75" i="4" s="1"/>
  <c r="I30" i="3"/>
  <c r="B76" i="4" s="1"/>
  <c r="I26" i="3"/>
  <c r="B77" i="4" s="1"/>
  <c r="I27" i="3"/>
  <c r="B78" i="4" s="1"/>
  <c r="I22" i="3"/>
  <c r="B79" i="4" s="1"/>
  <c r="I23" i="3"/>
  <c r="B80" i="4" s="1"/>
  <c r="I24" i="3"/>
  <c r="B81" i="4" s="1"/>
  <c r="I13" i="3"/>
  <c r="B84" i="4" s="1"/>
  <c r="I2" i="3"/>
  <c r="B85" i="4" s="1"/>
  <c r="I3" i="3"/>
  <c r="B86" i="4" s="1"/>
  <c r="I4" i="3"/>
  <c r="B87" i="4" s="1"/>
  <c r="I5" i="3"/>
  <c r="B88" i="4" s="1"/>
  <c r="I6" i="3"/>
  <c r="B89" i="4" s="1"/>
  <c r="I7" i="3"/>
  <c r="B90" i="4" s="1"/>
  <c r="I8" i="3"/>
  <c r="B91" i="4" s="1"/>
  <c r="I9" i="3"/>
  <c r="B92" i="4" s="1"/>
  <c r="I10" i="3"/>
  <c r="B93" i="4" s="1"/>
  <c r="I11" i="3"/>
  <c r="B94" i="4" s="1"/>
  <c r="I12" i="3"/>
  <c r="B95" i="4" s="1"/>
  <c r="I14" i="3"/>
  <c r="I16" i="3"/>
  <c r="B97" i="4" s="1"/>
  <c r="I17" i="3"/>
  <c r="B98" i="4" s="1"/>
  <c r="I18" i="3"/>
  <c r="B99" i="4" s="1"/>
  <c r="I19" i="3"/>
  <c r="B100" i="4" s="1"/>
  <c r="I20" i="3"/>
  <c r="B101" i="4" s="1"/>
  <c r="I21" i="3"/>
  <c r="B43" i="4" l="1"/>
  <c r="B45" i="4"/>
  <c r="B42" i="4"/>
  <c r="B44" i="4"/>
  <c r="B46" i="4"/>
  <c r="B47" i="4"/>
  <c r="B96" i="4"/>
  <c r="B103" i="4"/>
  <c r="B102" i="4"/>
  <c r="B9" i="4"/>
  <c r="B5" i="4"/>
  <c r="B62" i="4"/>
  <c r="B61" i="4"/>
  <c r="B26" i="4"/>
  <c r="B13" i="4"/>
  <c r="B18" i="4"/>
  <c r="B8" i="4"/>
  <c r="B29" i="4"/>
  <c r="B28" i="4"/>
  <c r="B21" i="4"/>
  <c r="B20" i="4"/>
  <c r="B10" i="4"/>
  <c r="B11" i="4"/>
  <c r="D4" i="4"/>
  <c r="D5" i="4"/>
  <c r="D6" i="4"/>
  <c r="G2" i="4"/>
  <c r="G102" i="4" l="1"/>
  <c r="G101" i="4"/>
  <c r="G100" i="4"/>
  <c r="G99" i="4"/>
  <c r="G98" i="4"/>
  <c r="G97" i="4"/>
  <c r="G96" i="4"/>
  <c r="G95" i="4"/>
  <c r="G94" i="4"/>
  <c r="G93" i="4"/>
  <c r="G92" i="4"/>
  <c r="G91" i="4"/>
  <c r="G90" i="4"/>
  <c r="G89" i="4"/>
  <c r="G88" i="4"/>
  <c r="G85" i="4"/>
  <c r="G84" i="4"/>
  <c r="G81" i="4"/>
  <c r="G80" i="4"/>
  <c r="G79" i="4"/>
  <c r="G78" i="4"/>
  <c r="G77" i="4"/>
  <c r="G76" i="4"/>
  <c r="G75" i="4"/>
  <c r="G74" i="4"/>
  <c r="G72" i="4"/>
  <c r="G71" i="4"/>
  <c r="G70" i="4"/>
  <c r="G69" i="4"/>
  <c r="G68" i="4"/>
  <c r="G67" i="4"/>
  <c r="G66" i="4"/>
  <c r="G65" i="4"/>
  <c r="G64" i="4"/>
  <c r="G62" i="4"/>
  <c r="G61" i="4"/>
  <c r="G58" i="4"/>
  <c r="G57" i="4"/>
  <c r="G56" i="4"/>
  <c r="G55" i="4"/>
  <c r="G54" i="4"/>
  <c r="G51" i="4"/>
  <c r="G49" i="4"/>
  <c r="G46" i="4"/>
  <c r="G45" i="4"/>
  <c r="G42" i="4"/>
  <c r="G41" i="4"/>
  <c r="G40" i="4"/>
  <c r="G39" i="4"/>
  <c r="G38" i="4"/>
  <c r="G37" i="4"/>
  <c r="G36" i="4"/>
  <c r="G35" i="4"/>
  <c r="G34" i="4"/>
  <c r="G33" i="4"/>
  <c r="G32" i="4"/>
  <c r="G28" i="4"/>
  <c r="G27" i="4"/>
  <c r="G30" i="4"/>
  <c r="G26" i="4"/>
  <c r="G25" i="4"/>
  <c r="G23" i="4"/>
  <c r="G22" i="4"/>
  <c r="G20" i="4"/>
  <c r="G19" i="4"/>
  <c r="G18" i="4"/>
  <c r="G17" i="4"/>
  <c r="G16" i="4"/>
  <c r="G14" i="4"/>
  <c r="G13" i="4"/>
  <c r="G12" i="4"/>
  <c r="G10" i="4"/>
  <c r="G9" i="4"/>
  <c r="G8" i="4"/>
  <c r="L17" i="1" l="1"/>
  <c r="L16" i="1"/>
  <c r="L19" i="1"/>
  <c r="L15" i="1"/>
  <c r="L14" i="1"/>
  <c r="L18" i="1"/>
  <c r="L8" i="1" l="1"/>
  <c r="L10" i="1"/>
  <c r="L9" i="1"/>
  <c r="L11" i="1"/>
  <c r="L12" i="1"/>
  <c r="L5" i="1"/>
  <c r="L6" i="1"/>
  <c r="L7" i="1"/>
  <c r="L3" i="1"/>
  <c r="L2" i="1"/>
  <c r="L4" i="1"/>
  <c r="L20" i="1" l="1"/>
  <c r="L25" i="1"/>
  <c r="L26" i="1"/>
  <c r="L23" i="1"/>
  <c r="L24" i="1"/>
  <c r="L22" i="1"/>
  <c r="L21" i="1"/>
  <c r="L29" i="1"/>
  <c r="L28" i="1"/>
  <c r="J16" i="3"/>
  <c r="J17" i="3"/>
  <c r="J18" i="3"/>
  <c r="J19" i="3"/>
  <c r="J20" i="3"/>
  <c r="J21" i="3"/>
  <c r="G7" i="14" l="1"/>
  <c r="J31" i="3" l="1"/>
  <c r="J32" i="3"/>
  <c r="J33" i="3"/>
  <c r="J34" i="3"/>
  <c r="J48" i="3"/>
  <c r="J49" i="3"/>
  <c r="J35" i="3"/>
  <c r="J36" i="3"/>
  <c r="J37" i="3"/>
  <c r="J50" i="3"/>
  <c r="J38" i="3"/>
  <c r="J39" i="3"/>
  <c r="J51" i="3"/>
  <c r="J40" i="3"/>
  <c r="J41" i="3"/>
  <c r="J52" i="3"/>
  <c r="J42" i="3"/>
  <c r="J43" i="3"/>
  <c r="J44" i="3"/>
  <c r="J45" i="3"/>
  <c r="J46" i="3"/>
  <c r="J47" i="3"/>
  <c r="J91" i="3"/>
  <c r="J92" i="3"/>
  <c r="J89" i="3"/>
  <c r="J90" i="3"/>
  <c r="J93" i="3"/>
  <c r="J94" i="3"/>
  <c r="J95" i="3"/>
  <c r="J96" i="3"/>
  <c r="J97" i="3"/>
  <c r="J63" i="3"/>
  <c r="J61" i="3"/>
  <c r="J53" i="3"/>
  <c r="J54" i="3"/>
  <c r="J62" i="3"/>
  <c r="J55" i="3"/>
  <c r="J58" i="3"/>
  <c r="J59" i="3"/>
  <c r="J60" i="3"/>
  <c r="J87" i="3"/>
  <c r="J85" i="3"/>
  <c r="J86" i="3"/>
  <c r="J84" i="3"/>
  <c r="J77" i="3"/>
  <c r="J78" i="3"/>
  <c r="J79" i="3"/>
  <c r="J80" i="3"/>
  <c r="J81" i="3"/>
  <c r="J82" i="3"/>
  <c r="J74" i="3"/>
  <c r="J76" i="3"/>
  <c r="J71" i="3"/>
  <c r="J64" i="3"/>
  <c r="J65" i="3"/>
  <c r="J72" i="3"/>
  <c r="J66" i="3"/>
  <c r="J67" i="3"/>
  <c r="J68" i="3"/>
  <c r="J69" i="3"/>
  <c r="J70" i="3"/>
  <c r="J88" i="3"/>
  <c r="J29" i="3"/>
  <c r="J30" i="3"/>
  <c r="J26" i="3"/>
  <c r="J27" i="3"/>
  <c r="J22" i="3"/>
  <c r="J23" i="3"/>
  <c r="J24" i="3"/>
  <c r="J13" i="3"/>
  <c r="J2" i="3"/>
  <c r="J3" i="3"/>
  <c r="J4" i="3"/>
  <c r="J5" i="3"/>
  <c r="J6" i="3"/>
  <c r="J7" i="3"/>
  <c r="J8" i="3"/>
  <c r="J9" i="3"/>
  <c r="J10" i="3"/>
  <c r="J11" i="3"/>
  <c r="J12" i="3"/>
  <c r="J14" i="3"/>
  <c r="L57" i="1"/>
  <c r="L58" i="1"/>
  <c r="L59" i="1"/>
  <c r="L61" i="1"/>
  <c r="L63" i="1"/>
  <c r="L64" i="1"/>
  <c r="L62" i="1"/>
  <c r="L60" i="1"/>
  <c r="L31" i="1"/>
  <c r="L27" i="1"/>
  <c r="L30" i="1"/>
  <c r="D49" i="4" l="1"/>
  <c r="D50" i="4"/>
  <c r="D51" i="4"/>
  <c r="D32" i="4"/>
  <c r="D33" i="4"/>
  <c r="D34" i="4"/>
  <c r="D35" i="4"/>
  <c r="D36" i="4"/>
  <c r="D52" i="4"/>
  <c r="D76" i="4"/>
  <c r="D86" i="4"/>
  <c r="D94" i="4"/>
  <c r="D102" i="4"/>
  <c r="D53" i="4"/>
  <c r="D77" i="4"/>
  <c r="D87" i="4"/>
  <c r="D95" i="4"/>
  <c r="D44" i="4"/>
  <c r="D54" i="4"/>
  <c r="D78" i="4"/>
  <c r="D88" i="4"/>
  <c r="D96" i="4"/>
  <c r="D45" i="4"/>
  <c r="D55" i="4"/>
  <c r="D79" i="4"/>
  <c r="D89" i="4"/>
  <c r="D97" i="4"/>
  <c r="D75" i="4"/>
  <c r="D46" i="4"/>
  <c r="D74" i="4"/>
  <c r="D80" i="4"/>
  <c r="D90" i="4"/>
  <c r="D98" i="4"/>
  <c r="D93" i="4"/>
  <c r="D81" i="4"/>
  <c r="D91" i="4"/>
  <c r="D99" i="4"/>
  <c r="D85" i="4"/>
  <c r="D58" i="4"/>
  <c r="D84" i="4"/>
  <c r="D92" i="4"/>
  <c r="D100" i="4"/>
  <c r="D101" i="4"/>
  <c r="D8" i="4"/>
  <c r="D13" i="4"/>
  <c r="D17" i="4"/>
  <c r="D22" i="4"/>
  <c r="D31" i="4"/>
  <c r="D37" i="4"/>
  <c r="D43" i="4"/>
  <c r="D9" i="4"/>
  <c r="D14" i="4"/>
  <c r="D18" i="4"/>
  <c r="D23" i="4"/>
  <c r="D25" i="4"/>
  <c r="D27" i="4"/>
  <c r="D40" i="4"/>
  <c r="D42" i="4"/>
  <c r="D10" i="4"/>
  <c r="D15" i="4"/>
  <c r="D19" i="4"/>
  <c r="D24" i="4"/>
  <c r="D26" i="4"/>
  <c r="D28" i="4"/>
  <c r="D38" i="4"/>
  <c r="D41" i="4"/>
  <c r="D3" i="4"/>
  <c r="D7" i="4"/>
  <c r="D12" i="4"/>
  <c r="D16" i="4"/>
  <c r="D20" i="4"/>
  <c r="D30" i="4"/>
  <c r="D39" i="4"/>
  <c r="D2" i="4"/>
  <c r="L13" i="1"/>
  <c r="G43" i="4"/>
  <c r="G4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BAGDANAVICIUTE Ingrida</author>
  </authors>
  <commentList>
    <comment ref="B4" authorId="0" shapeId="0" xr:uid="{00000000-0006-0000-0100-000001000000}">
      <text>
        <r>
          <rPr>
            <b/>
            <sz val="9"/>
            <color indexed="81"/>
            <rFont val="Tahoma"/>
            <family val="2"/>
          </rPr>
          <t>BAGDANAVICIUTE Ingrida:</t>
        </r>
        <r>
          <rPr>
            <sz val="9"/>
            <color indexed="81"/>
            <rFont val="Tahoma"/>
            <family val="2"/>
          </rPr>
          <t xml:space="preserve">
We have to update the STD at the Office of Departure before release</t>
        </r>
      </text>
    </comment>
    <comment ref="D86" authorId="0" shapeId="0" xr:uid="{00000000-0006-0000-0100-000002000000}">
      <text>
        <r>
          <rPr>
            <b/>
            <sz val="9"/>
            <color indexed="81"/>
            <rFont val="Tahoma"/>
            <family val="2"/>
          </rPr>
          <t>BAGDANAVICIUTE Ingrida:</t>
        </r>
        <r>
          <rPr>
            <sz val="9"/>
            <color indexed="81"/>
            <rFont val="Tahoma"/>
            <family val="2"/>
          </rPr>
          <t xml:space="preserve">
This transition should be renamed.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Data Model" type="5" refreshedVersion="6" minRefreshableVersion="5" saveData="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Transition Analysis.xlsm!Table1" type="102" refreshedVersion="6" minRefreshableVersion="5">
    <extLst>
      <ext xmlns:x15="http://schemas.microsoft.com/office/spreadsheetml/2010/11/main" uri="{DE250136-89BD-433C-8126-D09CA5730AF9}">
        <x15:connection id="Table1">
          <x15:rangePr sourceName="_xlcn.WorksheetConnection_TransitionAnalysis.xlsmTable1"/>
        </x15:connection>
      </ext>
    </extLst>
  </connection>
  <connection id="3" xr16:uid="{00000000-0015-0000-FFFF-FFFF02000000}" name="WorksheetConnection_Transition Analysis.xlsm!Table13" type="102" refreshedVersion="6" minRefreshableVersion="5">
    <extLst>
      <ext xmlns:x15="http://schemas.microsoft.com/office/spreadsheetml/2010/11/main" uri="{DE250136-89BD-433C-8126-D09CA5730AF9}">
        <x15:connection id="Table13">
          <x15:rangePr sourceName="_xlcn.WorksheetConnection_TransitionAnalysis.xlsmTable13"/>
        </x15:connection>
      </ext>
    </extLst>
  </connection>
  <connection id="4" xr16:uid="{00000000-0015-0000-FFFF-FFFF03000000}" name="WorksheetConnection_Transition Analysis.xlsm!Table3" type="102" refreshedVersion="6" minRefreshableVersion="5">
    <extLst>
      <ext xmlns:x15="http://schemas.microsoft.com/office/spreadsheetml/2010/11/main" uri="{DE250136-89BD-433C-8126-D09CA5730AF9}">
        <x15:connection id="Table3">
          <x15:rangePr sourceName="_xlcn.WorksheetConnection_TransitionAnalysis.xlsmTable3"/>
        </x15:connection>
      </ext>
    </extLst>
  </connection>
</connections>
</file>

<file path=xl/sharedStrings.xml><?xml version="1.0" encoding="utf-8"?>
<sst xmlns="http://schemas.openxmlformats.org/spreadsheetml/2006/main" count="3699" uniqueCount="979">
  <si>
    <t xml:space="preserve">OWNER: </t>
  </si>
  <si>
    <t xml:space="preserve">ISSUE DATE: </t>
  </si>
  <si>
    <t>VERSION:</t>
  </si>
  <si>
    <t>DG TAXUD</t>
  </si>
  <si>
    <t>Taxation and Customs Union DG</t>
  </si>
  <si>
    <t>SOFT-DEV Project</t>
  </si>
  <si>
    <t>SUBJECT:</t>
  </si>
  <si>
    <t>DDNTA FOR NCTS P5</t>
  </si>
  <si>
    <t>Appendix M: Scenario Transition Analysis Output (STAO)</t>
  </si>
  <si>
    <t>(DDNTA_APP_M)</t>
  </si>
  <si>
    <t>FRAMEWORK CONTRACT TAXUD/2021/CC/162</t>
  </si>
  <si>
    <t>SPECIFIC CONTRACT 06</t>
  </si>
  <si>
    <t>NCTS-P5</t>
  </si>
  <si>
    <t>NCTS-P4</t>
  </si>
  <si>
    <t>Internal Comments</t>
  </si>
  <si>
    <t>Customs 
Office</t>
  </si>
  <si>
    <t>State from</t>
  </si>
  <si>
    <t>State to</t>
  </si>
  <si>
    <t>Trigger</t>
  </si>
  <si>
    <t>IE</t>
  </si>
  <si>
    <t>Customs Office</t>
  </si>
  <si>
    <t>Receive</t>
  </si>
  <si>
    <t>Send</t>
  </si>
  <si>
    <t>None</t>
  </si>
  <si>
    <t>Start</t>
  </si>
  <si>
    <t>Accepted</t>
  </si>
  <si>
    <t>IE15 ^IE28</t>
  </si>
  <si>
    <t>IE15</t>
  </si>
  <si>
    <t>IE28</t>
  </si>
  <si>
    <t>IE15 ^IE05</t>
  </si>
  <si>
    <t>IE05</t>
  </si>
  <si>
    <t>Submitted</t>
  </si>
  <si>
    <t>IE015 [valid]</t>
  </si>
  <si>
    <t>IE015</t>
  </si>
  <si>
    <t>IE015 [valid] ^IE190 [Initial check with AES]</t>
  </si>
  <si>
    <t>IE190</t>
  </si>
  <si>
    <t>Pre-lodged</t>
  </si>
  <si>
    <t>IE015 [valid &amp; pre-lodged] ^IE928</t>
  </si>
  <si>
    <t>IE928</t>
  </si>
  <si>
    <t>Rejected</t>
  </si>
  <si>
    <t>IE015 [invalid]</t>
  </si>
  <si>
    <t>Office of Departure</t>
  </si>
  <si>
    <t>IE013 [non-valid] ^IE005</t>
  </si>
  <si>
    <t>IE013</t>
  </si>
  <si>
    <t>IE005</t>
  </si>
  <si>
    <t>Nikos Comment: TBD if these entries have to be moved in the box underneath this one</t>
  </si>
  <si>
    <t>IE013 [valid] ^IE004</t>
  </si>
  <si>
    <t>IE004</t>
  </si>
  <si>
    <t>IE170 [invalid] ^IE176</t>
  </si>
  <si>
    <t>IE170</t>
  </si>
  <si>
    <t>IE176</t>
  </si>
  <si>
    <t>IE170[valid] ^IE028</t>
  </si>
  <si>
    <t>IE028</t>
  </si>
  <si>
    <t>[Presentation Timer - Expired]</t>
  </si>
  <si>
    <t>Cancelled</t>
  </si>
  <si>
    <t>IE014 ^IE009 [positive]</t>
  </si>
  <si>
    <t>IE014</t>
  </si>
  <si>
    <t>IE009</t>
  </si>
  <si>
    <t>IE015 [valid]  ^IE928</t>
  </si>
  <si>
    <t>IE015 [valid] ^IE028</t>
  </si>
  <si>
    <t>IE191 [positive]_1</t>
  </si>
  <si>
    <t>IE191</t>
  </si>
  <si>
    <t>IE191 [negative]</t>
  </si>
  <si>
    <t>IE014 [invalid] ^IE009 [negative]</t>
  </si>
  <si>
    <t>IE13 ^IE04</t>
  </si>
  <si>
    <t>IE13</t>
  </si>
  <si>
    <t>IE04</t>
  </si>
  <si>
    <t>Pending response from AES</t>
  </si>
  <si>
    <t>^IE190 [amendment]</t>
  </si>
  <si>
    <t>^IE190 [allocation]</t>
  </si>
  <si>
    <t>Declaration under amendment</t>
  </si>
  <si>
    <t>IE13 ^IE05</t>
  </si>
  <si>
    <t>Guarantee under registration</t>
  </si>
  <si>
    <t>[Ready for guarantee registration] ^IE203</t>
  </si>
  <si>
    <t>IE203</t>
  </si>
  <si>
    <t>^IE203</t>
  </si>
  <si>
    <t>Under control</t>
  </si>
  <si>
    <t>[Decision to control] ^IE060</t>
  </si>
  <si>
    <t>IE060</t>
  </si>
  <si>
    <t>^IE60</t>
  </si>
  <si>
    <t>IE60</t>
  </si>
  <si>
    <t>Invalidated</t>
  </si>
  <si>
    <t>IE014 [valid] ^IE009 [positive invalidation decision]</t>
  </si>
  <si>
    <t>IE14 ^IE09</t>
  </si>
  <si>
    <t>IE14</t>
  </si>
  <si>
    <t>IE09</t>
  </si>
  <si>
    <t>^IE09</t>
  </si>
  <si>
    <t>IE013 [invalid] ^IE005</t>
  </si>
  <si>
    <t>IE013 [accepted] ^IE004</t>
  </si>
  <si>
    <t>IE191 [positive]</t>
  </si>
  <si>
    <t>IE191 [negative] ^IE022</t>
  </si>
  <si>
    <t>IE022</t>
  </si>
  <si>
    <t>Guarantee under amendment</t>
  </si>
  <si>
    <t>[Guarantee checks failed] ^IE055</t>
  </si>
  <si>
    <t>IE055</t>
  </si>
  <si>
    <t>IE205 ^IE55</t>
  </si>
  <si>
    <t>IE205</t>
  </si>
  <si>
    <t>IE55</t>
  </si>
  <si>
    <t>Guarantee registered</t>
  </si>
  <si>
    <t>IE013 [validation result negative] ^IE005</t>
  </si>
  <si>
    <t>IE013 [validation result positive] ^IE203</t>
  </si>
  <si>
    <t>IE13 ^IE203</t>
  </si>
  <si>
    <t>Not released for transit</t>
  </si>
  <si>
    <t>[Time limit - Guarantee Awaiting Amendment - Expired]</t>
  </si>
  <si>
    <t>IE51</t>
  </si>
  <si>
    <t>Movement released</t>
  </si>
  <si>
    <r>
      <t xml:space="preserve">^IE029 ^IE001 ^IE050 </t>
    </r>
    <r>
      <rPr>
        <sz val="11"/>
        <color rgb="FF00B050"/>
        <rFont val="Calibri"/>
        <family val="2"/>
        <scheme val="minor"/>
      </rPr>
      <t>^IE160</t>
    </r>
  </si>
  <si>
    <t>IE029
IE001
IE050
IE160</t>
  </si>
  <si>
    <t>^IE29. IE50. IE01</t>
  </si>
  <si>
    <t>IE29
IE50
IE01</t>
  </si>
  <si>
    <t>[No discrepancies] ^IE203</t>
  </si>
  <si>
    <t>IE17 ^IE203</t>
  </si>
  <si>
    <t>IE17</t>
  </si>
  <si>
    <t>Idle</t>
  </si>
  <si>
    <t>[Time limit - Declearation Awaiting 
Release Request - Expired]</t>
  </si>
  <si>
    <t>In P5, when under control, invalidation is not possible</t>
  </si>
  <si>
    <t>Under release request</t>
  </si>
  <si>
    <t>[Minor discrepancies]</t>
  </si>
  <si>
    <t>[Major discrepancies] ^IE051</t>
  </si>
  <si>
    <t>IE051</t>
  </si>
  <si>
    <t>IE17 ^IE51</t>
  </si>
  <si>
    <t>[Decision to release
for transit] ^IE203</t>
  </si>
  <si>
    <t>[Decision not to release 
for transit] ^IE051</t>
  </si>
  <si>
    <t>^IE51</t>
  </si>
  <si>
    <t>[Opposition to discrepancies or
Time limit - Declaration Awaiting Release Request - Expired]</t>
  </si>
  <si>
    <t>IE54</t>
  </si>
  <si>
    <t>IE54 ^IE62</t>
  </si>
  <si>
    <t>IE62</t>
  </si>
  <si>
    <t>IE054 ^IE203</t>
  </si>
  <si>
    <t>IE054</t>
  </si>
  <si>
    <t>IE54 ^IE203</t>
  </si>
  <si>
    <t>^IE051</t>
  </si>
  <si>
    <t>IE002 ^IE003</t>
  </si>
  <si>
    <t>IE002</t>
  </si>
  <si>
    <t>IE003</t>
  </si>
  <si>
    <t>IE02 ^IE03</t>
  </si>
  <si>
    <t>IE02</t>
  </si>
  <si>
    <t>IE03</t>
  </si>
  <si>
    <t>IE118</t>
  </si>
  <si>
    <t>IE114 ^IE115</t>
  </si>
  <si>
    <t>IE114</t>
  </si>
  <si>
    <t>IE115</t>
  </si>
  <si>
    <t>IE168</t>
  </si>
  <si>
    <t xml:space="preserve">[negative invalidation decision] </t>
  </si>
  <si>
    <t>[manually initiated invalidation] ^IE009 [positive] ^IE010</t>
  </si>
  <si>
    <t>IE009
IE010</t>
  </si>
  <si>
    <t>[no IE118, IE06 received] ^IE09.IE10</t>
  </si>
  <si>
    <t>IE09
IE10</t>
  </si>
  <si>
    <t>Enquiry recommended</t>
  </si>
  <si>
    <t>[Time limit - Time to Start Enquiry - 
Expired]</t>
  </si>
  <si>
    <t>The timer "Time to start enquiry" expires</t>
  </si>
  <si>
    <t>Arrived</t>
  </si>
  <si>
    <t>IE006 ^IE024</t>
  </si>
  <si>
    <t>IE006</t>
  </si>
  <si>
    <t>IE024</t>
  </si>
  <si>
    <t>IE06 ^IE24 (diversion)</t>
  </si>
  <si>
    <t>IE06</t>
  </si>
  <si>
    <t>IE24</t>
  </si>
  <si>
    <t>Recovery recommended</t>
  </si>
  <si>
    <t>IE150</t>
  </si>
  <si>
    <t>[Time limit - Recovery recommended -
Expired]</t>
  </si>
  <si>
    <t>"Recovery recommended" timer expires</t>
  </si>
  <si>
    <t>Movement written off</t>
  </si>
  <si>
    <t>IE018 [without discrepancies]</t>
  </si>
  <si>
    <t>IE018</t>
  </si>
  <si>
    <t>IE18 [no discrepancies] ^IE24</t>
  </si>
  <si>
    <t>IE18</t>
  </si>
  <si>
    <t>^IE010</t>
  </si>
  <si>
    <t>IE010</t>
  </si>
  <si>
    <t>[no IE06 received] ^IE09. IE10</t>
  </si>
  <si>
    <t>Movement under resolution</t>
  </si>
  <si>
    <t>IE018 [discrepancies]</t>
  </si>
  <si>
    <t>IE18 [discrepancies] ^IE24</t>
  </si>
  <si>
    <t>Under enquiry procedure</t>
  </si>
  <si>
    <t>^IE140 or ^IE142</t>
  </si>
  <si>
    <t>IE140</t>
  </si>
  <si>
    <t>^IE142 or IE140</t>
  </si>
  <si>
    <t>IE142
IE140</t>
  </si>
  <si>
    <t>IE018 [waiting for discrepancies
resolution] ^IE019</t>
  </si>
  <si>
    <t>IE019</t>
  </si>
  <si>
    <t>IE18 [waiting for discrepancies resolution] ^IE19. IE24</t>
  </si>
  <si>
    <t>IE19
IE24</t>
  </si>
  <si>
    <t>IE018 [no discrepancies] ^IE045</t>
  </si>
  <si>
    <t>IE045</t>
  </si>
  <si>
    <t>IE18 [no discrepancies] ^IE45. IE24</t>
  </si>
  <si>
    <t>IE45
IE24</t>
  </si>
  <si>
    <t>^IE059 and ^IE142 [new]</t>
  </si>
  <si>
    <t>IE059
IE142</t>
  </si>
  <si>
    <t>^IE142 or IE140 [IE140 not previously sent]</t>
  </si>
  <si>
    <t>^IE140 [if not sent before]</t>
  </si>
  <si>
    <t>IE143 [with "Return copy returned on" "Duplicate" 
"Movement unknown at destination"]</t>
  </si>
  <si>
    <t>IE143</t>
  </si>
  <si>
    <t>IE143 [Return copy returned on, unknown, duplicate</t>
  </si>
  <si>
    <t>IE018 [discrepancies found]</t>
  </si>
  <si>
    <t>IE006 [received]</t>
  </si>
  <si>
    <t>IE143 [request for recovery at destination] ^IE151</t>
  </si>
  <si>
    <t>IE151</t>
  </si>
  <si>
    <t>IE143 [request for recovery at destination]</t>
  </si>
  <si>
    <t>IE150 [from another country]
^IE151 [positive]</t>
  </si>
  <si>
    <t>[no IE141 received]</t>
  </si>
  <si>
    <t>IE141 not received</t>
  </si>
  <si>
    <t>IE141</t>
  </si>
  <si>
    <t>[Time limit - Recovery Recommended -
Expired]</t>
  </si>
  <si>
    <t>IE150 [from another country]</t>
  </si>
  <si>
    <t>^150</t>
  </si>
  <si>
    <t>IE143 ^IE151 [negative]</t>
  </si>
  <si>
    <t>IE151 [negative]</t>
  </si>
  <si>
    <t>^IE151 [negative] IE151 [negative][IE150 was sent]</t>
  </si>
  <si>
    <t>Under recovery procedure</t>
  </si>
  <si>
    <t>IE151 [positive] [IE150 was sent] ^IE63</t>
  </si>
  <si>
    <t>IE63</t>
  </si>
  <si>
    <t>IE143 ^IE151 [positive]</t>
  </si>
  <si>
    <t>[IE150, IE143 [request for recovery] received] ^IE63. IE151 [positive]</t>
  </si>
  <si>
    <t>IE63
IE151</t>
  </si>
  <si>
    <t>IE150 ^IE151 [positive]</t>
  </si>
  <si>
    <t>[Recovery at departure]</t>
  </si>
  <si>
    <t>[Recovery at departure] ^IE63</t>
  </si>
  <si>
    <t>IE006 [master timer ‘Recovery 
recommended’ expired]</t>
  </si>
  <si>
    <t>IE018 [with discrepancies]</t>
  </si>
  <si>
    <t>IE18 [discrepancies]</t>
  </si>
  <si>
    <t>IE018 [no discrepancies]</t>
  </si>
  <si>
    <t>IE18 [no discrepancies] ^IE45</t>
  </si>
  <si>
    <t>IE45</t>
  </si>
  <si>
    <t>IE152 [Recovery at Destination or Other Country] ^IE152.^IE045</t>
  </si>
  <si>
    <t>IE152</t>
  </si>
  <si>
    <t>IE152
IE045</t>
  </si>
  <si>
    <t>IE152 [recovery at other place] ^IE45. ^IE152</t>
  </si>
  <si>
    <t>[Recovery at Deparure] ^IE152 ^IE045</t>
  </si>
  <si>
    <t>[Recovery at departure] ^IE45, IE152</t>
  </si>
  <si>
    <t>[Discrepancies solved] ^IE049 ^IE045</t>
  </si>
  <si>
    <t>IE049
IE045</t>
  </si>
  <si>
    <t>^IE20. IE45</t>
  </si>
  <si>
    <t>IE20
IE45</t>
  </si>
  <si>
    <t>Office of Destination</t>
  </si>
  <si>
    <t>AAR created</t>
  </si>
  <si>
    <t>IE001</t>
  </si>
  <si>
    <t>IE01</t>
  </si>
  <si>
    <t>AAR requested</t>
  </si>
  <si>
    <t>IE007 ^IE002</t>
  </si>
  <si>
    <t>IE007</t>
  </si>
  <si>
    <t>^IE02</t>
  </si>
  <si>
    <t>Arrival accepted</t>
  </si>
  <si>
    <r>
      <t>IE007 [valid]</t>
    </r>
    <r>
      <rPr>
        <sz val="11"/>
        <rFont val="Calibri"/>
        <family val="2"/>
        <scheme val="minor"/>
      </rPr>
      <t xml:space="preserve"> ^IE006</t>
    </r>
  </si>
  <si>
    <r>
      <t xml:space="preserve">IE07 </t>
    </r>
    <r>
      <rPr>
        <sz val="11"/>
        <color rgb="FFFF0000"/>
        <rFont val="Calibri"/>
        <family val="2"/>
        <scheme val="minor"/>
      </rPr>
      <t>^IE24</t>
    </r>
  </si>
  <si>
    <t>IE07</t>
  </si>
  <si>
    <t>IE007 [invalid] ^IE008</t>
  </si>
  <si>
    <t>IE008</t>
  </si>
  <si>
    <t>IE07 ^IE08</t>
  </si>
  <si>
    <t>IE08</t>
  </si>
  <si>
    <t>IE10 ^IE901</t>
  </si>
  <si>
    <t>IE10</t>
  </si>
  <si>
    <t>IE901</t>
  </si>
  <si>
    <t>IE063 [recovery communication from Office of Departure]</t>
  </si>
  <si>
    <t>IE063</t>
  </si>
  <si>
    <t>Recovery requested</t>
  </si>
  <si>
    <t>IE142 ^IE143 [request for recovery at destination]</t>
  </si>
  <si>
    <t>IE142</t>
  </si>
  <si>
    <t>IE142 ^IE143 [request for recovery]</t>
  </si>
  <si>
    <t>^IE150</t>
  </si>
  <si>
    <t>IE003 [positive] or IE001 ^IE006</t>
  </si>
  <si>
    <t>IE003
IE001</t>
  </si>
  <si>
    <r>
      <t xml:space="preserve">IE03 </t>
    </r>
    <r>
      <rPr>
        <sz val="11"/>
        <color rgb="FFFF0000"/>
        <rFont val="Calibri"/>
        <family val="2"/>
        <scheme val="minor"/>
      </rPr>
      <t>^IE24</t>
    </r>
  </si>
  <si>
    <t>Diversion rejected</t>
  </si>
  <si>
    <t>IE003 [negative]</t>
  </si>
  <si>
    <t>[Arrival accepted under normal procedure, decision to control]</t>
  </si>
  <si>
    <t>^IE120</t>
  </si>
  <si>
    <t>IE120</t>
  </si>
  <si>
    <t>Unloading</t>
  </si>
  <si>
    <t>[Simplifications apply to authorised consignee]</t>
  </si>
  <si>
    <t>IE43</t>
  </si>
  <si>
    <t>Goods released</t>
  </si>
  <si>
    <t>[no control] ^IE018 ^IE025</t>
  </si>
  <si>
    <t>IE018
IE025</t>
  </si>
  <si>
    <t>IE25</t>
  </si>
  <si>
    <t>[Contro, Result Code = 'A'] ^IE018</t>
  </si>
  <si>
    <t>Goods partially released</t>
  </si>
  <si>
    <t>[Control Result Code = 'B'] ^IE018</t>
  </si>
  <si>
    <t>Waiting for discrepancies resolution</t>
  </si>
  <si>
    <t>IE120 ^IE18</t>
  </si>
  <si>
    <t>^IE058</t>
  </si>
  <si>
    <t>IE058</t>
  </si>
  <si>
    <t>IE44</t>
  </si>
  <si>
    <t>Unloading remarks</t>
  </si>
  <si>
    <t>IE044</t>
  </si>
  <si>
    <t>^IE43</t>
  </si>
  <si>
    <t>^IE043</t>
  </si>
  <si>
    <t>IE043</t>
  </si>
  <si>
    <t>[Decision to control]</t>
  </si>
  <si>
    <t>[no controls] ^IE018 ^IE025</t>
  </si>
  <si>
    <t>^IE049 [solved discrepancies] ^IE025</t>
  </si>
  <si>
    <t>IE049
IE025</t>
  </si>
  <si>
    <t>IE20 ^IE25</t>
  </si>
  <si>
    <t>IE20</t>
  </si>
  <si>
    <t>^IE151 [positive]</t>
  </si>
  <si>
    <t>^IE151</t>
  </si>
  <si>
    <t>IE151 [positive]</t>
  </si>
  <si>
    <t>Recovery request rejected</t>
  </si>
  <si>
    <t>^IE151 [negative]</t>
  </si>
  <si>
    <t>IE063 [recovery at departure]</t>
  </si>
  <si>
    <t>Recovery completed</t>
  </si>
  <si>
    <t>^IE152</t>
  </si>
  <si>
    <t>[Recovery at destination] ^IE152</t>
  </si>
  <si>
    <t>Office of Transit</t>
  </si>
  <si>
    <t>ATR created</t>
  </si>
  <si>
    <t>IE050</t>
  </si>
  <si>
    <t>IE50</t>
  </si>
  <si>
    <t>ATR requested</t>
  </si>
  <si>
    <t>^IE114</t>
  </si>
  <si>
    <t>IE115 [positive]</t>
  </si>
  <si>
    <t>ATR rejected</t>
  </si>
  <si>
    <t>IE115 [negative]</t>
  </si>
  <si>
    <t>^IE150 (to departure)</t>
  </si>
  <si>
    <t>Movement stopped</t>
  </si>
  <si>
    <t>[Movement stopped at frontier]</t>
  </si>
  <si>
    <t xml:space="preserve"> -  </t>
  </si>
  <si>
    <t>NCF registered</t>
  </si>
  <si>
    <t>^IE118</t>
  </si>
  <si>
    <t>Movement turned back</t>
  </si>
  <si>
    <t>[Diversion binding itinerary]</t>
  </si>
  <si>
    <t>IE063 [from departure]</t>
  </si>
  <si>
    <t>[Recovery at transit] ^IE152</t>
  </si>
  <si>
    <t>Other country</t>
  </si>
  <si>
    <t>IE151 [Receive negative]</t>
  </si>
  <si>
    <t>IE151 [Receive positive]</t>
  </si>
  <si>
    <t>IE152 [recovery at departure]</t>
  </si>
  <si>
    <t>[Recovery at other country] ^IE152</t>
  </si>
  <si>
    <t>Office of Exit for Transit</t>
  </si>
  <si>
    <t>AXR requested</t>
  </si>
  <si>
    <t>^IE164</t>
  </si>
  <si>
    <t>IE164</t>
  </si>
  <si>
    <t>AXR created</t>
  </si>
  <si>
    <t>IE046</t>
  </si>
  <si>
    <t>AXR rejected</t>
  </si>
  <si>
    <t>IE165 [negative]</t>
  </si>
  <si>
    <t>IE165</t>
  </si>
  <si>
    <t>IE165 [positive]</t>
  </si>
  <si>
    <t>^IE150 [to departure]</t>
  </si>
  <si>
    <t>[movement may not leave the Security Area]</t>
  </si>
  <si>
    <t>Movement left Security Area</t>
  </si>
  <si>
    <t>[movement may leave the Security Area] ^IE160</t>
  </si>
  <si>
    <t>IE160</t>
  </si>
  <si>
    <t>[request not accepted] ^IE151</t>
  </si>
  <si>
    <t>[request accepted]  ^IE151</t>
  </si>
  <si>
    <t>Office of Incident Registration</t>
  </si>
  <si>
    <t>Movement information requested</t>
  </si>
  <si>
    <t>Under decision for incident registration</t>
  </si>
  <si>
    <t xml:space="preserve">[Positive] IE038 </t>
  </si>
  <si>
    <t>IE038</t>
  </si>
  <si>
    <t xml:space="preserve">[Negative] IE038 </t>
  </si>
  <si>
    <t>[Negative Decision] ^IE002/IE003 (if no IE001 exists)</t>
  </si>
  <si>
    <t>Incident registered</t>
  </si>
  <si>
    <t>[Positive Decision] ^IE180</t>
  </si>
  <si>
    <t>IE180</t>
  </si>
  <si>
    <t>NCTS P5 Scenario</t>
  </si>
  <si>
    <t>NCTS P5 L2-L3 Group</t>
  </si>
  <si>
    <t>NCTS P4 Scenario</t>
  </si>
  <si>
    <t>NCTS P4 L2-L3 Group</t>
  </si>
  <si>
    <t>Transition Analysis Outcome</t>
  </si>
  <si>
    <t>Gap Analysis Indicator</t>
  </si>
  <si>
    <t>Compatibility Assessment</t>
  </si>
  <si>
    <t>IE Compatibility Indicator</t>
  </si>
  <si>
    <t>State Machine Compatibility Indicator</t>
  </si>
  <si>
    <t>Transition Conflict Explanation</t>
  </si>
  <si>
    <t>Precondition for use in NCTS P5</t>
  </si>
  <si>
    <t>Resolution for State Machine</t>
  </si>
  <si>
    <t>Resolution for CD Exchanges</t>
  </si>
  <si>
    <t>Remark for ED exchanges</t>
  </si>
  <si>
    <t>Reference to Transitional Scenario</t>
  </si>
  <si>
    <t>Additional notes</t>
  </si>
  <si>
    <t>NCTSP5/TRA/CFL/T-TRA-CFL-M-001-Standard Transit Procedure (overview)</t>
  </si>
  <si>
    <t>NCTSP4/TRA/CFL/Normal Procedure at Destination</t>
  </si>
  <si>
    <t xml:space="preserve">As the scenarios that include Office of Exit for Transit are not applicable if the Office of Departure and the country of Office of Exit for Transit are not in NCTS-P5, then the relevant new IEs and State Transitions are excluded from NCTSP5/TRA/CFL/T-TRA-CFL-M-001-Standard Transit Procedure (overview). There is no conflict in terms of the remaining applicable CD required states and IEs that exist in both NCTS-P4 and NCTS-P5.
</t>
  </si>
  <si>
    <t>The messages CD160C and CD165C are sent by the Office of Departure (P5) to the Office of Exit for Transit (P5) if and only if the Office of Departure is also in P5 (and if the Trader is also in P5 and lodges a P5 declaration).
The messages CD164C and CD168C are sent by the Office of Exit for Transit (P5) to the Office of Departure if and only if the Office of Departure is also in P5.
The Trader in P5 country can select an Office of Exit for Transit among the list of Customs Offices with the role 'TXT'. Hence the message CD160C shall NEVER be sent to a P4 country.
The Country of Exit for Transit must verify the status of the Country of Departure in CS/MIS or CS/RD before sending the CD164C.</t>
  </si>
  <si>
    <t>The new state "AXR created", which is required at the Office of Exit for Transit, will not apply if the Office of Departure and the country of Office of Exit for Transit are not in NCTS-P5.</t>
  </si>
  <si>
    <t>New messages IE160 and IE168 will not apply if the Office of Departure and the country of Office of Exit for Transit are not in NCTS-P5.</t>
  </si>
  <si>
    <t>If the Holder of the Transit Procedure and/or the Office of Departure are in P4, then a transit declaration shall not contain Office of Exit for Transit-related data elements.</t>
  </si>
  <si>
    <t>N/A</t>
  </si>
  <si>
    <t>Article 309(2) of the IA stipulates that, in those cases when goods are carried by rail, and one or more wagons is/are withdrawn, the control results should be notified to the Customs Office of Departure on the 12th day following the day the first part of goods has been presented. 
In the Phase5  the timer may be extended in when this situation happens. However since the timer cannot be communicated back to OoDep then probably the Enquiry starts at departure. But then the control result is sent back well before the possible recovery recommended state, and the movement can be written off.</t>
  </si>
  <si>
    <t>NCTSP5/TRA/DEP/T-TRA-DEP-A-001-Simplified procedure at departure</t>
  </si>
  <si>
    <t>NCTSP4/TRA/CFL/Simplified Procedure at Departure</t>
  </si>
  <si>
    <t>As the scenarios that include Office of Exit for Transit are not applicable if the Office of Departure and the country of Office of Exit for Transit are not in NCTS-P5, then the relevant new IEs and State Transitions are excluded from NCTSP5/TRA/DEP/T-TRA-DEP-A-001-Simplified procedure at departure. There is no conflict in terms of the remaining applicable CD required states and IEs that exist in both NCTS-P4 and NCTS-P5.</t>
  </si>
  <si>
    <t>NCTSP5/TRA/DEP/T-TRA-DEP-A-002-Correction of the pre-lodged declaration prior to presentation of goods</t>
  </si>
  <si>
    <t>The lodgment of a transit declaration prior to presentation of the goods is a new "To Be" process which is applicable in NCTS-P5. If the Holder of the Transit Procedure and the Office of Departure are not in NCTS-P5, then scenario NCTSP5/TRA/DEP/T-TRA-DEP-A-002-Correction of the pre-lodged declaration prior to presentation of goods shall not be executed.</t>
  </si>
  <si>
    <t>The Office of Departure is in Phase 5 , the Holder of the Transit Procedure is in Phase 5.</t>
  </si>
  <si>
    <t>No CD exchange</t>
  </si>
  <si>
    <t>New functionality and exchanges as per NCTS-P5 specifications</t>
  </si>
  <si>
    <t>NCTSP5/TRA/DEP/T-TRA-DEP-A-003-Transit presentation notification valid</t>
  </si>
  <si>
    <t>The lodgment of a transit declaration prior to presentation of the goods is a new "To Be" process which is applicable in NCTS-P5. If the Holder of the Transit Procedure and the Office of Departure are not in NCTS-P5, then scenario NCTSP5/TRA/DEP/T-TRA-DEP-A-003-Transit presentation notification valid shall not be executed.</t>
  </si>
  <si>
    <t>A new state  "Pre-Lodged" has been added for this functionality. No impact to Common Domain.</t>
  </si>
  <si>
    <t>NCTSP5/TRA/DEP/T-TRA-DEP-E-004-Transit presentation notification not valid</t>
  </si>
  <si>
    <t>The lodgment of a transit declaration prior to presentation of the goods is a new "To Be" process which is applicable in NCTS-P5. If the Holder of the Transit Procedure and the Office of Departure are not in NCTS-P5, then scenario NCTSP5/TRA/DEP/T-TRA-DEP-E-004-Transit presentation notification not valid shall not be executed.</t>
  </si>
  <si>
    <t>NCTSP5/TRA/DEP/T-TRA-DEP-E-005-Cancellation of the pre-lodged declaration prior to presentation of goods</t>
  </si>
  <si>
    <t>The lodgment of a transit declaration prior to presentation of the goods is a new "To Be" process which is applicable in NCTS-P5. If the Holder of the Transit Procedure and the Office of Departure are not in NCTS-P5, then scenario NCTSP5/TRA/DEP/T-TRA-DEP-E-005-Cancellation of the pre-lodged declaration prior to presentation of goods shall not be executed.</t>
  </si>
  <si>
    <t>NCTSP5/TRA/DEP/T-TRA-DEP-M-006-Control by Office of Departure with release for transit</t>
  </si>
  <si>
    <t>NCTSP4/TRA/DEP/Control by Office of Departure with release for Transit</t>
  </si>
  <si>
    <t>NCTSP5/TRA/DEP/T-TRA-DEP-A-007-Positive release request with release for transit</t>
  </si>
  <si>
    <t>NCTSP4/TRA/DEP/Release request with release for Transit</t>
  </si>
  <si>
    <t>NCTSP5/TRA/DEP/T-TRA-DEP-A-008-Negative release request</t>
  </si>
  <si>
    <t>NCTSP4/TRA/DEP/Negative release request</t>
  </si>
  <si>
    <t>NCTSP4/TRA/DEP/Release request and no release for Transit</t>
  </si>
  <si>
    <t>NCTSP5/TRA/DEP/T-TRA-DEP-E-009-Release request rejected</t>
  </si>
  <si>
    <t>NCTSP4/TRA/DEP/Release request rejected</t>
  </si>
  <si>
    <t>NCTSP5/TRA/DEP/T-TRA-DEP-A-010-Control by Office of Departure with release for transit refused</t>
  </si>
  <si>
    <t>NCTSP4/TRA/DEP/Control by Office of Departure with release for Transit refused</t>
  </si>
  <si>
    <t>NCTSP5/TRA/DEP/T-TRA-DEP-A-011-Transit Movement is released for transit</t>
  </si>
  <si>
    <t>As the scenarios that include Office of Exit for Transit are not applicable if the Office of Departure and the country of Office of Exit for Transit are not in NCTS-P5, then the relevant new IEs and State Transitions are excluded from NCTSP5/TRA/DEP/T-TRA-DEP-A-011-Transit Movement is released for transit. There is no conflict in terms of the remaining applicable states and IEs that exist in both NCTS-P4 and NCTS-P5.</t>
  </si>
  <si>
    <t xml:space="preserve">Message IE160 is sent by the Office of Departure (P5) to the Office of Exit for Transit (P5) if and only if the Office of Departure is in P5 (and if the Trader is also in P5 and lodges a P5 declaration). Message IE168 is sent by the Office of Exit for Transit (P5) to the Office of Departure if and only if the Office of Departure is in P5.
The Trader in P5 country can select an Office of Exit for Transit from the list of Customs Offices with the role 'TXT'. Hence, the message IE160 shall NEVER be sent to a P4 country.
</t>
  </si>
  <si>
    <t>New state "AXR created" will not apply if the Office of Departure and the country of Office of Exit for Transit are not in NCTS-P5.</t>
  </si>
  <si>
    <t>NCTSP5/TRA/DEP/T-TRA-DEP-E-012-Rejection of transit declaration</t>
  </si>
  <si>
    <t>NCTSP4/TRA/DEP/Rejection of declaration</t>
  </si>
  <si>
    <t>NCTSP5/TRA/DEP/T-TRA-DEP-A-013-Release for transit refused due to guarantee registration failure</t>
  </si>
  <si>
    <t>NCTSP4/TRA/DEP/Release for Transit refused</t>
  </si>
  <si>
    <t>NCTSP5/TRA/DEP/T-TRA-DEP-A-014-Declaration amendment accepted</t>
  </si>
  <si>
    <t>NCTSP4/TRA/DEP/Declaration amendment accepted</t>
  </si>
  <si>
    <t>NCTSP5/TRA/DEP/T-TRA-DEP-E-015-Declaration amendment rejected</t>
  </si>
  <si>
    <t>NCTSP4/TRA/DEP/Declaration amendment rejected</t>
  </si>
  <si>
    <t>NCTSP5/TRA/DEP/T-TRA-DEP-A-016-Invalidation request by the Holder of the Transit Procedure before release for transit</t>
  </si>
  <si>
    <t>NCTSP4/TRA/INV/Cancellation by Trader before Release for Transit</t>
  </si>
  <si>
    <t>State name changed from "Cancelled" (NCTS-P4) to "Invalidated" (NCTS-P5) when the Office of Departure sends positive IE009 or IE010.
Cancellation is allowed when the MRN state is 'Under control' in NCTS-P4, whilst no invalidation can be performed when the state is 'Under control' in NCTS-P5.</t>
  </si>
  <si>
    <t>NAs in NCTS-P5 shall have the required state "Invalidated" implemented and forbid invalidation when the MRN state is "Under control".</t>
  </si>
  <si>
    <t>NCTS-P4 states will be applicable in those offices which are in P4, and NCTS-P5 states will be applicable in those offices which are in P5.</t>
  </si>
  <si>
    <t>NCTSP5/TRA/DEP/T-TRA-DEP-A-017-Invalidation request by the Holder of the Transit Procedure after release for transit</t>
  </si>
  <si>
    <t>NCTSP4/TRA/INV/Cancellation by Office of Departure after Release for Transit</t>
  </si>
  <si>
    <t xml:space="preserve">State name changed from "Cancelled" (NCTS-P4) to "Invalidated" (NCTS-P5).
As the scenarios that include Office of Exit for Transit are not applicable if the Office of Departure and the country of Office of Exit for Transit are not in NCTS-P5, then the relevant new IE160 message and State Transition are excluded from NCTSP5/TRA/DEP/T-TRA-DEP-A-017-Invalidation request by the Holder of the Transit Procedure after release for transit.
</t>
  </si>
  <si>
    <t>NAs in NCTS-P5 shall have the required state "Invalidated" implemented.</t>
  </si>
  <si>
    <t>New message IE160 will not apply if the Office of Departure and the country of Office of Exit for Transit are not in NCTS-P5.</t>
  </si>
  <si>
    <t>NCTSP4/TRA/INV/Cancellation by Trader rejected after Release for Transit</t>
  </si>
  <si>
    <t>NCTSP5/TRA/DEP/T-TRA-DEP-A-018-Invalidation of a transit declaration before release for transit when declaration data is electronically unavailable</t>
  </si>
  <si>
    <t>State name changed from "Cancelled" (NCTS-P4) to "Invalidated" (NCTS-P5).</t>
  </si>
  <si>
    <t>NCTSP5/TRA/DEP/T-TRA-DEP-A-019-Invalidation of a transit declaration after release for transit</t>
  </si>
  <si>
    <t xml:space="preserve">State name changed from "Cancelled" (NCTS-P4) to "Invalidated" (NCTS-P5).
In NCTS-P4, the Offices of Transit and Destination respond with IE901 to the message IE010 received from the Office of Departure, whilst IE901 no longer exists in NCTS-P5.
As the scenarios that include Office of Exit for Transit are not applicable if the Office of Departure and the country of Office of Exit for Transit are not in NCTS-P5, then the relevant new IE160 message and State Transition are excluded from NCTSP5/TRA/DEP/T-TRA-DEP-A-019-Invalidation of a transit declaration after release for transit.
</t>
  </si>
  <si>
    <t>NAs in NCTS-P5 shall have the required state "Invalidated" implemented.
The Trader in P5 country can select an Office of Exit for Transit among the list of Customs Offices with the role 'TXT'. Hence the message CD160C shall NEVER be sent to a P4 country.</t>
  </si>
  <si>
    <t>In case of invalidation after release for transit in NCTS-P5, the IE901 sent by the involved Offices in NCTS-P4 (i.e. OoTra and OoDes) as a response to IE010 will be rejected (?) by OoDep in NCTS-P5.
New message IE160 will not apply if the Office of Departure and the country of Office of Exit for Transit are not in NCTS-P5.</t>
  </si>
  <si>
    <t>TRN1-Invalidation after Release for Transit during Transitional Period</t>
  </si>
  <si>
    <t>NCTSP5/TRA/DEP/T-TRA-DEP-A-020-‘Open’ ATR Response C_ATR_RSP (IE115) is closed</t>
  </si>
  <si>
    <t>NCTSP4/TRA/DIV/‘Open’ ATR Response C_ATR_RSP (IE115) and ‘open’ AAR Response C_AAR_RSP (IE003) are ‘closed’</t>
  </si>
  <si>
    <t>The states, state transitions and the IE messages of the Office of Exit for Transit are new in NCTS-P5.</t>
  </si>
  <si>
    <t>The new state "AXR created", which is required at the Office of Exit for Transit after receipt of IE160, will not apply if the Office of Departure and the country of Office of Exit for Transit are not in NCTS-P5.
During the Transitional Period, NCTS-P4 states will be applicable in those offices which are in P4, and NCTS-P5 states will be applicable in those offices which are in P5.</t>
  </si>
  <si>
    <t>NCTSP5/TRA/DEP/T-TRA-DEP-A-021-Release for transit refused for safety and security reasons</t>
  </si>
  <si>
    <t>NCTSP4/TRA//Release for Transit refused for safety and security reasons</t>
  </si>
  <si>
    <t>NCTSP4/TRA//Control by Office of Departure, no major discrepancies, threat to safety or security, with release for Transit refused</t>
  </si>
  <si>
    <t>The IE060 message is sent in case of Normal and Simplified Procedure</t>
  </si>
  <si>
    <t>NCTSP5/TRA/TRT/T-TRA-TRT-A-001-Diversion at Office of Transit rejected</t>
  </si>
  <si>
    <t>NCTSP4/TRA/DIV/Diversion at Office of Transit rejected</t>
  </si>
  <si>
    <t>NCTSP5/TRA/TRT/T-TRA-TRT-A-002-Diversion at Office of Transit accepted</t>
  </si>
  <si>
    <t>NCTSP4/TRA/DIV/Diversion at Office of Transit accepted</t>
  </si>
  <si>
    <t>Due to relaxed validation of condition 30 in Phase 5 compared to the strict validation of Phase 4, we have the following issue:
OoDep in Phase 5 and ActOoTra in P4
In case the OoDep (P5) and OoDes (P4) belong to different contracting parties, an Office of Transit is mandatory in Phase 4 per C030.  Assuming that the OoTra is declared as per guideline G0030 in Phase 5, it is possible that an OoTra may not be declared since it is up to the Holder of the Transit Procedure to decide whether an Office of Transit should be declared (relaxed validation of C030). However, this creates an issue when a positive IE115 is received by ActOoTra (strict validation of C030), which might be rejected if no declared OoTra is included in the IE115.</t>
  </si>
  <si>
    <t>As soon as the C0030 is properly defined in Q2 of P5, on the right messages with the validation properly explained (sender / receiver), then there is no risk during the TP.
The C030 (P4) and C0030 (P5) will be aligned before the start of the TP.</t>
  </si>
  <si>
    <t>NCTSP4/TRA//Diversion at Office of Transit accepted, movement closed at Transit</t>
  </si>
  <si>
    <t>NCTSP5/TRA/TRT/T-TRA-TRT-A-003-Control by Office of Transit with Passage Confirmed</t>
  </si>
  <si>
    <t>NCTSP5/TRA/TRT/T-TRA-TRT-A-004-Control by Office of Transit with Passage Not Confirmed</t>
  </si>
  <si>
    <t>NCTSP4/TRA//Movement Stopped at Office of Transit</t>
  </si>
  <si>
    <t>NCTSP5/TRA/TRT/T-TRA-TRT-A-005-Movement arrives at declared Office of Exit for Transit</t>
  </si>
  <si>
    <t>There will be no communication of EXS data between an Office of Departure, which is in NCTS-P4, and an Office of Exit for Transit (NCTS-P5) during the Transitional Period. The following cases are applicable:
1)	An Office of Exit which is also an Office of Transit under NCTS-P4 (i.e. located at the border of the Security Area) cannot perform the tasks related to Office of Exit for Transit of NCTS-P5.
2)	The risk assessment along with the decision whether a movement should leave the Security Area or not has to be taken only if the movement is created in NCTS-P5 and ends up at an Office of Exit for Transit under NCTS-P5 (located at the border of the Security Area).
Based on the above, during the transition period, the processes related to the Office of Exit for Transit will be triggered only when a movement is initiated by a NCTS-P5 Office of Departure and a NCTS-P5 Office of Exit for Transit is involved.</t>
  </si>
  <si>
    <t>The Holder of the Transit Procedure, who lodges a Transit Declaration also for security and safety purposes, is in NCTS-P5.
Office of Departure is in NCTS-P5.
Office of Exit for Transit (NCTS-P5) is involved in the Transit movement.</t>
  </si>
  <si>
    <t>All the states and state transitions at the Office of Exit for Transit are new, i.e. applicable only in NCTS-P5.
The new states, which are required at the Office of Exit for Transit, will apply only if the Office of Departure and the country of Office of Exit for Transit are in NCTS-P5.</t>
  </si>
  <si>
    <t>NCTSP5/TRA/TRT/T-TRA-TRT-A-006-Movement stopped at Customs Office of Exit for Transit</t>
  </si>
  <si>
    <t>NCTSP5/TRA/TRT/T-TRA-TRT-A-007- Movement allowed to leave the Security Area</t>
  </si>
  <si>
    <t>NCTSP5/TRA/TRT/T-TRA-TRT-A-008-Diversion at Customs Office of Exit for Transit – Movement is allowed to leave the security area</t>
  </si>
  <si>
    <t>NCTSP5/TRA/TRT/T-TRA-TRT-A-009-Diversion at Customs Office of Exit for Transit – Movement stopped at the border of Office of Exit for Transit</t>
  </si>
  <si>
    <t>NCTSP5/TRA/DES/T-TRA-DES-M-001-Arrival notification valid</t>
  </si>
  <si>
    <t>NCTSP5/TRA/DES/T-TRA-DES-E-003-Rejection of arrival notification</t>
  </si>
  <si>
    <t>NCTSP4/TRA/DES/Rejection of Arrival Notification</t>
  </si>
  <si>
    <t>NCTSP5/TRA/DES/T-TRA-DES-A-004-Simplified procedure at destination</t>
  </si>
  <si>
    <t>NCTSP4/TRA/CFL/Simplified Procedure at Destination</t>
  </si>
  <si>
    <t>NCTSP5/TRA/DES/T-TRA-DES-A-006-Unloading Permission Received – Unloading Remarks</t>
  </si>
  <si>
    <t>NCTSP4/TRA/DES/New unloading permission</t>
  </si>
  <si>
    <t>NCTSP5/TRA/DES/T-TRA-DES-E-007-Unloading remarks rejected</t>
  </si>
  <si>
    <t>NCTSP4/TRA/DES/Unloading information rejected</t>
  </si>
  <si>
    <t>NCTSP5/TRA/DES/T-TRA-DES-A-008-Major Discrepancies found during control at the Office of Destination – Resolved before the expiration of resolution timer</t>
  </si>
  <si>
    <t>NCTSP4/TRA/DES/Discrepancies found during control</t>
  </si>
  <si>
    <t>Case 1: OoDep in P5 and OoDes in P4:
Subcase 1.1: IE018B with ‘Control result code’ = B1 and ‘Waiting for discrepancies resolution’ = 0 (Not wait for OoDep resolution). A state transition at the OoDes is performed from ‘Under Control’ to the final state ‘Goods released’.
The OoDep receives an upgraded IE018C with ‘Control result code’ = B1 and the timer T_Discrepancies_Resolution starts. The status at the OoDep is set to “Movement under resolution”. The Waiting for discrepancies resolution is considered acceptable loss of information since it is not included in the structure of IE018C.  The OoDep either:
Subcase 1.1.a:	 The OoDep resolves the discrepancies (State transition to ‘Movement Written-off’), stops the timer T_Discrepancies_Resolution and sends to the OoDes the IE020B (as result of the downgrade of the  IE049C). The OoDes rejects the IE020B with IE906B as out of sequence since it has already transited to a final state (pls see TRN1-TRA-DES-A-008). 
Subcase 1.1.b:	 The OoDep does not resolve the discrepancies and initiates recovery (pls see TRN2-TRA-DES-A-008).
Subcase 1.2: IE018B with ‘Control result code’ = B1 and ‘Waiting for discrepancies resolution’ = 1 (Wait for OoDep resolution). A state transition at the OoDes is performed from ‘Under Control ’ to the state ‘Waiting for discrepancies resolution’.
The OoDep receives an upgraded IE018C with ‘Control result code’ = B1 and the timer T_Discrepancies_Resolution starts. The status at the OoDep is set to “Movement under resolution”. The Waiting for discrepancies resolution is considered acceptable loss of information. The OoDep either:
Subcase 1.2.a:	 The OoDep resolves the discrepancies (State transition to ‘Movement Written-off’), sends to the OoDes the IE020B (as result of the downgrade of the  IE049C) and the timer T_Discrepancies_Resolution stops. The OoDes accepts the IE020B and performs the state transition to the final state ‘Goods released’. 
Subcase 1.2.b:   The timer T_Discrepancies_Resolution expires and the OoDep has not resolved the discrepancies yet. The OoDep sends to the OoDes the IE020B (as result of the downgrade of the  IE049C) indicating that that the discrepancies have not been resolved. In case, the major discrepancies are resolved by the OoDep after the timer's expiration, any further IE020B (as result of the downgrade of the  IE049C) is sent by the OoDep, the IE020B will be rejected with IE906 by the OoDes.  
Subcase 1.2.c:	 The OoDep does not resolve the discrepancies and initiates recovery. Therefore the OoDes is notified about the recovery with the IE063A (as a result of the downgrade of the IE063C).
Case 2: OoDep in P4 and OoDes in P5
CD018C with ‘Control result code’ = 'B1' is sent by OoDes (state transition at OoDes: from ‘Under Control’ to ‘Waiting for discrepancies resolution’).
The OoDep receives a CD018B (as result of the downgrade of the IE018C) with ‘Control result code’ = 'B1' and the flag ' Waiting for discrepancies resolution' = '1' ('Yes') (always set to 1 (= Wait for OoDep to resolve discrepancies) by converter  during Transitional Period;
(state transition at OoDep: 'Movement under resolution'). 
At OoDep, two subcases:
Subcase 2.1:	 The OoDep resolves the discrepancies (State transition to ‘Movement Written-off’) and sends the CD020A to the OoDes that receives the CD049c (as result of the upgrade of the CD020A). The OoDes processes the CD049c and the final state ‘Goods released’ is reached. 
Subcase 2.2:	 The OoDep does not resolve the discrepancies, does not send the CD020A to the OoDes and it initiates the recovery. NOTE: The status Under recovery decision cannot be reached by OoDes (P5) as there is no relevant value in the CL069 (used by IE20A) for the timer expiration (value maps to the value='0-Discrepancies Not Solved').
Subcase 2.3:     The OoDep does not resolve the discrepancies, and sends the CD020A to the OoDes (with value '0-Discrepancy not solved at OoDep') which is upgraded to IE049C). The movement at the OoDep can only proceed with recovery in this case, otherwise it should be manually be closed at the OoDes (in case there are NTAs in P4 that go to Movement written-off after sending the IE020A with value='0-Discrepancies Not Solved').</t>
  </si>
  <si>
    <t xml:space="preserve">Office of Departure is in NCTS-P5, and is able to send a ‘Write-Off Notification’ C_WRT_NOT (IE049) message to the Office of Destination, which is also in NCTS-P5.
</t>
  </si>
  <si>
    <t>At the Office of Departure in NCTS-P5, when the state is 'Movement under resolution', the discrepancies, which are indicated in the destination control results are not solved and the master timer 'Recovery recommended' expires or recovery is manually decided, then the state transitions to 'Recovery recommended'.
The status Under recovery decision cannot be reached when the OoDep is in Phase 4 and the OoDes is in Phase 5.  The reason is because the value '0-Discrepancy not solved at OoDep' is always communicated by the OoDep in case the discrepancies are not resolved.</t>
  </si>
  <si>
    <t xml:space="preserve">Recommendation by DG TAXUD for the OoDes in P4: to set the flag 'Waiting for discrepancies resolution' to '1-Yes'  during the Transitional Period. 
This will prevent the state transition at the OoDes to the final state ‘Goods released’ and thus the P4 OoDes will not reject the reception of IE020B or IE063B sent by OoDep. </t>
  </si>
  <si>
    <t>In case of unsatisfactory control results reported by an OoDes in P5, the ‘Destination Control Results’ C_DES_CON (IE018) message is sent to the Office of Departure containing the Control Result Code ‘B1-Major Discrepancies’. This means that the goods cannot be released from transit until the major discrepancies are fully resolved. Nevertheless, at the discretion of the Office of Destination, some of the goods at the Office of Destination can be released from Transit. In such occasion, the transit movement is not closed at the Office of Departure (i.e. not discharged)  and the Guarantee remains locked until the major discrepancies are resolved. IE025C has been enhanced to support the above case and inform trader at Destination accordingly.</t>
  </si>
  <si>
    <t>TRN1-TRA-DES-A-008
TRN2-TRA-DES-A-008</t>
  </si>
  <si>
    <t>NCTSP5/TRA/DES/T-TRA-DES-A-009-Diversion at Office of Destination accepted</t>
  </si>
  <si>
    <t>NCTSP4/TRA/DIV/Diversion at Office of Destination accepted</t>
  </si>
  <si>
    <t>NCTSP5/TRA/DES/T-TRA-DES-A-010-Diversion at Office of Destination rejected</t>
  </si>
  <si>
    <t>NCTSP4/TRA/DIV/Diversion at Office of Destination rejected</t>
  </si>
  <si>
    <t xml:space="preserve">Due to relaxed validation of C030 in NCTS-P5 compared to the strict validation of NCTS-P4, we have the following issue:
In case the OoDep (NCTS-P5) and the OoDes (NCTS-P4) belong to different contracting parties, an Office of Transit is mandatory in NCTS-P4 as per C030.  Assuming that the OoTra is declared as per guideline G0030 in NCTS-P5, it is possible that an OoTra will not be declared since it is up to the Holder of the Transit Procedure to decide whether or not an Office of Transit should be declared (relaxed validation of C030). However, this creates an issue, when a positive CD003B (converted from CD003C)) is received by ActOoDes (strict validation of C030 in NCTS-P4 ), which might be rejected if no declared OoTra is included in the CD003B.
</t>
  </si>
  <si>
    <t xml:space="preserve">Office of Destination is in NCTS-P5.
</t>
  </si>
  <si>
    <t>NCTSP5/TRA/DES/T-TRA-DES-A-011-Manual closure at Departure based on alternative proof</t>
  </si>
  <si>
    <t>NCTSP4/TRA/DEP/Manual Closure at Departure based on alternative proof</t>
  </si>
  <si>
    <t>NCTSP4/TRA//Diversion at Office of Destination accepted, movement closed at destination</t>
  </si>
  <si>
    <t xml:space="preserve">NCTSP5/TRA/DES/T-TRA-DES-A-012-Major Discrepancies found during control at the Office of Destination – Resolved after the expiration of resolution timer </t>
  </si>
  <si>
    <t>At the Office of Departure in NCTS-P5, when the state is 'Movement under resolution', the discrepancies, which are indicated in the destination control results are not solved and the master timer 'Recovery recommended' expires or recovery is manually decided, then the state transitions to 'Recovery recommended'.</t>
  </si>
  <si>
    <t>NCTSP5/TRA/DES/T-TRA-DES-A-013-Major Discrepancies found during control at the Office of Destination – Major Discrepancies are confirmed– Recovery to be started</t>
  </si>
  <si>
    <t>Case 1: OoDep in P5 and OoDes in P4:
IE018B with ‘Control result code’ = B1 and ‘Waiting for discrepancies resolution’ = 0 (Not wait for OoDep resolution).
The OoDep confirms the major discrepancies and these justify recovery. The timer T_Discrepancies_Resolution at the OoDep stops and the OoDep sends to the OoDes the IE020B (as result of the downgrade of the  IE049C). The OoDes rejects the IE020B with IE906B as out of sequence since it has already transited to a final state (pls see TRN-TRA-DES-A-008). 
Case 2: OoDep in P4 and OoDes in P5
CD018C with ‘Control result code’ = 'B1' is sent by OoDes (state transition at OoDes: from ‘Under Control’ to ‘Waiting for discrepancies resolution’).
The OoDep receives a CD018b with ‘Control result code’ = 'B1' and the flag ' Waiting for discrepancies resolution' = '1' ('Yes') (always set to 1 (= Wait for OoDep to resolve discrepancies) by converter  during Transitional Period;
(state transition at OoDep: 'Movement under resolution'). 
The OoDep confirms the discrepancies and it initiates the recovery. However, the OoDep may or may not send the IE020A.
In case the OoDep sends the IE020A (upgraded to IE049C) to notify the OoDes about the non-resolution of the major discrepancies, the status at the OoDes remain "Waiting for discrepancies resolution".
NOTE: The status Under recovery decision cannot be reached by OoDes (P5) as there is no relevant value in the CL069 (used by IE20A) for the timer expiration (value maps to the value='0-Discrepancies Not Solved').</t>
  </si>
  <si>
    <t>At the Office of Departure in NCTS-P5, when the state is 'Movement under resolution', the discrepancies, which are indicated in the destination control results are confirmed and the status at the OoDep is set to 'Recovery recommended', meaning that recovery will be initiated.
The status Under recovery decision cannot be reached when the OoDep is in Phase 4 and the OoDes is in Phase 5.  The reason is because the value '0-Discrepancy not solved at OoDep' is always communicated by the OoDep in case the discrepancies are not resolved.</t>
  </si>
  <si>
    <t>A new guideline should be set by DG TAXUD to set the flag Waiting for discrepancies resolution to '1-Yes'  during the transition period for an NTA in P4 when sending the IE018B</t>
  </si>
  <si>
    <t>NCTSP5/TRA/INC/T-TRA-INC-M-001-Capturing movement information at Office of Incident Registration</t>
  </si>
  <si>
    <t>1) The IE180, IE181 and IE182 are new in Phase 5
2) IE180 cannot be received by the Office of Departure under Phase 4
3) IE181 and IE182 cannot be sent by the Office of Departure (in P5) to other involved offices under Phase 4
Assuming that the OoDep does not need the Incident information and the main goal is the correct IE018 then it is assessed that there is no transition conflict .
Detailed analysis is provided here
NOTE 1:
The IE18x messages will not be sent during the transition period if:
1) The Office of Departure operates under Phase 4;
2) The Country where the Incident occurred is in P4.
NOTE 2:
The IE182 shall not be sent in case the Holder of the Transit Procedure operates *only* under Phase 4</t>
  </si>
  <si>
    <t xml:space="preserve">Office of Departure is in NCTS-P5.
Country where the incident occurred is in NCTS-P5 and the relevant office has the role 'INC'.
</t>
  </si>
  <si>
    <t>All the states and state transitions at the Office of Incident Registration are new and applicable in NCTS-P5 only. The new states, which are required at the Office of Incident Registration, will apply only if the Office of Departure and the country of Office of incident are in NCTS-P5.</t>
  </si>
  <si>
    <t xml:space="preserve">The IE18x messages will not be sent during the transition period if:
1) The Office of Departure operates under Phase 4
2) The Office of Departure is under Phase 5 and the other involved offices are under Phase 4.
</t>
  </si>
  <si>
    <t>The CC182C must be sent in case the Holder of the Transit Procedure operates under Phase 5.
The CC182C shall not be sent in case the Holder of the Transit Procedure operates under Phase 4.</t>
  </si>
  <si>
    <t>TRN-T-TRA-INC-M-001</t>
  </si>
  <si>
    <t>NCTSP5/TRA/INC/T-TRA-INC-A-002-Transit Movement does not continue-Office of Incident Registration becomes Actual Office of Destination</t>
  </si>
  <si>
    <t>NCTSP5/TRA/INC/T-TRA-INC-A-003-Office of incident registration allows transit movement to continue its journey</t>
  </si>
  <si>
    <t>TRN-T-TRA-INC-A-003</t>
  </si>
  <si>
    <t>NCTSP5/TRA/EXC/T-TRA-EXC-M-001-Query movement information</t>
  </si>
  <si>
    <t>NCTSP4/TRA/EXC/Query Movement Information</t>
  </si>
  <si>
    <t>A. Case of "Unknown MRN":
In case of "Unknown MRN", any other Office operating in NCTS-P4 receives an IE906 message from an OoDep as a negative response to a previously received IE027.  However, in NCTS-P5, any other Office expects a negative IE038.
• Case: OoDes NCTS-P5 and any other Office NCTS-P4:
Negative IE038 is not supported in NCTS-P4 and no conversion can be done from CD038C negative to CD906A. By default, CD038C (positive) is mapped to CD038B (upgrade/downgrade) for conversion depending on the case. Thus, conversion will be from IE038C to IE038B.
Therefore, if any other Office is in NCTS-P4, then NCTS-P5 OoDep must submit Functional NACK C_FUN_NCK (IE906) as a negative response to a previously received IE027.
• Case: OoDep NCTS-P4 and any other Office NCTS-P5:
In case of negative response by NCTS-P4 OoDep with IE906 as a response to previously submitted IE027, then the NCTS-P5 any other Office must be able to receive IE906 from the OoDep instead of negative IE038 message (no upgrade conversion can happen from IE906 to negative IE038 negative message). By default, the IE906A is converted to IE906C. It cannot be identified if IE906 concerns a typical functional error message or rejection of a previously submitted IE027 to be upgraded to IE038.
In that case, IE906 must be handled like a negative IE038 message.
B. Case that locates the movement information is located:
No transition conflict, Conversion between CD038B and CD038B is feasible.</t>
  </si>
  <si>
    <t>Office of Departure is in NCTS-P5 and is able to respond with a negative ‘Response to Movement Query’ C_MVT_RSP (IE038).</t>
  </si>
  <si>
    <t>SC1:
Requesting Customs Office (= Any office other than OoDep in NCTS-P5) sends the IE027 to NCTS-P4 OoDep. NCTS-P4 OoDep replies back with IE906 to the Requesting Customs Office. Requesting Customs Office in NCTS-P5 shall process the IE906.
SC2:
Requesting Customs Office in NCTS-P4 sends the IE027 to NCTS-P5 OoDep. NCTS-P5 OoDep replies back with IE906 (instead of IE038 negative) to the Requesting Customs Office in NCTS-P4.</t>
  </si>
  <si>
    <t>TRN1-T-TRA-EXC-M-001
TRN2-T-TRA-EXC-M-001</t>
  </si>
  <si>
    <t>NCTSP5/TRA/EXC/T-TRA-EXC-A-002-AAR missing</t>
  </si>
  <si>
    <t>NCTSP4/TRA/EXC/AAR missing</t>
  </si>
  <si>
    <t>NCTSP5/TRA/EXC/T-TRA-EXC-A-003-ATR missing</t>
  </si>
  <si>
    <t>NCTSP4/TRA/EXC/ATR missing</t>
  </si>
  <si>
    <t>NCTSP5/TRA/EXC/T-TRA-EXC-A-004-NCF not received</t>
  </si>
  <si>
    <t>NCTSP4/TRA/EXC/NCF not received</t>
  </si>
  <si>
    <t>NCTSP5/TRA/EXC/T-TRA-EXC-A-005-AXR Record missing</t>
  </si>
  <si>
    <t>There is no Office of Exit for Transit in NCTS-P4.</t>
  </si>
  <si>
    <t>NCTSP5/TRA/EXC/T-TRA-EXC-A-006-Notification leaving security area not received</t>
  </si>
  <si>
    <t>NCTSP5/TRA/EXC/T-TRA-EXC-A-007-Status request/response</t>
  </si>
  <si>
    <t>NCTSP4/TRA/EXC/Status request/response</t>
  </si>
  <si>
    <t>Case 1: OoDep in P5 and OoDes in P4:
Subcase 1.1: The OoDep under Phase 5 sends a status query request by sending an IE094C message to the OoDes operating under Phase 4. The OoDes receives the IE904A message (downgraded from IE094C).
The OoDes locates the status movement information and sends the IE905A. The IE905A is received by the OoDep and is upgraded to IE095C.
Case 2: OoDep in P4 and OoDes in P5:
Subcase 2.1: The OoDep under Phase 4 sends a status query request by sending an IE904A message to the OoDes operating under Phase 5. The OoDes receives the IE094C message (upgraded from IE904A).
The OoDes locates the status movement information and sends the IE095C. The IE904A is received by the OoDep (downgraded from IE904A).</t>
  </si>
  <si>
    <t>Customs Office in Departure country is in NCTS-P5 and is able to send the ‘Status Request’ C_STD_REQ (IE094) message to the requested Customs Office.
The requested Customs Office is in NCTS-P5 and is able to send the ‘Status Response’ C_STD_RSP (IE095) message.</t>
  </si>
  <si>
    <t>The IE904 and IE905 will be converted to IE094 and IE095 respectively.</t>
  </si>
  <si>
    <t>NCTSP5/TRA/EXC/T-TRA-EXC-A-008-Deviation from the Binding Itinerary at Actual Office of Transit - Movement is allowed Diversion after registering the Incident</t>
  </si>
  <si>
    <t xml:space="preserve">The mapping of the values between P5/P4 is the following:
IE050/IE115 (Upgrade): During the upgrade of messages IE050 and IE115, the flag Binding Itinerary from NCTS-P4 messages is always upgraded to the same value as in the corresponding NCTS-P5 messages (either '0' or '1')
IE001/IE003 (Upgrade): During the upgrade of messages IE001 and IE003 the flag Binding Itinerary is always set to '0-No'.
IE050/IE115 (Downgrade): During the downgrade of messages IE050 and IE115, the flag Binding Itinerary in NCTS-P4 messages is always set to the same value as in the corresponding NCTS-P5 messages (either '0' or '1')
IE001/IE003 (Downgrade): During the downgrade of messages IE001 and IE003 , the flag Binding Itinerary is not used, thus no binding itinerary value is passed to the corresponding P4 messages.
OoDep in P4 (Upgrade): Since the IE115 from OoDep to the Actual Office of Transit is negative (due to diversion of binding itinerary), there is no Binding Itinerary during transition period between P4 and P5 Customs Offices. There will be incident registration from Actual Office of Transit (P5), but the incident information cannot be communicated to the OoDep (P4) via CD180C.
OoDep in P5 (Downgrade) - Case 1 (Binding Diversion and diversion at an Actual Office of Transit):
Since the IE115 from OoDep to the Actual Office of Transit is negative (due to diversion of binding itinerary), there is no Binding Itinerary during transition period between P4 and P5 Customs Offices.
OoDep in P5 (Downgrade) - Case 2 (Binding Diversion and diversion at an Actual Office of Destination): 
For the Actual Office of Destination, there is no Binding Itinerary during transition period between P4 and P5 Customs Offices.
</t>
  </si>
  <si>
    <t xml:space="preserve">There is no Binding Itinerary during transition period between P4 and P5 Customs Offices. No incident registration is applicable for the deviation from the Binding Itinerary. </t>
  </si>
  <si>
    <t>NCTSP5/TRA/TRT/T-TRA-TRT-A-010-Transit Declaration having Office of Destination being also Office of Transit</t>
  </si>
  <si>
    <t>NCTSP5/TRA/EFT/T-TRA-EFT-M-001-Core flow of the export followed by transit - External transit</t>
  </si>
  <si>
    <t>The interface between NCTS and AES is newly introduced in the new phases.  There is no impact in the common domain since only national domain messages are exchanged between NCTS and AES.
NOTE
For the EFT scenarios, many exports MRNs can be declared in one (1) transit declaration and not vice versa.  However, during the transition period, since only one HC will be present in the IE015, then the reference of the Export MRN in the transit declaration will be stored in each CONSIGNMENT ITEM.PREVIOUS DOCUMENT instead of HOUSE CONSIGNMENT.PREVIOUS DOCUMENT.</t>
  </si>
  <si>
    <t>The country is AES and NCTS-P5, with the functionality 'Export followed by Transit' activated.
The Holder of the Transit Procedure at the Customs Office of Departure must also be in “To Be” phase and lodge a transit declaration that references export MRNs.
During TP, only one House Consignment will be used in the Transit declaration. Consequently, only one Export operation can be referenced in one Transit declaration during the TP.</t>
  </si>
  <si>
    <t xml:space="preserve">OoDep NCTS-P5:Two new states: "Submitted" &amp; "Pending response from AES" have been added in OoDep state machine. </t>
  </si>
  <si>
    <t>New ND exchanges are performed between OoDep and OoExt. These messages are: IE190/IE1901/IE042</t>
  </si>
  <si>
    <t>NCTSP5/TRA/EFT/T-TRA-EFT-M-002-Core flow of the export followed by transit - Internal transit (Appropriate Office of Destination)</t>
  </si>
  <si>
    <t>NCTSP5/TRA/EFT/T-TRA-EFT-M-003-Core flow of the export followed by transit - Internal transit (Inappropriate Office of Destination)</t>
  </si>
  <si>
    <t>NCTSP5/TRA/EFT/T-TRA-EFT-E-004-lodgment of transit declaration having export as previous procedure - Negative response from Office of Exit (before acceptance)</t>
  </si>
  <si>
    <t>The interface between NCTS and AES is newly introduced in the new phases.  There is no impact in the common domain since only national domain messages are exchanged between NCTS and AES.</t>
  </si>
  <si>
    <t>New ND exchanges are performed between OoDep and OoExt. These messages are: IE190/IE1901</t>
  </si>
  <si>
    <t>NCTSP5/TRA/EFT/T-TRA-EFT-A-005-lodgment of Transit Declaration having Export as Previous Procedure - Unknown Export MRN and Positive IE503 (before acceptance)</t>
  </si>
  <si>
    <t>NCTSP5/TRA/EFT/T-TRA-EFT-A-006-Amendment of transit declaration having export as previous procedure – Positive Response from AES</t>
  </si>
  <si>
    <t xml:space="preserve">OoDep NCTS-P5:Three new states: "Submitted", "Pending response from AES" and "Under amendment request due to EFBT" have been added in OoDep state machine. </t>
  </si>
  <si>
    <t>New ND exchanges are performed between OoDep and OoExt. These messages are: IE190/IE1901.</t>
  </si>
  <si>
    <t>NCTSP5/TRA/EFT/T-TRA-EFT-E-007-Amendment of transit declaration having export as previous procedure – Negative Response from AES</t>
  </si>
  <si>
    <t>New ND exchanges are performed between OoDep and OoExt. These messages are: IE190/IE1901.
New ED exchange is performed between OoDep and Holder of the Transit Procedure: IE022</t>
  </si>
  <si>
    <t>NCTSP5/TRA/EFT/T-TRA-EFT-A-008-Invalidation of transit declaration having export as previous procedure - Before release for transit</t>
  </si>
  <si>
    <t xml:space="preserve">OoDep NCTS-P5:Two new states: "Submitted", "Pending response from AES"  have been added in OoDep state machine. </t>
  </si>
  <si>
    <t>New ND exchanges are performed between OoDep and OoExt. These messages are: IE190/IE1901/IE040</t>
  </si>
  <si>
    <t>NCTSP5/TRA/EFT/T-TRA-EFT-A-009-Transit movement having export as previous procedure is not released for transit</t>
  </si>
  <si>
    <t>NCTSP5/TRA/EFT/T-TRA-EFT-A-010-Transit movement having export as previous procedure - Control results from destination indicate discrepancies - Dispatch of control results information to Office of Exit</t>
  </si>
  <si>
    <t>NCTSP5/TRA/EFT/T-TRA-EFT-A-011-Transit movement having export as previous procedure - Departure notifies Office of Exit for the initiation of recovery</t>
  </si>
  <si>
    <t>New ND exchanges are performed between OoDep and OoExt. These messages are: IE190/IE1901/IE048</t>
  </si>
  <si>
    <t>NCTSP5/TRA/EFT/T-TRA-EFT-A-012-Manual closure at Departure based on alternative proof  - Export is previous procedure</t>
  </si>
  <si>
    <t>NCTSP5/TRA/EFT/T-TRA-EFT-A-013-lodgment of transit declaration having export as previous procedure (external transit) - ARC Reference Number (or fallback e-AD reference number) as exists in Export Declaration data does not match with Transit Declaration Data</t>
  </si>
  <si>
    <t>T-TRA-EFT</t>
  </si>
  <si>
    <t>NCTSP5/TRA/TIR/T-TRA-TIR-M-001-Normal procedure-TIR movement data for NCTS/TIR-DATA pilot project</t>
  </si>
  <si>
    <t>NCTSP4/TRA/TIR/Normal Procedure-TIR movement data for NCTS/TIR-DATA Pilot Project</t>
  </si>
  <si>
    <t>NCTSP5/GMN/GUI/T-GMN-GUI-M-001-Check guarantee integrity</t>
  </si>
  <si>
    <t>NCTSP4/GMN/GUI/Check guarantee integrity</t>
  </si>
  <si>
    <t>NCTSP5/GMN/GUR/T-GMN-GUR-M-001-Registration of guarantee usage</t>
  </si>
  <si>
    <t>NCTSP4/GMN/GUR/Registration of guarantee usage</t>
  </si>
  <si>
    <t>The Information Exchanges related to Query on Guarantees will not be supported in Common Domain during the Transitional Period and after it. The IE034/IE037 will be exchanged only in External Domain.
In NCTS-P4, the guarantee monitoring type can be chosen when a guarantee is created, thus guarantee monitoring type 3 for guarantee types 1 and 0 is not mandatory. In NCTS Phase5, monitoring of guarantee reference amount is mandatory. A new rule is proposed to be added to the 'Response Query on Guarantees' E_GUA_RSP (IE037) for the guarantee monitoring code code to be set to '3' in case of comprehensive guarantees '0' or '1'. This change applies only for the NCA operating in NCTS-P5
In the case the IE034/IE037 messages are allowed to be exchanged in the common domain during the transition period, they will not be rejected in case any Office of Guarantee that operates in P4 does not maintain the comprehensive guarantees '0' and '1' with guarantee monitoring code '3' (since this guarantee monitoring code is not mandatory for P4 as it is for P5).</t>
  </si>
  <si>
    <t>The IE034/IE037 shall be exchanged in External Domain only.</t>
  </si>
  <si>
    <t>The CD exchanges of CD034 and CD037 will be stopped in NCTS-P4 (messages blocked at the CCN level).</t>
  </si>
  <si>
    <t>TRN1-Query on Guarantees during transition period</t>
  </si>
  <si>
    <t>NCTSP5/GMN/GUF/T-GMN-GUF-M-001-Credit of Reference Amount</t>
  </si>
  <si>
    <t>NCTSP4/GMN/GUF/Credit of reference amount</t>
  </si>
  <si>
    <t>NCTSP5/GMN/GUF/T-GMN-GUF-M-002-Release of a Guarantee</t>
  </si>
  <si>
    <t>NCTSP4/GMN/GUF/Release of a guarantee</t>
  </si>
  <si>
    <t>NCTSP5/GMN/GUC/T-GMN-GUC-A-005-Cancellation of the national guarantee registration usage due to the failure of the international guarantee registration usage</t>
  </si>
  <si>
    <t>NCTSP4/GMN/GUC/Cancellation of the national guarantee registration usage due to the failure of the international guarantee registration usage</t>
  </si>
  <si>
    <t>NCTSP5/GMN/GUC/T-GMN-GUC-A-006-Cancellation of guarantee registration usage due to a transit declaration invalidation request submitted by the holder of the transit procedure before release for transit</t>
  </si>
  <si>
    <t>NCTSP4/GMN/GUC/Cancellation of guarantee registration usage due to a movement cancellation request submitted by the Principal</t>
  </si>
  <si>
    <t>NCTSP5/GMN/GUC/T-GMN-GUC-A-007-Cancellation of guarantee registration usage due to the invalidation of transit declaration after release for transit</t>
  </si>
  <si>
    <t>NCTSP5/GMN/GUC/T-GMN-GUC-A-008-Cancellation of the international guarantee registration usage due to the failure of the national guarantee registration usage</t>
  </si>
  <si>
    <t>NCTSP5/GMN/GUF/T-GMN-GUF-M-003-Release of a Guarantee after resolution of major discrepancies in the destination control results</t>
  </si>
  <si>
    <t>NCTSP5/ENR/ENQ/T-ENR-ENQ-M-001-Status Request with Arrival Processing Resumed</t>
  </si>
  <si>
    <t>NCTSP4/ENR/ENQ/Status Request with Arrival Processing Resumed</t>
  </si>
  <si>
    <t>The Office of Exit for Transit and the IE16x messages are new in Phase 5</t>
  </si>
  <si>
    <t>The IE904 and IE905 will be converted to IE094 and IE095 respectively</t>
  </si>
  <si>
    <t>NCTSP5/ENR/ENQ/T-ENR-ENQ-A-002-Sufficient information–Enquiry with arrival processing resumed</t>
  </si>
  <si>
    <t>NCTSP4/ENR/ENQ/Sufficient information – Enquiry with Arrival Processing Resumed</t>
  </si>
  <si>
    <t>NCTSP5/ENR/ENQ/T-ENR-ENQ-A-003-Sufficient information–Enquiry response with “Return Copy”</t>
  </si>
  <si>
    <t>NCTSP4/ENR/ENQ/Sufficient information – Enquiry with “Return Copy” returned</t>
  </si>
  <si>
    <t>NCTSP5/ENR/ENQ/T-ENR-ENQ-A-004-Sufficient information–Enquiry with duplicate movement</t>
  </si>
  <si>
    <t>NCTSP4/ENR/ENQ/Sufficient information – Enquiry with duplicate movement</t>
  </si>
  <si>
    <t>NCTSP5/ENR/ENQ/T-ENR-ENQ-A-005-Sufficient information–Enquiry with movement unknown at Destination–Holder of the transit procedure contacted</t>
  </si>
  <si>
    <t>NCTSP4/ENR/ENQ/Sufficient information – Enquiry with movement unknown at Destination – Principal contacted</t>
  </si>
  <si>
    <t>NCTSP5/ENR/ENQ/T-ENR-ENQ-A-006-Insufficient information–Alternative proof and movement closed</t>
  </si>
  <si>
    <t>NCTSP4/ENR/ENQ/Insufficient information – alternative proof and movement closed</t>
  </si>
  <si>
    <t>NCTSP5/ENR/ENQ/T-ENR-ENQ-A-007-Insufficient information – Movement closed–Enquiry cancelled</t>
  </si>
  <si>
    <t>NCTSP5/ENR/ENQ/T-ENR-ENQ-A-008-Insufficient information–Enquiry started–Recovery started</t>
  </si>
  <si>
    <t>NCTSP4/ENR/ENQ/Insufficient information – Enquiry started - Recovery started</t>
  </si>
  <si>
    <t>NCTSP5/ENR/ENQ/T-ENR-ENQ-A-009-Insufficient information–Holder of the transit procedure provides negative response</t>
  </si>
  <si>
    <t>NCTSP4/ENR/ENQ/Insufficient information – Principal provides negative response</t>
  </si>
  <si>
    <t>NCTSP5/ENR/ENQ/T-ENR-ENQ-A-010-Enquiry in the case of suspected fraud</t>
  </si>
  <si>
    <t>NCTSP4/ENR/ENQ/Enquiry in the case of suspected fraud</t>
  </si>
  <si>
    <t>NCTSP5/ENR/ENQ/T-ENR-ENQ-A-011-Cancellation of enquiry request</t>
  </si>
  <si>
    <t>NCTSP4/ENR/ENQ/Cancellation of Enquiry Request</t>
  </si>
  <si>
    <t>NCTSP5/ENR/ENQ/T-ENR-ENQ-A-012-Exchange of additional information</t>
  </si>
  <si>
    <t>NCTSP4/ENR/ENQ/Exchange of additional information</t>
  </si>
  <si>
    <t>NCTSP5/ENR/REC/T-ENR-REC-M-001-Recovery is started earlier at Departure</t>
  </si>
  <si>
    <t>NCTSP4/ENR/REC/Early Recovery in specific cases</t>
  </si>
  <si>
    <t>The new state "AXR created", which is required at the Office of Exit for Transit after receipt of IE160, will not apply if the Office of Departure and the country of Office of Exit for Transit are not in NCTS-P5.
During the Transitional Period, NCTS-P4 states will be applicable in those offices which are in P4, and NCTS-P5 states will be applicable in those offices which are in P5.
New state transitions have been introduced, which can only apply to the Office of Departure, which is in NCTS-P5.</t>
  </si>
  <si>
    <t>NCTSP5/ENR/REC/T-ENR-REC-A-002-Recovery at Destination – Destination’s recovery request accepted</t>
  </si>
  <si>
    <t>NCTSP4/ENR/REC/Recovery at Destination - Destination’s Recovery Request accepted</t>
  </si>
  <si>
    <t>NCTSP5/ENR/REC/T-ENR-REC-A-003-Recovery at Departure – Destination’s recovery request rejected</t>
  </si>
  <si>
    <t>NCTSP4/ENR/REC/Recovery at Departure –Destination’s Recovery Request rejected</t>
  </si>
  <si>
    <t>NCTSP5/ENR/REC/T-ENR-REC-A-004-Recovery at other country – Transfer of competency</t>
  </si>
  <si>
    <t>NCTSP4/ENR/REC/Recovery at Other Country – Other Country’s Recovery Request accepted</t>
  </si>
  <si>
    <t>The Office of Exit for Transit and the IE16x messages are new in Phase 5.  Additionally, the IE063 and IE152 are sent to the new role of NCTS-P5, that is Office of Exit for Transit.</t>
  </si>
  <si>
    <t>NCTSP5/ENR/REC/T-ENR-REC-A-005-Recovery at Departure – Other Country’s Recovery Request Rejected – No Transfer of Competency</t>
  </si>
  <si>
    <t>NCTSP4/ENR/REC/Recovery at Departure – Other Country’s Recovery Request rejected</t>
  </si>
  <si>
    <t>NCTSP5/ENR/REC/T-ENR-REC-A-006-Recovery at Departure – Departure Recovery Request Sent to Other Country Rejected</t>
  </si>
  <si>
    <t>NCTSP4/ENR/REC/Recovery at Departure – Departure Recovery request sent to other country rejected</t>
  </si>
  <si>
    <t>NCTSP5/ENR/REC/T-ENR-REC-A-007-Recovery at other country–Departure recovery request sent to other country accepted</t>
  </si>
  <si>
    <t>NCTSP4/ENR/REC/Recovery at Other Country – Departure Recovery request sent to other country accepted</t>
  </si>
  <si>
    <t>NCTSP5/ENR/REC/T-ENR-REC-A-008-Recovery Initiation on Incident occurrence</t>
  </si>
  <si>
    <t>1) The IE180, IE181 and IE182 are new in Phase 5
2) IE180 cannot be received by the Office of Departure under Phase 4. Hence, the OoDep(P4) cannot notify the OoIncReg (P5) with the IE063 and IE152 messages in case of recovery.
NOTE 1:
The IE18x messages will not be sent during the transition period if:
1) The Office of Departure operates under Phase 4;
2) The Country where the Incident occurred is in P4.
NOTE 2:
The IE182 shall not be sent in case the Holder of the Transit Procedure operates *only* under Phase 4</t>
  </si>
  <si>
    <t>OoDep  will only notify the involved Offices with IE063/IE152 in case of recovery.</t>
  </si>
  <si>
    <t>NCTSP4/GMN//Query on guarantees</t>
  </si>
  <si>
    <t>The message ‘Query on Guarantees’ C_GUA_QUE (IE034) is considered common domain message by an NCA operating under NCTS-P4. However, an OoDep operating in NCTS-P5 will not  generate and send the ‘Query on Guarantees’ C_GUA_QUE (IE034) in the Common Domain. Additionally, an OoGua operating in NCTS-P5 will not process IE037 messages that are sent from CD.
DG TAXUD will propose an RTC for the operational NCTS-P4 systems to cease the exchange of the IE034/IE037 in the CD before the start of the transitional period</t>
  </si>
  <si>
    <t>The CD exchanges of CD034 and CD037 will be stopped in NCTS-P4 before the start of TP</t>
  </si>
  <si>
    <t>NCTSP4/TRA/DEP/Movement released for Transit and Goods contain sensitive goods with minimum quantity</t>
  </si>
  <si>
    <t>This is not applicable anymore, since the specific functionality has been phased out in NCTS-P5</t>
  </si>
  <si>
    <t>NCTSP4/TRA/DES/Ask for documents</t>
  </si>
  <si>
    <t>Nearest Customs Office</t>
  </si>
  <si>
    <t>Office Of Destination</t>
  </si>
  <si>
    <t>Scenario Description</t>
  </si>
  <si>
    <t>Analysis</t>
  </si>
  <si>
    <t>Notes</t>
  </si>
  <si>
    <t>Case 1</t>
  </si>
  <si>
    <r>
      <t xml:space="preserve">Phase </t>
    </r>
    <r>
      <rPr>
        <b/>
        <sz val="14"/>
        <color theme="1"/>
        <rFont val="Calibri"/>
        <family val="2"/>
        <scheme val="minor"/>
      </rPr>
      <t>5</t>
    </r>
  </si>
  <si>
    <r>
      <t xml:space="preserve">Phase </t>
    </r>
    <r>
      <rPr>
        <b/>
        <sz val="14"/>
        <color theme="1"/>
        <rFont val="Calibri"/>
        <family val="2"/>
        <scheme val="minor"/>
      </rPr>
      <t>4</t>
    </r>
  </si>
  <si>
    <r>
      <t xml:space="preserve">Phase </t>
    </r>
    <r>
      <rPr>
        <b/>
        <sz val="14"/>
        <color theme="1"/>
        <rFont val="Calibri"/>
        <family val="2"/>
        <scheme val="minor"/>
      </rPr>
      <t>4</t>
    </r>
    <r>
      <rPr>
        <sz val="14"/>
        <color theme="1"/>
        <rFont val="Calibri"/>
        <family val="2"/>
        <scheme val="minor"/>
      </rPr>
      <t xml:space="preserve"> or 
Phase 5</t>
    </r>
  </si>
  <si>
    <t>The movement arrives to a Nearest Customs Office to report incident(s). However, the Nearest Customs Office is not involved into the transit movement (no IE001/IE050). The movement continues its journey.</t>
  </si>
  <si>
    <t xml:space="preserve">Since the nearest office to the incident is in Phase 4, no incident information can be communicated to the Office of Departure and to the Office of Destination by the nearest office. 
The incident information is registered outside the system; the latter writes all incident information in the TAD and the transit movement continues its journey.
The movement will continue to its final destination. Upon reaching to the OoDes, the incident information will be recorded in in the system via IE007.  In case of OoDes in P4 then IE007B contains incident information. In case of Oodes in P5 the IE007C also contain incident information during transitional period, (please see B2400).
However, OoDep will not be able to receive any incident information via the IE018C (as a result of upgrade of IE018B in case of OoDes in P4) since IE018C does not incorporate the relevant data elements. 
</t>
  </si>
  <si>
    <t>The Nearest Customs Office (P4) will likely send the IE027A and will receive back the IE038B.
The IE027A may include the following (optional) information:
  - Transshipment notified 
  - Incident notified.</t>
  </si>
  <si>
    <t>Case 2</t>
  </si>
  <si>
    <t>The movement arrives to a Nearest Customs Office to report incident(s). The movement does *NOT* continue its journey</t>
  </si>
  <si>
    <t xml:space="preserve">In this scenario the Nearest Customs Office (in P4) assumes the role Office of Destination. 
OoDep will not be able to receive any incident information via the IE018 since IE018C, that results from the upgrade of IE018B, does not incorporate the relevant data elements.  
Note: In Phase 5, the OoDep does not receive any incident information by the Office of Incident Registration when the movement is not allowed to continue its journey.  </t>
  </si>
  <si>
    <t>This is considered as acceptable by DG TAXUD and the Forerunners MS.</t>
  </si>
  <si>
    <t>Case 3</t>
  </si>
  <si>
    <t>The movement arrives to a Nearest Customs Office to report incident(s). The Nearest Customs Office is  involved into the transit movement. The movement continues its journey.</t>
  </si>
  <si>
    <t xml:space="preserve">The movement  passes from the involved Nearest Customs Office (P4) and as a result sends the IE118A that contain incident information to the OoDep . However, the converted IE118C will not contain incident information. Therefore, there will be loss of incident information in the OoDep.
The movement will continue to its final destination. Upon reaching to the OoDes, the incident information will be recorded in in the system via IE007.  In case of OoDes in P4 then IE007B contains incident information. In case of Oodes in P5 the IE007C also contains incident information during transitional period, (please see B2400).
However, OoDep will not be able to receive any incident information via the IE018C (as a result of upgrade of IE018B in case of OoDes in P4) since IE018C does not incorporate the relevant data elements. </t>
  </si>
  <si>
    <t>It must be stressed that under the new CTC the incident must be reported in the country (MS or CTC) where it occurs, not *after* crossing the border but *before* crossing the border.
Before the end of the Transitional Period, the CD118B should include any information about Enroute Event.
Example 1: Movement route: FR&gt;CH&gt;AT with incident in CH. The incident must be registered by CH (in NTA.CH if already in NCTS-P5, else on TAD) and if NTA.AT is still P4 the IE118B will include the En Route Event information as well.
Example 2: Movement route: BG&gt;RO&gt;UA&gt;PL, with incident in RO: The CD118B is sent by NTA.RO to NTA.BG and it must include the En Route Event information</t>
  </si>
  <si>
    <t>Case 4</t>
  </si>
  <si>
    <r>
      <t xml:space="preserve">The movement arrives to The Office of Incident registration to report incident(s). The latter decides </t>
    </r>
    <r>
      <rPr>
        <b/>
        <sz val="14"/>
        <color theme="1"/>
        <rFont val="Calibri"/>
        <family val="2"/>
        <charset val="161"/>
        <scheme val="minor"/>
      </rPr>
      <t>NOT TO ALLOW</t>
    </r>
    <r>
      <rPr>
        <sz val="14"/>
        <color theme="1"/>
        <rFont val="Calibri"/>
        <family val="2"/>
        <scheme val="minor"/>
      </rPr>
      <t xml:space="preserve"> the transit movement to continue its journey.</t>
    </r>
  </si>
  <si>
    <t xml:space="preserve">The Office of Incident registration (P5) does not send incident information when the movement is not allowed to continue its journey.  The Office of Incident Registration becomes Actual Office of Destination (IE002/IE003 will be exchanged).  The message IE018C will contain information about discrepancies linked to the Incident, without details about this Incident.  </t>
  </si>
  <si>
    <t>Case 5</t>
  </si>
  <si>
    <r>
      <t xml:space="preserve">The movement arrives to The Office of Incident registration to report incident(s). The latter decides </t>
    </r>
    <r>
      <rPr>
        <b/>
        <sz val="14"/>
        <color theme="1"/>
        <rFont val="Calibri"/>
        <family val="2"/>
        <charset val="161"/>
        <scheme val="minor"/>
      </rPr>
      <t xml:space="preserve"> TO ALLOW</t>
    </r>
    <r>
      <rPr>
        <sz val="14"/>
        <color theme="1"/>
        <rFont val="Calibri"/>
        <family val="2"/>
        <scheme val="minor"/>
      </rPr>
      <t xml:space="preserve"> the transit movement to continue its journey.</t>
    </r>
  </si>
  <si>
    <t>The Nearest Customs Office (P5) will likely send the CD027B (native or downgraded from CD027C) and will receive back the CD038B.
(If the structure of the CD027C would be modified, it could include the following (optional) information:
  - Transshipment notified 
  - Incident notified
and this information could be converted in the CD027B to inform the Departure about the occurrence of an Incident or Transshipment.)
During the Transitional Period, the Nearest Customs Office in Phase 5 must register the information inside and outside the system. All the incident information is also written on the (S)TAD. In this scenario, the country of Departure is not in P5 yet and consequently the incident information cannot be communicated to the OoDep via CD180C.
In this scenario,  the transit movement continues its journey to its final destination. Upon reaching the OoDes or the Authorized Consignee, the incident information will be recorded in the system via CC007A  or CC007C. The CD018B will also include the 'En Route Event' information.</t>
  </si>
  <si>
    <t>Case 6</t>
  </si>
  <si>
    <t>The incident information (CD180C) cannot be sent to the OoDep (NCTS-P4) by the Office of Incident Registration.
In this scenario, the movement will continue to its final destination. Upon reaching to the OoDes, the incident information will be recorded in in the system via CC007A or CC007C. The CC007C also contains Incident information during the Transitional Period (please see B2400).
The message IE018C will contain information about discrepancies linked to the Incident, without details about this Incident. 
However, OoDep will not be able to receive Incident information if the IE018B was generated by downgrading the CD018C (the CD018C does not incorporate the relevant data elements).</t>
  </si>
  <si>
    <t>The Authorized Consignee can be in P4 or P5. During the TP, they must always report the details of the Incident(s). Considering that neither the OoDes nor the OoDep have any view on the existence of an incident, the P4 procedure must be applied using the (S)TAD.
This is considered as acceptable by DG TAXUD and the Forerunners MS.</t>
  </si>
  <si>
    <t>Case 7</t>
  </si>
  <si>
    <t>Phase 5</t>
  </si>
  <si>
    <t>Phase 4</t>
  </si>
  <si>
    <t>The Office of Incident Registration communicates the Incident information (CD180C) to the OoDep. However, the Office of Destination will not be able to receive the message CD181C with the Incident information. The Ιincident information must be communicated by the Trader at Destination to the Office of Destination (via the CD007B). The Office of Destination may also send the CD027B to receive the En Route Event in the CD038B.</t>
  </si>
  <si>
    <t>Full Ref</t>
  </si>
  <si>
    <t>L0</t>
  </si>
  <si>
    <t>L1 - ID</t>
  </si>
  <si>
    <t>L1 - Descr</t>
  </si>
  <si>
    <t>L1 - Code</t>
  </si>
  <si>
    <t>L2 - ID</t>
  </si>
  <si>
    <t>L2 - Descr</t>
  </si>
  <si>
    <t>L2 - Code</t>
  </si>
  <si>
    <t>L3 - ID</t>
  </si>
  <si>
    <t>L3 - Descr</t>
  </si>
  <si>
    <t>L2-L3 Code</t>
  </si>
  <si>
    <t>L2 - Alias</t>
  </si>
  <si>
    <t>NCTSP4</t>
  </si>
  <si>
    <t>Sub-Section III.III</t>
  </si>
  <si>
    <t>NCTS Handle Enquiry &amp; Recovery</t>
  </si>
  <si>
    <t>ENR</t>
  </si>
  <si>
    <t>III.III.2.1</t>
  </si>
  <si>
    <t>Handle Enquiry (ENQ)</t>
  </si>
  <si>
    <t>ENQ</t>
  </si>
  <si>
    <t>III.III.2.1.10</t>
  </si>
  <si>
    <t>Cancellation of Enquiry Request</t>
  </si>
  <si>
    <t>III.III.2.1.9</t>
  </si>
  <si>
    <t>Enquiry in the case of suspected fraud</t>
  </si>
  <si>
    <t>III.III.2.1.11</t>
  </si>
  <si>
    <t>Exchange of additional information</t>
  </si>
  <si>
    <t>III.III.2.1.6</t>
  </si>
  <si>
    <t>Insufficient information – alternative proof and movement closed</t>
  </si>
  <si>
    <t>III.III.2.1.7</t>
  </si>
  <si>
    <t>Insufficient information – Enquiry started - Recovery started</t>
  </si>
  <si>
    <t>III.III.2.1.8</t>
  </si>
  <si>
    <t>Insufficient information – Principal provides negative response</t>
  </si>
  <si>
    <t>III.III.2.1.1</t>
  </si>
  <si>
    <t>Status Request with Arrival Processing Resumed</t>
  </si>
  <si>
    <t>III.III.2.1.3</t>
  </si>
  <si>
    <t>Sufficient information – Enquiry with “Return Copy” returned</t>
  </si>
  <si>
    <t>III.III.2.1.2</t>
  </si>
  <si>
    <t>Sufficient information – Enquiry with Arrival Processing Resumed</t>
  </si>
  <si>
    <t>III.III.2.1.4</t>
  </si>
  <si>
    <t>Sufficient information – Enquiry with duplicate movement</t>
  </si>
  <si>
    <t>III.III.2.1.5</t>
  </si>
  <si>
    <t>Sufficient information – Enquiry with movement unknown at Destination – Principal contacted</t>
  </si>
  <si>
    <t>III.III.2.2</t>
  </si>
  <si>
    <t>Handle Recovery (REC)</t>
  </si>
  <si>
    <t>REC</t>
  </si>
  <si>
    <t>III.III.2.2.1</t>
  </si>
  <si>
    <t>Early Recovery in specific cases</t>
  </si>
  <si>
    <t>III.III.2.2.6</t>
  </si>
  <si>
    <t>Recovery at Departure – Departure Recovery request sent to other country rejected</t>
  </si>
  <si>
    <t>III.III.2.2.5</t>
  </si>
  <si>
    <t>Recovery at Departure – Other Country’s Recovery Request rejected</t>
  </si>
  <si>
    <t>III.III.2.2.3</t>
  </si>
  <si>
    <t>Recovery at Departure –Destination’s Recovery Request rejected</t>
  </si>
  <si>
    <t>III.III.2.2.2</t>
  </si>
  <si>
    <t>Recovery at Destination - Destination’s Recovery Request accepted</t>
  </si>
  <si>
    <t>III.III.2.2.7</t>
  </si>
  <si>
    <t>Recovery at Other Country – Departure Recovery request sent to other country accepted</t>
  </si>
  <si>
    <t>III.III.2.2.4</t>
  </si>
  <si>
    <t>Recovery at Other Country – Other Country’s Recovery Request accepted</t>
  </si>
  <si>
    <t>Sub-Section III.II</t>
  </si>
  <si>
    <t>NCTS Guarantee Management</t>
  </si>
  <si>
    <t>GMN</t>
  </si>
  <si>
    <t>III.II.2.1</t>
  </si>
  <si>
    <t>Query on guarantees</t>
  </si>
  <si>
    <t>III.II.2.6</t>
  </si>
  <si>
    <t>Cancellation of guarantee usage (GUC)</t>
  </si>
  <si>
    <t>GUC</t>
  </si>
  <si>
    <t>III.II.2.6.2</t>
  </si>
  <si>
    <t>Cancellation of guarantee registration usage due to a movement cancellation request submitted by the Principal</t>
  </si>
  <si>
    <t>III.II.2.6.1</t>
  </si>
  <si>
    <t>Cancellation of the national guarantee registration usage due to the failure of the international guarantee registration usage</t>
  </si>
  <si>
    <t>III.II.2.4</t>
  </si>
  <si>
    <t>Guarantee Release (GUF)</t>
  </si>
  <si>
    <t>GUF</t>
  </si>
  <si>
    <t>Credit of reference amount</t>
  </si>
  <si>
    <t>III.II.2.5</t>
  </si>
  <si>
    <t>Release of a guarantee</t>
  </si>
  <si>
    <t>III.II.2.2</t>
  </si>
  <si>
    <t>Check Guarantee Integrity (GUI)</t>
  </si>
  <si>
    <t>GUI</t>
  </si>
  <si>
    <t>Check guarantee integrity</t>
  </si>
  <si>
    <t>III.II.2.3</t>
  </si>
  <si>
    <t>Registration of Guarantee Usage (GUR)</t>
  </si>
  <si>
    <t>GUR</t>
  </si>
  <si>
    <t>Registration of guarantee usage</t>
  </si>
  <si>
    <t>Sub-Section III.I</t>
  </si>
  <si>
    <t>NCTS Core Business</t>
  </si>
  <si>
    <t>TRA</t>
  </si>
  <si>
    <t>III.I.2.8</t>
  </si>
  <si>
    <t>Safety and Security Specific Actions and Scenarios</t>
  </si>
  <si>
    <t>III.I.2.8.1.3</t>
  </si>
  <si>
    <t>Control by Office of Departure, no major discrepancies, threat to safety or security, with release for Transit refused</t>
  </si>
  <si>
    <t>III.I.2.8.3.2</t>
  </si>
  <si>
    <t>Diversion at Office of Destination accepted, movement closed at destination</t>
  </si>
  <si>
    <t>III.I.2.8.2.3</t>
  </si>
  <si>
    <t>Diversion at Office of Transit accepted, movement closed at Transit</t>
  </si>
  <si>
    <t>III.I.2.8.2.2</t>
  </si>
  <si>
    <t>Movement Stopped at Office of Transit</t>
  </si>
  <si>
    <t>III.I.2.8.1.2</t>
  </si>
  <si>
    <t>Release for Transit refused for safety and security reasons</t>
  </si>
  <si>
    <t>III.I.2.1</t>
  </si>
  <si>
    <t>Core Flow</t>
  </si>
  <si>
    <t>CFL</t>
  </si>
  <si>
    <t>III.I.2.1.1</t>
  </si>
  <si>
    <t>Normal Procedure at Destination</t>
  </si>
  <si>
    <t>Core Flow (CFL)</t>
  </si>
  <si>
    <t>III.I.2.1.3</t>
  </si>
  <si>
    <t>Simplified Procedure at Departure</t>
  </si>
  <si>
    <t>III.I.2.1.2</t>
  </si>
  <si>
    <t>Simplified Procedure at Destination</t>
  </si>
  <si>
    <t>III.I.2.2</t>
  </si>
  <si>
    <t>Departure specific scenarios</t>
  </si>
  <si>
    <t>DEP</t>
  </si>
  <si>
    <t>III.I.2.2.4</t>
  </si>
  <si>
    <t>Control by Office of Departure with release for Transit refused</t>
  </si>
  <si>
    <t>Specific Scenarios at Office of Departure (DEP)</t>
  </si>
  <si>
    <t>III.I.2.2.3</t>
  </si>
  <si>
    <t>Control by Office of Departure with release for Transit</t>
  </si>
  <si>
    <t>III.I.2.2.9</t>
  </si>
  <si>
    <t>Declaration amendment accepted</t>
  </si>
  <si>
    <t>III.I.2.2.10</t>
  </si>
  <si>
    <t>Declaration amendment rejected</t>
  </si>
  <si>
    <t>III.I.2.2.12</t>
  </si>
  <si>
    <t>Manual Closure at Departure based on alternative proof</t>
  </si>
  <si>
    <t>III.I.2.2.11</t>
  </si>
  <si>
    <t>Movement released for Transit and Goods contain sensitive goods with minimum quantity</t>
  </si>
  <si>
    <t>III.I.2.2.7</t>
  </si>
  <si>
    <t>Negative release request</t>
  </si>
  <si>
    <t>III.I.2.2.1</t>
  </si>
  <si>
    <t>Rejection of declaration</t>
  </si>
  <si>
    <t>III.I.2.2.2</t>
  </si>
  <si>
    <t>Release for Transit refused</t>
  </si>
  <si>
    <t>III.I.2.2.6</t>
  </si>
  <si>
    <t>Release request and no release for Transit</t>
  </si>
  <si>
    <t>III.I.2.2.8</t>
  </si>
  <si>
    <t>Release request rejected</t>
  </si>
  <si>
    <t>III.I.2.2.5</t>
  </si>
  <si>
    <t>Release request with release for Transit</t>
  </si>
  <si>
    <t>III.I.2.3</t>
  </si>
  <si>
    <t>Arrival specific scenarios</t>
  </si>
  <si>
    <t>DES</t>
  </si>
  <si>
    <t>III.I.2.3.4</t>
  </si>
  <si>
    <t>Ask for documents</t>
  </si>
  <si>
    <t>Specific Scenarios at Office of Destination (DES)</t>
  </si>
  <si>
    <t>III.I.2.3.5</t>
  </si>
  <si>
    <t>Discrepancies found during control</t>
  </si>
  <si>
    <t>III.I.2.3.3</t>
  </si>
  <si>
    <t>New unloading permission</t>
  </si>
  <si>
    <t>III.I.2.3.1</t>
  </si>
  <si>
    <t>Rejection of Arrival Notification</t>
  </si>
  <si>
    <t>III.I.2.3.2</t>
  </si>
  <si>
    <t>Unloading information rejected</t>
  </si>
  <si>
    <t>III.I.2.5</t>
  </si>
  <si>
    <t>Diversion</t>
  </si>
  <si>
    <t>DIV</t>
  </si>
  <si>
    <t>III.I.2.5.5</t>
  </si>
  <si>
    <t>‘Open’ ATR Response C_ATR_RSP (IE115) and ‘open’ AAR Response C_AAR_RSP (IE003) are ‘closed’</t>
  </si>
  <si>
    <t>III.I.2.5.3</t>
  </si>
  <si>
    <t>Diversion at Office of Destination accepted</t>
  </si>
  <si>
    <t>III.I.2.5.4</t>
  </si>
  <si>
    <t>Diversion at Office of Destination rejected</t>
  </si>
  <si>
    <t>III.I.2.5.2</t>
  </si>
  <si>
    <t>Diversion at Office of Transit accepted</t>
  </si>
  <si>
    <t>Specific Scenarios at Office of Transit (TRN)</t>
  </si>
  <si>
    <t>III.I.2.5.1</t>
  </si>
  <si>
    <t>Diversion at Office of Transit rejected</t>
  </si>
  <si>
    <t>III.I.2.4</t>
  </si>
  <si>
    <t>Possible Exceptions in the Common Domain (Exceptions of message sequencing in the Common Domain) (EXC)</t>
  </si>
  <si>
    <t>EXC</t>
  </si>
  <si>
    <t>III.I.2.4.1</t>
  </si>
  <si>
    <t>AAR missing</t>
  </si>
  <si>
    <t>III.I.2.4.2</t>
  </si>
  <si>
    <t>ATR missing</t>
  </si>
  <si>
    <t>III.I.2.4.3</t>
  </si>
  <si>
    <t>NCF not received</t>
  </si>
  <si>
    <t>III.I.2.7</t>
  </si>
  <si>
    <t>Query Movement Information</t>
  </si>
  <si>
    <t>III.I.2.4.4</t>
  </si>
  <si>
    <t>Status request/response</t>
  </si>
  <si>
    <t>III.I.2.6</t>
  </si>
  <si>
    <t>Cancellation</t>
  </si>
  <si>
    <t>INV</t>
  </si>
  <si>
    <t>III.I.2.6.3</t>
  </si>
  <si>
    <t>Cancellation by Office of Departure after Release for Transit</t>
  </si>
  <si>
    <t>III.I.2.6.1</t>
  </si>
  <si>
    <t>Cancellation by Trader before Release for Transit</t>
  </si>
  <si>
    <t>III.I.2.6.2</t>
  </si>
  <si>
    <t>Cancellation by Trader rejected after Release for Transit</t>
  </si>
  <si>
    <t>III.I.2.9</t>
  </si>
  <si>
    <t>Scenarios for NCTS/TIR-DATA Pilot Project</t>
  </si>
  <si>
    <t>TIR</t>
  </si>
  <si>
    <t>III.I.2.9.1</t>
  </si>
  <si>
    <t>Normal Procedure-TIR movement data for NCTS/TIR-DATA Pilot Project</t>
  </si>
  <si>
    <t>Scenarios for NCTS/TIR-DATA Pilot Project (TIR)</t>
  </si>
  <si>
    <t>NCTSP5</t>
  </si>
  <si>
    <t>T-ENR-ENQ-A-002-Sufficient information–Enquiry with arrival processing resumed</t>
  </si>
  <si>
    <t>T-ENR-ENQ-A-003-Sufficient information–Enquiry response with “Return Copy”</t>
  </si>
  <si>
    <t>T-ENR-ENQ-A-004-Sufficient information–Enquiry with duplicate movement</t>
  </si>
  <si>
    <t>T-ENR-ENQ-A-005-Sufficient information–Enquiry with movement unknown at Destination–Holder of the transit procedure contacted</t>
  </si>
  <si>
    <t>T-ENR-ENQ-A-006-Insufficient information–Alternative proof and movement closed</t>
  </si>
  <si>
    <t>T-ENR-ENQ-A-007-Insufficient information – Movement closed–Enquiry cancelled</t>
  </si>
  <si>
    <t>T-ENR-ENQ-A-008-Insufficient information–Enquiry started–Recovery started</t>
  </si>
  <si>
    <t>T-ENR-ENQ-A-009-Insufficient information–Holder of the transit procedure provides negative response</t>
  </si>
  <si>
    <t>T-ENR-ENQ-A-010-Enquiry in the case of suspected fraud</t>
  </si>
  <si>
    <t>T-ENR-ENQ-A-011-Cancellation of enquiry request</t>
  </si>
  <si>
    <t>T-ENR-ENQ-A-012-Exchange of additional information</t>
  </si>
  <si>
    <t>T-ENR-ENQ-M-001-Status Request with Arrival Processing Resumed</t>
  </si>
  <si>
    <t>T-ENR-REC-M-001-Recovery is started earlier at Departure</t>
  </si>
  <si>
    <t>T-ENR-REC-A-008-Recovery Initiation on Incident occurrence</t>
  </si>
  <si>
    <t>T-ENR-REC-A-002-Recovery at Destination – Destination’s recovery request accepted</t>
  </si>
  <si>
    <t>T-ENR-REC-A-003-Recovery at Departure – Destination’s recovery request rejected</t>
  </si>
  <si>
    <t>T-ENR-REC-A-004-Recovery at other country – Transfer of competency</t>
  </si>
  <si>
    <t>T-ENR-REC-A-005-Recovery at Departure – Other Country’s Recovery Request Rejected – No Transfer of Competency</t>
  </si>
  <si>
    <t>T-ENR-REC-A-006-Recovery at Departure – Departure Recovery Request Sent to Other Country Rejected</t>
  </si>
  <si>
    <t>T-ENR-REC-A-007-Recovery at other country–Departure recovery request sent to other country accepted</t>
  </si>
  <si>
    <t>T-GMN-GUC-A-005-Cancellation of the national guarantee registration usage due to the failure of the international guarantee registration usage</t>
  </si>
  <si>
    <t>T-GMN-GUC-A-006-Cancellation of guarantee registration usage due to a transit declaration invalidation request submitted by the holder of the transit procedure before release for transit</t>
  </si>
  <si>
    <t>T-GMN-GUC-A-007-Cancellation of guarantee registration usage due to the invalidation of transit declaration after release for transit</t>
  </si>
  <si>
    <t>T-GMN-GUC-A-008-Cancellation of the international guarantee registration usage due to the failure of the national guarantee registration usage</t>
  </si>
  <si>
    <t>T-GMN-GUF-M-001-Credit of Reference Amount</t>
  </si>
  <si>
    <t>T-GMN-GUF-M-002-Release of a Guarantee</t>
  </si>
  <si>
    <t>T-GMN-GUF-M-003-Release of a Guarantee after resolution of major discrepancies in the destination control results</t>
  </si>
  <si>
    <t>T-GMN-GUI-M-001-Check guarantee integrity</t>
  </si>
  <si>
    <t>T-GMN-GUR-M-001-Registration of guarantee usage</t>
  </si>
  <si>
    <t>T-TRA-CFL-M-001-Standard Transit Procedure (overview)</t>
  </si>
  <si>
    <t>T-TRA-DEP-A-001-Simplified procedure at departure</t>
  </si>
  <si>
    <t>T-TRA-DEP-A-002-Correction of the pre-lodged declaration prior to presentation of goods</t>
  </si>
  <si>
    <t>T-TRA-DEP-A-003-Transit presentation notification valid</t>
  </si>
  <si>
    <t>T-TRA-DEP-M-006-Control by Office of Departure with release for transit</t>
  </si>
  <si>
    <t>T-TRA-DEP-A-007-Positive release request with release for transit</t>
  </si>
  <si>
    <t>T-TRA-DEP-A-008-Negative release request</t>
  </si>
  <si>
    <t>T-TRA-DEP-A-010-Control by Office of Departure with release for transit refused</t>
  </si>
  <si>
    <t>T-TRA-DEP-A-011-Transit Movement is released for transit</t>
  </si>
  <si>
    <t>T-TRA-DEP-A-013-Release for transit refused due to guarantee registration failure</t>
  </si>
  <si>
    <t>T-TRA-DEP-A-014-Declaration amendment accepted</t>
  </si>
  <si>
    <t>T-TRA-DEP-A-016-Invalidation request by the Holder of the Transit Procedure before release for transit</t>
  </si>
  <si>
    <t>T-TRA-DEP-A-017-Invalidation request by the Holder of the Transit Procedure after release for transit</t>
  </si>
  <si>
    <t>T-TRA-DEP-A-018-Invalidation of a transit declaration before release for transit when declaration data is electronically unavailable</t>
  </si>
  <si>
    <t>T-TRA-DEP-A-019-Invalidation of a transit declaration after release for transit</t>
  </si>
  <si>
    <t>T-TRA-DEP-A-020-‘Open’ ATR Response C_ATR_RSP (IE115) is closed</t>
  </si>
  <si>
    <t>T-TRA-DEP-A-021-Release for transit refused for safety and security reasons</t>
  </si>
  <si>
    <t>T-TRA-DEP-E-004-Transit presentation notification not valid</t>
  </si>
  <si>
    <t>T-TRA-DEP-E-005-Cancellation of the pre-lodged declaration prior to presentation of goods</t>
  </si>
  <si>
    <t>T-TRA-DEP-E-009-Release request rejected</t>
  </si>
  <si>
    <t>T-TRA-DEP-E-012-Rejection of transit declaration</t>
  </si>
  <si>
    <t>T-TRA-DEP-E-015-Declaration amendment rejected</t>
  </si>
  <si>
    <t>T-TRA-DES-A-004-Simplified procedure at destination</t>
  </si>
  <si>
    <t>T-TRA-DES-A-006-Unloading Permission Received – Unloading Remarks</t>
  </si>
  <si>
    <t>T-TRA-DES-A-008-Major Discrepancies found during control at the Office of Destination – Resolved before the expiration of resolution timer</t>
  </si>
  <si>
    <t>T-TRA-DES-A-013-Major Discrepancies found during control at the Office of Destination – Major Discrepancies are confirmed– Recovery to be started</t>
  </si>
  <si>
    <t xml:space="preserve">T-TRA-DES-A-012-Major Discrepancies found during control at the Office of Destination – Resolved after the expiration of resolution timer </t>
  </si>
  <si>
    <t>T-TRA-DES-A-009-Diversion at Office of Destination accepted</t>
  </si>
  <si>
    <t>T-TRA-DES-A-010-Diversion at Office of Destination rejected</t>
  </si>
  <si>
    <t>T-TRA-DES-A-011-Manual closure at Departure based on alternative proof</t>
  </si>
  <si>
    <t>T-TRA-DES-E-003-Rejection of arrival notification</t>
  </si>
  <si>
    <t>T-TRA-DES-E-007-Unloading remarks rejected</t>
  </si>
  <si>
    <t>T-TRA-DES-M-001-Arrival notification valid</t>
  </si>
  <si>
    <t>Export Followed by Transit (EFT)</t>
  </si>
  <si>
    <t>EFT</t>
  </si>
  <si>
    <t>T-TRA-EFT-A-005-Lodgment of Transit Declaration having Export as Previous Procedure - Unknown Export MRN and Positive IE503 (before acceptance)</t>
  </si>
  <si>
    <t>T-TRA-EFT-A-006-Amendment of transit declaration having export as previous procedure – Positive Response from AES</t>
  </si>
  <si>
    <t>T-TRA-EFT-A-008-Invalidation of transit declaration having export as previous procedure - Before release for transit</t>
  </si>
  <si>
    <t>T-TRA-EFT-A-009-Transit movement having export as previous procedure is not released for transit</t>
  </si>
  <si>
    <t>T-TRA-EFT-A-010-Transit movement having export as previous procedure - Control results from destination indicate discrepancies - Dispatch of control results information to Office of Exit</t>
  </si>
  <si>
    <t>T-TRA-EFT-A-011-Transit movement having export as previous procedure - Departure notifies Office of Exit for the initiation of recovery</t>
  </si>
  <si>
    <t>T-TRA-EFT-A-012-Manual closure at Departure based on alternative proof  - Export is previous procedure</t>
  </si>
  <si>
    <t>T-TRA-EFT-E-004-Lodgment of transit declaration having export as previous procedure - Negative response from Office of Exit (before acceptance)</t>
  </si>
  <si>
    <t>T-TRA-EFT-E-007-Amendment of transit declaration having export as previous procedure – Negative Response from AES</t>
  </si>
  <si>
    <t>T-TRA-EFT-A-013-Lodgment of transit declaration having export as previous procedure (external transit) - ARC Reference Number (or fallback e-AD reference number) as exists in Export Declaration data does not match with Transit Declaration Data</t>
  </si>
  <si>
    <t>T-TRA-EFT-M-001-Core flow of the export followed by transit - External transit</t>
  </si>
  <si>
    <t>T-TRA-EFT-M-003-Core flow of the export followed by transit - Internal transit (Inappropriate Office of Destination)</t>
  </si>
  <si>
    <t>T-TRA-EFT-M-002-Core flow of the export followed by transit - Internal transit (Appropriate Office of Destination)</t>
  </si>
  <si>
    <t>T-TRA-EXC-A-002-AAR missing</t>
  </si>
  <si>
    <t>T-TRA-EXC-A-003-ATR missing</t>
  </si>
  <si>
    <t>T-TRA-EXC-A-004-NCF not received</t>
  </si>
  <si>
    <t>T-TRA-EXC-A-005-AXR Record missing</t>
  </si>
  <si>
    <t>T-TRA-EXC-A-006-Notification leaving security area not received</t>
  </si>
  <si>
    <t>T-TRA-EXC-A-007-Status request/response</t>
  </si>
  <si>
    <t>T-TRA-EXC-A-008-Deviation from the Binding Itinerary at Actual Office of Transit - Movement is allowed Diversion after registering the Incident</t>
  </si>
  <si>
    <t>T-TRA-EXC-M-001-Query movement information</t>
  </si>
  <si>
    <t>Specific Scenarios for Incidents “En Route” (INC)</t>
  </si>
  <si>
    <t>INC</t>
  </si>
  <si>
    <t>T-TRA-INC-A-002-Transit Movement does not continue-Office of Incident Registration becomes Actual Office of Destination</t>
  </si>
  <si>
    <t>T-TRA-INC-A-003-Office of incident registration allows transit movement to continue its journey</t>
  </si>
  <si>
    <t>T-TRA-INC-M-001-Capturing movement information at Office of Incident Registration</t>
  </si>
  <si>
    <t>T-TRA-TIR-M-001-Normal procedure-TIR movement data for NCTS/TIR-DATA pilot project</t>
  </si>
  <si>
    <t>TRT</t>
  </si>
  <si>
    <t>T-TRA-TRT-A-001-Diversion at Office of Transit rejected</t>
  </si>
  <si>
    <t>T-TRA-TRT-A-002-Diversion at Office of Transit accepted</t>
  </si>
  <si>
    <t>T-TRA-TRT-A-003-Control by Office of Transit with Passage Confirmed</t>
  </si>
  <si>
    <t>T-TRA-TRT-A-004-Control by Office of Transit with Passage Not Confirmed</t>
  </si>
  <si>
    <t>T-TRA-TRT-A-005-Movement arrives at declared Office of Exit for Transit</t>
  </si>
  <si>
    <t>T-TRA-TRT-A-006-Movement stopped at Customs Office of Exit for Transit</t>
  </si>
  <si>
    <t>T-TRA-TRT-A-007- Movement allowed to leave the Security Area</t>
  </si>
  <si>
    <t>T-TRA-TRT-A-008-Diversion at Customs Office of Exit for Transit – Movement is allowed to leave the security area</t>
  </si>
  <si>
    <t>T-TRA-TRT-A-009-Diversion at Customs Office of Exit for Transit – Movement stopped at the border of Office of Exit for Transit</t>
  </si>
  <si>
    <t>T-TRA-TRT-A-010-Transit Declaration having Office of Destination being also Office of Transit</t>
  </si>
  <si>
    <t>Value</t>
  </si>
  <si>
    <t>Description</t>
  </si>
  <si>
    <r>
      <rPr>
        <b/>
        <sz val="11"/>
        <color theme="1"/>
        <rFont val="Calibri"/>
        <family val="2"/>
        <scheme val="minor"/>
      </rPr>
      <t>Continuity:</t>
    </r>
    <r>
      <rPr>
        <sz val="11"/>
        <color theme="1"/>
        <rFont val="Calibri"/>
        <family val="2"/>
        <scheme val="minor"/>
      </rPr>
      <t xml:space="preserve"> A message exchange protocol of previous phase also exists in new phase.</t>
    </r>
  </si>
  <si>
    <r>
      <rPr>
        <b/>
        <sz val="11"/>
        <color theme="1"/>
        <rFont val="Calibri"/>
        <family val="2"/>
        <scheme val="minor"/>
      </rPr>
      <t>Phase In:</t>
    </r>
    <r>
      <rPr>
        <sz val="11"/>
        <color theme="1"/>
        <rFont val="Calibri"/>
        <family val="2"/>
        <scheme val="minor"/>
      </rPr>
      <t xml:space="preserve"> Particular functionality of the message exchange protocol appears in new phase and has no previous equivalent in previous phase</t>
    </r>
  </si>
  <si>
    <r>
      <rPr>
        <b/>
        <sz val="11"/>
        <color theme="1"/>
        <rFont val="Calibri"/>
        <family val="2"/>
        <scheme val="minor"/>
      </rPr>
      <t>Phase Out:</t>
    </r>
    <r>
      <rPr>
        <sz val="11"/>
        <color theme="1"/>
        <rFont val="Calibri"/>
        <family val="2"/>
        <scheme val="minor"/>
      </rPr>
      <t xml:space="preserve"> Particular functionality of the message exchange protocol of previous phase is discontinued.</t>
    </r>
  </si>
  <si>
    <r>
      <rPr>
        <b/>
        <sz val="11"/>
        <color theme="1"/>
        <rFont val="Calibri"/>
        <family val="2"/>
        <scheme val="minor"/>
      </rPr>
      <t xml:space="preserve">Feasible: </t>
    </r>
    <r>
      <rPr>
        <sz val="11"/>
        <color theme="1"/>
        <rFont val="Calibri"/>
        <family val="2"/>
        <scheme val="minor"/>
      </rPr>
      <t>Transition feasible based on IE and STD continuity indicators</t>
    </r>
  </si>
  <si>
    <r>
      <rPr>
        <b/>
        <sz val="11"/>
        <color theme="1"/>
        <rFont val="Calibri"/>
        <family val="2"/>
        <scheme val="minor"/>
      </rPr>
      <t xml:space="preserve">Feasible with resolution: </t>
    </r>
    <r>
      <rPr>
        <sz val="11"/>
        <color theme="1"/>
        <rFont val="Calibri"/>
        <family val="2"/>
        <scheme val="minor"/>
      </rPr>
      <t>a special resolution/transitional message exchange protocol is necessary for resolving discontinuity.</t>
    </r>
  </si>
  <si>
    <r>
      <rPr>
        <b/>
        <sz val="11"/>
        <color theme="1"/>
        <rFont val="Calibri"/>
        <family val="2"/>
        <scheme val="minor"/>
      </rPr>
      <t>Blocking/Not Feasible:</t>
    </r>
    <r>
      <rPr>
        <sz val="11"/>
        <color theme="1"/>
        <rFont val="Calibri"/>
        <family val="2"/>
        <scheme val="minor"/>
      </rPr>
      <t xml:space="preserve"> there is no resolution with transitional message exchange protocol for the particular scenario. </t>
    </r>
  </si>
  <si>
    <t>Compatibility Assessment Score Matrix</t>
  </si>
  <si>
    <t>State Machine compatibility Assessment for specific message exchange protocol</t>
  </si>
  <si>
    <r>
      <rPr>
        <b/>
        <sz val="11"/>
        <color theme="1"/>
        <rFont val="Convection"/>
        <family val="2"/>
      </rPr>
      <t xml:space="preserve">Continuity: </t>
    </r>
    <r>
      <rPr>
        <sz val="11"/>
        <color theme="1"/>
        <rFont val="Convection"/>
        <family val="2"/>
      </rPr>
      <t>No Changes on State Machine (CD States)</t>
    </r>
  </si>
  <si>
    <r>
      <rPr>
        <b/>
        <sz val="11"/>
        <color theme="1"/>
        <rFont val="Convection"/>
        <family val="2"/>
      </rPr>
      <t xml:space="preserve">Continuity: </t>
    </r>
    <r>
      <rPr>
        <sz val="11"/>
        <color theme="1"/>
        <rFont val="Convection"/>
        <family val="2"/>
      </rPr>
      <t>One or more CD (Required) states are present in both phases but with different state name  in the particular message exchange protocol  - State mapping</t>
    </r>
  </si>
  <si>
    <r>
      <rPr>
        <b/>
        <sz val="11"/>
        <color theme="1"/>
        <rFont val="Convection"/>
        <family val="2"/>
      </rPr>
      <t>Discontinuity, Phase In</t>
    </r>
    <r>
      <rPr>
        <sz val="11"/>
        <color theme="1"/>
        <rFont val="Convection"/>
        <family val="2"/>
      </rPr>
      <t>: One or more CD (Required) states or state transition appears in new phase and has no previous equivalent in previous phase</t>
    </r>
  </si>
  <si>
    <r>
      <rPr>
        <b/>
        <sz val="11"/>
        <color theme="1"/>
        <rFont val="Convection"/>
        <family val="2"/>
      </rPr>
      <t>Discontinuity, Phase Out</t>
    </r>
    <r>
      <rPr>
        <sz val="11"/>
        <color theme="1"/>
        <rFont val="Convection"/>
        <family val="2"/>
      </rPr>
      <t>: One or more CD (Required) states or state transition in the message exchange protocol of previous phase is discontinued from the corresponding message exchange protocol of new phase</t>
    </r>
  </si>
  <si>
    <r>
      <rPr>
        <b/>
        <sz val="11"/>
        <color theme="1"/>
        <rFont val="Convection"/>
        <family val="2"/>
      </rPr>
      <t xml:space="preserve">Discontinuity, Phase In &amp; Phase Out: </t>
    </r>
    <r>
      <rPr>
        <i/>
        <sz val="11"/>
        <color theme="1"/>
        <rFont val="Convection"/>
        <family val="2"/>
      </rPr>
      <t>Discontinuity, Phase In</t>
    </r>
    <r>
      <rPr>
        <sz val="11"/>
        <color theme="1"/>
        <rFont val="Convection"/>
        <family val="2"/>
      </rPr>
      <t xml:space="preserve"> AND AT THE SAME TIME </t>
    </r>
    <r>
      <rPr>
        <i/>
        <sz val="11"/>
        <color theme="1"/>
        <rFont val="Convection"/>
        <family val="2"/>
      </rPr>
      <t>Discontinuity, Phase Out</t>
    </r>
  </si>
  <si>
    <t>CD IE compatibility Assessment for specific message exchange protocol</t>
  </si>
  <si>
    <r>
      <rPr>
        <b/>
        <sz val="11"/>
        <color theme="1"/>
        <rFont val="Convection"/>
        <family val="2"/>
      </rPr>
      <t xml:space="preserve">Continuity: </t>
    </r>
    <r>
      <rPr>
        <sz val="11"/>
        <color theme="1"/>
        <rFont val="Convection"/>
        <family val="2"/>
      </rPr>
      <t>Not Applicable / No impact on Common Domain</t>
    </r>
  </si>
  <si>
    <r>
      <rPr>
        <b/>
        <sz val="11"/>
        <color theme="1"/>
        <rFont val="Convection"/>
        <family val="2"/>
      </rPr>
      <t>Continuity</t>
    </r>
    <r>
      <rPr>
        <sz val="11"/>
        <color theme="1"/>
        <rFont val="Convection"/>
        <family val="2"/>
      </rPr>
      <t>: One or more CD IEs are present both in new and previous phase with the same structure (message version) in the particular message exchange protocol</t>
    </r>
  </si>
  <si>
    <r>
      <rPr>
        <b/>
        <sz val="11"/>
        <color theme="1"/>
        <rFont val="Convection"/>
        <family val="2"/>
      </rPr>
      <t>Continuity</t>
    </r>
    <r>
      <rPr>
        <sz val="11"/>
        <color theme="1"/>
        <rFont val="Convection"/>
        <family val="2"/>
      </rPr>
      <t xml:space="preserve">: One or more CD IE are present in both phases but with different structure (message version) in the particular message exchange protocol- </t>
    </r>
    <r>
      <rPr>
        <b/>
        <sz val="11"/>
        <color theme="1"/>
        <rFont val="Convection"/>
        <family val="2"/>
      </rPr>
      <t>Conversion is needed</t>
    </r>
  </si>
  <si>
    <r>
      <rPr>
        <b/>
        <sz val="11"/>
        <color theme="1"/>
        <rFont val="Convection"/>
        <family val="2"/>
      </rPr>
      <t>Continuity</t>
    </r>
    <r>
      <rPr>
        <sz val="11"/>
        <color theme="1"/>
        <rFont val="Convection"/>
        <family val="2"/>
      </rPr>
      <t xml:space="preserve">: One or more CD IE are present in both phases but different structure/IE number (message type)  - </t>
    </r>
    <r>
      <rPr>
        <b/>
        <sz val="11"/>
        <color theme="1"/>
        <rFont val="Convection"/>
        <family val="2"/>
      </rPr>
      <t>Conversion is needed</t>
    </r>
  </si>
  <si>
    <r>
      <rPr>
        <b/>
        <sz val="11"/>
        <color theme="1"/>
        <rFont val="Convection"/>
        <family val="2"/>
      </rPr>
      <t>Discontinuity, Phase In</t>
    </r>
    <r>
      <rPr>
        <sz val="11"/>
        <color theme="1"/>
        <rFont val="Convection"/>
        <family val="2"/>
      </rPr>
      <t>: One or more CD IE appears in the message exchange protocol of new phase and has no previous equivalent in previous phase</t>
    </r>
  </si>
  <si>
    <r>
      <rPr>
        <b/>
        <sz val="11"/>
        <color theme="1"/>
        <rFont val="Convection"/>
        <family val="2"/>
      </rPr>
      <t>Discontinuity, Phase Out</t>
    </r>
    <r>
      <rPr>
        <sz val="11"/>
        <color theme="1"/>
        <rFont val="Convection"/>
        <family val="2"/>
      </rPr>
      <t>: One or more CD IE in the message exchange protocol of previous phase is discontinued from the corresponding message exchange protocol of new phase</t>
    </r>
  </si>
  <si>
    <r>
      <rPr>
        <b/>
        <sz val="11"/>
        <color theme="1"/>
        <rFont val="Convection"/>
        <family val="2"/>
      </rPr>
      <t>Discontinuity:</t>
    </r>
    <r>
      <rPr>
        <sz val="11"/>
        <color theme="1"/>
        <rFont val="Convection"/>
        <family val="2"/>
      </rPr>
      <t xml:space="preserve"> all CD Ies. are present in message exchange protocol  in both new phase and previous phase but with different sequence.</t>
    </r>
  </si>
  <si>
    <r>
      <rPr>
        <b/>
        <sz val="11"/>
        <color theme="1"/>
        <rFont val="Convection"/>
        <family val="2"/>
      </rPr>
      <t>Discontinuity, Phase In &amp; Phase Out:</t>
    </r>
    <r>
      <rPr>
        <sz val="11"/>
        <color theme="1"/>
        <rFont val="Convection"/>
        <family val="2"/>
      </rPr>
      <t xml:space="preserve"> In one message exchange protocol, one or more CD IE  of previous phase are discontinued from the corresponding message exchange protocol of new phase AND One or more CD IE appears in the message exchange protocol of new phase and has no previous equivalent in previous phase </t>
    </r>
  </si>
  <si>
    <t xml:space="preserve">Note: in one message exchange protocol, more than one case might appear. The worst case will be considered for the assignment.
Example: if in one message exchange protocol  5 out 6 CD IEs are assessed as 1 but the 1 remaining message as 4 then the value 4 will be used as the assessment of message exchange protocol  from CD IEs compatibility point of view </t>
  </si>
  <si>
    <t>01/12/2023</t>
  </si>
  <si>
    <t>5.15.2-v2.00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</si>
</sst>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b/>
      <sz val="11"/>
      <color theme="1"/>
      <name val="Calibri"/>
      <family val="2"/>
      <scheme val="minor"/>
    </font>
    <font>
      <b/>
      <sz val="11"/>
      <color rgb="FF000000"/>
      <name val="Calibri"/>
      <family val="2"/>
      <scheme val="minor"/>
    </font>
    <font>
      <b/>
      <sz val="20"/>
      <color theme="0"/>
      <name val="Convection"/>
      <family val="2"/>
    </font>
    <font>
      <sz val="11"/>
      <color theme="1"/>
      <name val="Convection"/>
      <family val="2"/>
    </font>
    <font>
      <b/>
      <sz val="18"/>
      <color theme="1"/>
      <name val="Convection"/>
      <family val="2"/>
    </font>
    <font>
      <b/>
      <sz val="11"/>
      <color theme="1"/>
      <name val="Convection"/>
      <family val="2"/>
    </font>
    <font>
      <i/>
      <sz val="11"/>
      <color theme="1"/>
      <name val="Convection"/>
      <family val="2"/>
    </font>
    <font>
      <b/>
      <sz val="14"/>
      <color theme="1"/>
      <name val="Convection"/>
      <family val="2"/>
    </font>
    <font>
      <b/>
      <sz val="16"/>
      <color theme="1"/>
      <name val="Convection"/>
      <family val="2"/>
    </font>
    <font>
      <i/>
      <sz val="14"/>
      <color theme="1"/>
      <name val="Convection"/>
      <family val="2"/>
    </font>
    <font>
      <sz val="11"/>
      <color rgb="FFFF0000"/>
      <name val="Calibri"/>
      <family val="2"/>
      <scheme val="minor"/>
    </font>
    <font>
      <b/>
      <sz val="22"/>
      <color rgb="FF0070C0"/>
      <name val="Calibri"/>
      <family val="2"/>
      <charset val="161"/>
      <scheme val="minor"/>
    </font>
    <font>
      <b/>
      <sz val="22"/>
      <color rgb="FF00B050"/>
      <name val="Calibri"/>
      <family val="2"/>
      <charset val="161"/>
      <scheme val="minor"/>
    </font>
    <font>
      <b/>
      <sz val="11"/>
      <color theme="1"/>
      <name val="Calibri"/>
      <family val="2"/>
      <charset val="161"/>
      <scheme val="minor"/>
    </font>
    <font>
      <b/>
      <sz val="11"/>
      <name val="Calibri"/>
      <family val="2"/>
      <scheme val="minor"/>
    </font>
    <font>
      <sz val="11"/>
      <name val="Calibri"/>
      <family val="2"/>
      <scheme val="minor"/>
    </font>
    <font>
      <sz val="11"/>
      <color rgb="FF00B050"/>
      <name val="Calibri"/>
      <family val="2"/>
      <scheme val="minor"/>
    </font>
    <font>
      <b/>
      <sz val="9"/>
      <color indexed="81"/>
      <name val="Tahoma"/>
      <family val="2"/>
    </font>
    <font>
      <sz val="9"/>
      <color indexed="81"/>
      <name val="Tahoma"/>
      <family val="2"/>
    </font>
    <font>
      <sz val="14"/>
      <color theme="1"/>
      <name val="Calibri"/>
      <family val="2"/>
      <scheme val="minor"/>
    </font>
    <font>
      <b/>
      <sz val="14"/>
      <color theme="1"/>
      <name val="Calibri"/>
      <family val="2"/>
      <scheme val="minor"/>
    </font>
    <font>
      <sz val="16"/>
      <color theme="1"/>
      <name val="Calibri"/>
      <family val="2"/>
      <scheme val="minor"/>
    </font>
    <font>
      <b/>
      <sz val="14"/>
      <color theme="1"/>
      <name val="Calibri"/>
      <family val="2"/>
      <charset val="161"/>
      <scheme val="minor"/>
    </font>
    <font>
      <sz val="16"/>
      <name val="Calibri"/>
      <family val="2"/>
      <scheme val="minor"/>
    </font>
    <font>
      <b/>
      <sz val="12"/>
      <color theme="1"/>
      <name val="Arial"/>
      <family val="2"/>
    </font>
    <font>
      <b/>
      <sz val="14"/>
      <color theme="1"/>
      <name val="Arial"/>
      <family val="2"/>
    </font>
  </fonts>
  <fills count="34">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rgb="FFFFFF68"/>
        <bgColor indexed="64"/>
      </patternFill>
    </fill>
    <fill>
      <patternFill patternType="solid">
        <fgColor theme="2"/>
        <bgColor indexed="64"/>
      </patternFill>
    </fill>
    <fill>
      <patternFill patternType="solid">
        <fgColor rgb="FF66FF33"/>
        <bgColor indexed="64"/>
      </patternFill>
    </fill>
    <fill>
      <patternFill patternType="solid">
        <fgColor theme="7" tint="0.39997558519241921"/>
        <bgColor indexed="64"/>
      </patternFill>
    </fill>
    <fill>
      <patternFill patternType="solid">
        <fgColor rgb="FFFF6565"/>
        <bgColor indexed="64"/>
      </patternFill>
    </fill>
    <fill>
      <patternFill patternType="solid">
        <fgColor rgb="FFBCFFA7"/>
        <bgColor indexed="64"/>
      </patternFill>
    </fill>
    <fill>
      <patternFill patternType="solid">
        <fgColor rgb="FFECFE06"/>
        <bgColor indexed="64"/>
      </patternFill>
    </fill>
    <fill>
      <patternFill patternType="solid">
        <fgColor rgb="FFFFCD2F"/>
        <bgColor indexed="64"/>
      </patternFill>
    </fill>
    <fill>
      <patternFill patternType="solid">
        <fgColor rgb="FF33CC33"/>
        <bgColor indexed="64"/>
      </patternFill>
    </fill>
    <fill>
      <patternFill patternType="solid">
        <fgColor rgb="FF00B050"/>
        <bgColor indexed="64"/>
      </patternFill>
    </fill>
    <fill>
      <patternFill patternType="solid">
        <fgColor rgb="FFFFDA65"/>
        <bgColor indexed="64"/>
      </patternFill>
    </fill>
    <fill>
      <patternFill patternType="solid">
        <fgColor rgb="FFF9D4BD"/>
        <bgColor indexed="64"/>
      </patternFill>
    </fill>
    <fill>
      <patternFill patternType="solid">
        <fgColor rgb="FFFF9393"/>
        <bgColor indexed="64"/>
      </patternFill>
    </fill>
    <fill>
      <patternFill patternType="solid">
        <fgColor rgb="FFFF4747"/>
        <bgColor indexed="64"/>
      </patternFill>
    </fill>
    <fill>
      <patternFill patternType="solid">
        <fgColor rgb="FFADFF2F"/>
        <bgColor indexed="64"/>
      </patternFill>
    </fill>
    <fill>
      <patternFill patternType="solid">
        <fgColor theme="1" tint="0.34998626667073579"/>
        <bgColor indexed="64"/>
      </patternFill>
    </fill>
    <fill>
      <patternFill patternType="solid">
        <fgColor rgb="FFFF6347"/>
        <bgColor indexed="64"/>
      </patternFill>
    </fill>
    <fill>
      <patternFill patternType="solid">
        <fgColor rgb="FF7FFF00"/>
        <bgColor indexed="64"/>
      </patternFill>
    </fill>
    <fill>
      <patternFill patternType="solid">
        <fgColor rgb="FFFFD700"/>
        <bgColor indexed="64"/>
      </patternFill>
    </fill>
    <fill>
      <patternFill patternType="solid">
        <fgColor rgb="FFFA8072"/>
        <bgColor indexed="64"/>
      </patternFill>
    </fill>
    <fill>
      <patternFill patternType="solid">
        <fgColor rgb="FF7CFC00"/>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CCC"/>
        <bgColor indexed="64"/>
      </patternFill>
    </fill>
    <fill>
      <patternFill patternType="solid">
        <fgColor theme="0" tint="-0.499984740745262"/>
        <bgColor indexed="64"/>
      </patternFill>
    </fill>
    <fill>
      <patternFill patternType="solid">
        <fgColor rgb="FF92D050"/>
        <bgColor indexed="64"/>
      </patternFill>
    </fill>
    <fill>
      <patternFill patternType="solid">
        <fgColor rgb="FF00FF00"/>
        <bgColor indexed="64"/>
      </patternFill>
    </fill>
    <fill>
      <patternFill patternType="solid">
        <fgColor rgb="FFFFA500"/>
        <bgColor indexed="64"/>
      </patternFill>
    </fill>
    <fill>
      <patternFill patternType="solid">
        <fgColor rgb="FF32CD32"/>
        <bgColor indexed="64"/>
      </patternFill>
    </fill>
    <fill>
      <patternFill patternType="solid">
        <fgColor rgb="FFFF0000"/>
        <bgColor indexed="64"/>
      </patternFill>
    </fill>
  </fills>
  <borders count="54">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bottom/>
      <diagonal/>
    </border>
    <border>
      <left style="thin">
        <color theme="2" tint="-0.249977111117893"/>
      </left>
      <right style="thin">
        <color theme="2" tint="-0.249977111117893"/>
      </right>
      <top style="thin">
        <color theme="2" tint="-0.249977111117893"/>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theme="2" tint="-0.249977111117893"/>
      </right>
      <top style="thin">
        <color theme="2" tint="-0.249977111117893"/>
      </top>
      <bottom/>
      <diagonal/>
    </border>
    <border>
      <left style="thin">
        <color theme="0" tint="-0.499984740745262"/>
      </left>
      <right/>
      <top/>
      <bottom style="medium">
        <color indexed="64"/>
      </bottom>
      <diagonal/>
    </border>
    <border>
      <left style="thin">
        <color theme="0" tint="-0.499984740745262"/>
      </left>
      <right style="thin">
        <color theme="0" tint="-0.499984740745262"/>
      </right>
      <top/>
      <bottom style="medium">
        <color indexed="64"/>
      </bottom>
      <diagonal/>
    </border>
    <border>
      <left/>
      <right style="medium">
        <color indexed="64"/>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medium">
        <color indexed="64"/>
      </right>
      <top style="thin">
        <color indexed="64"/>
      </top>
      <bottom style="thin">
        <color indexed="64"/>
      </bottom>
      <diagonal/>
    </border>
    <border>
      <left style="thin">
        <color theme="0" tint="-0.499984740745262"/>
      </left>
      <right style="thin">
        <color theme="0" tint="-0.499984740745262"/>
      </right>
      <top/>
      <bottom/>
      <diagonal/>
    </border>
    <border>
      <left style="medium">
        <color indexed="64"/>
      </left>
      <right style="medium">
        <color indexed="64"/>
      </right>
      <top style="thin">
        <color indexed="64"/>
      </top>
      <bottom/>
      <diagonal/>
    </border>
    <border>
      <left/>
      <right/>
      <top style="thin">
        <color theme="0" tint="-0.499984740745262"/>
      </top>
      <bottom style="thin">
        <color theme="0" tint="-0.499984740745262"/>
      </bottom>
      <diagonal/>
    </border>
  </borders>
  <cellStyleXfs count="1">
    <xf numFmtId="0" fontId="0" fillId="0" borderId="0"/>
  </cellStyleXfs>
  <cellXfs count="251">
    <xf numFmtId="0" fontId="0" fillId="0" borderId="0" xfId="0"/>
    <xf numFmtId="0" fontId="1" fillId="2" borderId="2" xfId="0" applyFont="1" applyFill="1" applyBorder="1"/>
    <xf numFmtId="0" fontId="0" fillId="0" borderId="1" xfId="0" applyBorder="1" applyAlignment="1">
      <alignment vertical="center" wrapText="1"/>
    </xf>
    <xf numFmtId="0" fontId="0" fillId="0" borderId="0" xfId="0" applyAlignment="1">
      <alignment horizontal="center"/>
    </xf>
    <xf numFmtId="0" fontId="0" fillId="0" borderId="0" xfId="0"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4" fillId="0" borderId="0" xfId="0" applyFont="1"/>
    <xf numFmtId="0" fontId="4" fillId="0" borderId="0" xfId="0" applyFont="1" applyAlignment="1">
      <alignment vertical="center" wrapText="1"/>
    </xf>
    <xf numFmtId="0" fontId="8" fillId="9" borderId="8" xfId="0" applyFont="1" applyFill="1" applyBorder="1" applyAlignment="1">
      <alignment horizontal="center" vertical="center"/>
    </xf>
    <xf numFmtId="0" fontId="8" fillId="6" borderId="9" xfId="0" applyFont="1" applyFill="1" applyBorder="1" applyAlignment="1">
      <alignment horizontal="center" vertical="center"/>
    </xf>
    <xf numFmtId="0" fontId="8" fillId="7" borderId="9" xfId="0" applyFont="1" applyFill="1" applyBorder="1" applyAlignment="1">
      <alignment horizontal="center" vertical="center"/>
    </xf>
    <xf numFmtId="0" fontId="8" fillId="8" borderId="10" xfId="0" applyFont="1" applyFill="1" applyBorder="1" applyAlignment="1">
      <alignment horizontal="center" vertical="center"/>
    </xf>
    <xf numFmtId="0" fontId="4" fillId="0" borderId="0" xfId="0" applyFont="1" applyAlignment="1">
      <alignment horizontal="right" vertical="center" wrapText="1"/>
    </xf>
    <xf numFmtId="0" fontId="8" fillId="9" borderId="11" xfId="0" applyFont="1" applyFill="1" applyBorder="1" applyAlignment="1">
      <alignment horizontal="center" vertical="center"/>
    </xf>
    <xf numFmtId="0" fontId="8" fillId="9" borderId="6" xfId="0" applyFont="1" applyFill="1" applyBorder="1" applyAlignment="1">
      <alignment horizontal="center" vertical="center"/>
    </xf>
    <xf numFmtId="0" fontId="8" fillId="6" borderId="6" xfId="0" applyFont="1" applyFill="1" applyBorder="1" applyAlignment="1">
      <alignment horizontal="center" vertical="center"/>
    </xf>
    <xf numFmtId="0" fontId="9" fillId="10" borderId="6" xfId="0" applyFont="1" applyFill="1" applyBorder="1" applyAlignment="1">
      <alignment horizontal="center" vertical="center"/>
    </xf>
    <xf numFmtId="0" fontId="9" fillId="14" borderId="7" xfId="0" applyFont="1" applyFill="1" applyBorder="1" applyAlignment="1">
      <alignment horizontal="center" vertical="center"/>
    </xf>
    <xf numFmtId="0" fontId="8" fillId="6" borderId="5" xfId="0" applyFont="1" applyFill="1" applyBorder="1" applyAlignment="1">
      <alignment horizontal="center" vertical="center"/>
    </xf>
    <xf numFmtId="0" fontId="9" fillId="10" borderId="5" xfId="0" applyFont="1" applyFill="1" applyBorder="1" applyAlignment="1">
      <alignment horizontal="center" vertical="center"/>
    </xf>
    <xf numFmtId="0" fontId="9" fillId="14" borderId="4" xfId="0" applyFont="1" applyFill="1" applyBorder="1" applyAlignment="1">
      <alignment horizontal="center" vertical="center"/>
    </xf>
    <xf numFmtId="0" fontId="8" fillId="7" borderId="12" xfId="0" applyFont="1" applyFill="1" applyBorder="1" applyAlignment="1">
      <alignment horizontal="center" vertical="center"/>
    </xf>
    <xf numFmtId="0" fontId="9" fillId="11" borderId="4" xfId="0" applyFont="1" applyFill="1" applyBorder="1" applyAlignment="1">
      <alignment horizontal="center" vertical="center"/>
    </xf>
    <xf numFmtId="0" fontId="9" fillId="15" borderId="4" xfId="0" applyFont="1" applyFill="1" applyBorder="1" applyAlignment="1">
      <alignment horizontal="center" vertical="center"/>
    </xf>
    <xf numFmtId="0" fontId="8" fillId="8" borderId="12" xfId="0" applyFont="1" applyFill="1" applyBorder="1" applyAlignment="1">
      <alignment horizontal="center" vertical="center"/>
    </xf>
    <xf numFmtId="0" fontId="9" fillId="14" borderId="5" xfId="0" applyFont="1" applyFill="1" applyBorder="1" applyAlignment="1">
      <alignment horizontal="center" vertical="center"/>
    </xf>
    <xf numFmtId="0" fontId="9" fillId="16" borderId="4" xfId="0" applyFont="1" applyFill="1" applyBorder="1" applyAlignment="1">
      <alignment horizontal="center" vertical="center"/>
    </xf>
    <xf numFmtId="0" fontId="2" fillId="21" borderId="4" xfId="0" applyFont="1" applyFill="1" applyBorder="1" applyAlignment="1">
      <alignment horizontal="center" vertical="center" wrapText="1"/>
    </xf>
    <xf numFmtId="0" fontId="2" fillId="22" borderId="4" xfId="0" applyFont="1" applyFill="1" applyBorder="1" applyAlignment="1">
      <alignment horizontal="center" vertical="center" wrapText="1"/>
    </xf>
    <xf numFmtId="0" fontId="2" fillId="23" borderId="4" xfId="0" applyFont="1" applyFill="1" applyBorder="1" applyAlignment="1">
      <alignment horizontal="center" vertical="center" wrapText="1"/>
    </xf>
    <xf numFmtId="0" fontId="14" fillId="25" borderId="0" xfId="0" applyFont="1" applyFill="1" applyAlignment="1">
      <alignment horizontal="center" wrapText="1"/>
    </xf>
    <xf numFmtId="0" fontId="0" fillId="0" borderId="0" xfId="0" applyAlignment="1">
      <alignment wrapText="1"/>
    </xf>
    <xf numFmtId="0" fontId="0" fillId="0" borderId="0" xfId="0" applyAlignment="1">
      <alignment horizontal="center" vertical="center" wrapText="1"/>
    </xf>
    <xf numFmtId="0" fontId="0" fillId="0" borderId="21" xfId="0" applyBorder="1" applyAlignment="1">
      <alignment horizontal="center" vertical="center" wrapText="1"/>
    </xf>
    <xf numFmtId="0" fontId="0" fillId="0" borderId="0" xfId="0" applyAlignment="1">
      <alignment horizontal="left" vertical="top" wrapText="1"/>
    </xf>
    <xf numFmtId="0" fontId="0" fillId="0" borderId="15" xfId="0" applyBorder="1" applyAlignment="1">
      <alignment horizontal="left" vertical="top" wrapText="1"/>
    </xf>
    <xf numFmtId="0" fontId="0" fillId="0" borderId="23" xfId="0" applyBorder="1" applyAlignment="1">
      <alignment wrapText="1"/>
    </xf>
    <xf numFmtId="0" fontId="0" fillId="27" borderId="23" xfId="0" applyFill="1" applyBorder="1" applyAlignment="1">
      <alignment wrapText="1"/>
    </xf>
    <xf numFmtId="0" fontId="0" fillId="0" borderId="15" xfId="0" applyBorder="1" applyAlignment="1">
      <alignment wrapText="1"/>
    </xf>
    <xf numFmtId="0" fontId="0" fillId="0" borderId="24" xfId="0" applyBorder="1" applyAlignment="1">
      <alignment horizontal="center" vertical="center" wrapText="1"/>
    </xf>
    <xf numFmtId="0" fontId="0" fillId="27" borderId="0" xfId="0" applyFill="1" applyAlignment="1">
      <alignment wrapText="1"/>
    </xf>
    <xf numFmtId="0" fontId="0" fillId="26" borderId="0" xfId="0" applyFill="1" applyAlignment="1">
      <alignment horizontal="left" vertical="top" wrapText="1"/>
    </xf>
    <xf numFmtId="0" fontId="0" fillId="0" borderId="15" xfId="0" applyBorder="1" applyAlignment="1">
      <alignment horizontal="center" vertical="center"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26" borderId="23" xfId="0" applyFill="1" applyBorder="1" applyAlignment="1">
      <alignment wrapText="1"/>
    </xf>
    <xf numFmtId="0" fontId="0" fillId="26" borderId="0" xfId="0" applyFill="1" applyAlignment="1">
      <alignment wrapText="1"/>
    </xf>
    <xf numFmtId="0" fontId="15" fillId="26" borderId="0" xfId="0" applyFont="1" applyFill="1" applyAlignment="1">
      <alignment wrapText="1"/>
    </xf>
    <xf numFmtId="0" fontId="1" fillId="26" borderId="27" xfId="0" applyFont="1" applyFill="1" applyBorder="1" applyAlignment="1">
      <alignment wrapText="1"/>
    </xf>
    <xf numFmtId="0" fontId="0" fillId="26" borderId="27" xfId="0" applyFill="1" applyBorder="1" applyAlignment="1">
      <alignment wrapText="1"/>
    </xf>
    <xf numFmtId="0" fontId="0" fillId="0" borderId="27" xfId="0" applyBorder="1" applyAlignment="1">
      <alignment wrapText="1"/>
    </xf>
    <xf numFmtId="0" fontId="0" fillId="0" borderId="28" xfId="0" applyBorder="1" applyAlignment="1">
      <alignment wrapText="1"/>
    </xf>
    <xf numFmtId="0" fontId="0" fillId="0" borderId="29" xfId="0" applyBorder="1" applyAlignment="1">
      <alignment wrapText="1"/>
    </xf>
    <xf numFmtId="0" fontId="11" fillId="26" borderId="0" xfId="0" applyFont="1" applyFill="1" applyAlignment="1">
      <alignment wrapText="1"/>
    </xf>
    <xf numFmtId="0" fontId="16" fillId="0" borderId="0" xfId="0" applyFont="1" applyAlignment="1">
      <alignment wrapText="1"/>
    </xf>
    <xf numFmtId="0" fontId="1" fillId="0" borderId="0" xfId="0" applyFont="1" applyAlignment="1">
      <alignment vertical="center" wrapText="1"/>
    </xf>
    <xf numFmtId="0" fontId="0" fillId="0" borderId="0" xfId="0" applyAlignment="1">
      <alignment vertical="center" wrapText="1"/>
    </xf>
    <xf numFmtId="0" fontId="0" fillId="0" borderId="15" xfId="0" applyBorder="1" applyAlignment="1">
      <alignment vertical="center" wrapText="1"/>
    </xf>
    <xf numFmtId="0" fontId="0" fillId="27" borderId="0" xfId="0" applyFill="1" applyAlignment="1">
      <alignment vertical="center" wrapText="1"/>
    </xf>
    <xf numFmtId="0" fontId="1" fillId="0" borderId="27" xfId="0" applyFont="1" applyBorder="1" applyAlignment="1">
      <alignment vertical="center" wrapText="1"/>
    </xf>
    <xf numFmtId="0" fontId="0" fillId="27" borderId="27" xfId="0" applyFill="1" applyBorder="1" applyAlignment="1">
      <alignment wrapText="1"/>
    </xf>
    <xf numFmtId="0" fontId="0" fillId="0" borderId="23" xfId="0" applyBorder="1" applyAlignment="1">
      <alignment vertical="center" wrapText="1"/>
    </xf>
    <xf numFmtId="0" fontId="0" fillId="0" borderId="29" xfId="0" applyBorder="1" applyAlignment="1">
      <alignment vertical="center" wrapText="1"/>
    </xf>
    <xf numFmtId="0" fontId="0" fillId="26" borderId="0" xfId="0" applyFill="1" applyAlignment="1">
      <alignment vertical="center" wrapText="1"/>
    </xf>
    <xf numFmtId="0" fontId="0" fillId="0" borderId="27" xfId="0" applyBorder="1" applyAlignment="1">
      <alignment vertical="center" wrapText="1"/>
    </xf>
    <xf numFmtId="0" fontId="0" fillId="0" borderId="28" xfId="0" applyBorder="1" applyAlignment="1">
      <alignment vertical="center" wrapText="1"/>
    </xf>
    <xf numFmtId="0" fontId="1" fillId="0" borderId="23" xfId="0" applyFont="1" applyBorder="1" applyAlignment="1">
      <alignment vertical="center" wrapText="1"/>
    </xf>
    <xf numFmtId="0" fontId="16" fillId="27" borderId="23" xfId="0" applyFont="1" applyFill="1" applyBorder="1" applyAlignment="1">
      <alignment wrapText="1"/>
    </xf>
    <xf numFmtId="0" fontId="0" fillId="0" borderId="15" xfId="0" applyBorder="1" applyAlignment="1">
      <alignment horizontal="left" vertical="center" wrapText="1"/>
    </xf>
    <xf numFmtId="0" fontId="16" fillId="27" borderId="0" xfId="0" applyFont="1" applyFill="1" applyAlignment="1">
      <alignment horizontal="left" vertical="center" wrapText="1"/>
    </xf>
    <xf numFmtId="0" fontId="16" fillId="27" borderId="0" xfId="0" applyFont="1" applyFill="1" applyAlignment="1">
      <alignment wrapText="1"/>
    </xf>
    <xf numFmtId="0" fontId="1" fillId="0" borderId="27" xfId="0" applyFont="1" applyBorder="1" applyAlignment="1">
      <alignment wrapText="1"/>
    </xf>
    <xf numFmtId="0" fontId="16" fillId="27" borderId="27" xfId="0" applyFont="1" applyFill="1" applyBorder="1" applyAlignment="1">
      <alignment wrapText="1"/>
    </xf>
    <xf numFmtId="0" fontId="0" fillId="0" borderId="23" xfId="0" applyBorder="1" applyAlignment="1">
      <alignment horizontal="left" vertical="center" wrapText="1"/>
    </xf>
    <xf numFmtId="0" fontId="0" fillId="0" borderId="29" xfId="0" applyBorder="1" applyAlignment="1">
      <alignment horizontal="left" vertical="center" wrapText="1"/>
    </xf>
    <xf numFmtId="0" fontId="0" fillId="27" borderId="0" xfId="0" applyFill="1" applyAlignment="1">
      <alignment horizontal="left" vertical="center" wrapText="1"/>
    </xf>
    <xf numFmtId="0" fontId="0" fillId="0" borderId="0" xfId="0" applyAlignment="1">
      <alignment horizontal="left" wrapText="1"/>
    </xf>
    <xf numFmtId="0" fontId="0" fillId="0" borderId="15" xfId="0" applyBorder="1" applyAlignment="1">
      <alignment horizontal="left" wrapText="1"/>
    </xf>
    <xf numFmtId="0" fontId="1" fillId="0" borderId="27" xfId="0" applyFont="1" applyBorder="1" applyAlignment="1">
      <alignment horizontal="left" vertical="center" wrapText="1"/>
    </xf>
    <xf numFmtId="0" fontId="16" fillId="0" borderId="27" xfId="0" applyFont="1" applyBorder="1" applyAlignment="1">
      <alignment horizontal="left" vertical="center" wrapText="1"/>
    </xf>
    <xf numFmtId="0" fontId="16" fillId="0" borderId="27" xfId="0" applyFont="1" applyBorder="1" applyAlignment="1">
      <alignment wrapText="1"/>
    </xf>
    <xf numFmtId="0" fontId="16" fillId="0" borderId="28" xfId="0" applyFont="1" applyBorder="1" applyAlignment="1">
      <alignment horizontal="left" wrapText="1"/>
    </xf>
    <xf numFmtId="0" fontId="0" fillId="0" borderId="23" xfId="0" applyBorder="1" applyAlignment="1">
      <alignment horizontal="left" wrapText="1"/>
    </xf>
    <xf numFmtId="0" fontId="0" fillId="0" borderId="29" xfId="0" applyBorder="1" applyAlignment="1">
      <alignment horizontal="left" wrapText="1"/>
    </xf>
    <xf numFmtId="0" fontId="1" fillId="0" borderId="0" xfId="0" applyFont="1" applyAlignment="1">
      <alignment wrapText="1"/>
    </xf>
    <xf numFmtId="0" fontId="16" fillId="0" borderId="0" xfId="0" applyFont="1" applyAlignment="1">
      <alignment vertical="center" wrapText="1"/>
    </xf>
    <xf numFmtId="0" fontId="0" fillId="0" borderId="27" xfId="0" applyBorder="1" applyAlignment="1">
      <alignment horizontal="left" wrapText="1"/>
    </xf>
    <xf numFmtId="0" fontId="0" fillId="0" borderId="28" xfId="0" applyBorder="1" applyAlignment="1">
      <alignment horizontal="left" wrapText="1"/>
    </xf>
    <xf numFmtId="0" fontId="0" fillId="26" borderId="27" xfId="0" applyFill="1" applyBorder="1" applyAlignment="1">
      <alignment vertical="center" wrapText="1"/>
    </xf>
    <xf numFmtId="0" fontId="16" fillId="26" borderId="27" xfId="0" applyFont="1" applyFill="1" applyBorder="1" applyAlignment="1">
      <alignment vertical="center" wrapText="1"/>
    </xf>
    <xf numFmtId="0" fontId="16" fillId="26" borderId="27" xfId="0" applyFont="1" applyFill="1" applyBorder="1" applyAlignment="1">
      <alignment wrapText="1"/>
    </xf>
    <xf numFmtId="0" fontId="16" fillId="0" borderId="28" xfId="0" applyFont="1" applyBorder="1" applyAlignment="1">
      <alignment wrapText="1"/>
    </xf>
    <xf numFmtId="0" fontId="11" fillId="0" borderId="23" xfId="0" applyFont="1" applyBorder="1" applyAlignment="1">
      <alignment vertical="center" wrapText="1"/>
    </xf>
    <xf numFmtId="0" fontId="11" fillId="0" borderId="23" xfId="0" applyFont="1" applyBorder="1" applyAlignment="1">
      <alignment wrapText="1"/>
    </xf>
    <xf numFmtId="0" fontId="0" fillId="27" borderId="27" xfId="0" applyFill="1" applyBorder="1" applyAlignment="1">
      <alignment vertical="center" wrapText="1"/>
    </xf>
    <xf numFmtId="0" fontId="1" fillId="0" borderId="23" xfId="0" applyFont="1" applyBorder="1" applyAlignment="1">
      <alignment wrapText="1"/>
    </xf>
    <xf numFmtId="0" fontId="11" fillId="0" borderId="15" xfId="0" applyFont="1" applyBorder="1" applyAlignment="1">
      <alignment wrapText="1"/>
    </xf>
    <xf numFmtId="0" fontId="16" fillId="0" borderId="23" xfId="0" applyFont="1" applyBorder="1" applyAlignment="1">
      <alignment vertical="center" wrapText="1"/>
    </xf>
    <xf numFmtId="0" fontId="11" fillId="0" borderId="29" xfId="0" applyFont="1" applyBorder="1" applyAlignment="1">
      <alignment vertical="center" wrapText="1"/>
    </xf>
    <xf numFmtId="0" fontId="0" fillId="27" borderId="23" xfId="0" applyFill="1" applyBorder="1" applyAlignment="1">
      <alignment vertical="center" wrapText="1"/>
    </xf>
    <xf numFmtId="0" fontId="11" fillId="0" borderId="0" xfId="0" applyFont="1" applyAlignment="1">
      <alignment vertical="center" wrapText="1"/>
    </xf>
    <xf numFmtId="0" fontId="11" fillId="0" borderId="27" xfId="0" applyFont="1" applyBorder="1" applyAlignment="1">
      <alignment vertical="center" wrapText="1"/>
    </xf>
    <xf numFmtId="0" fontId="16" fillId="0" borderId="23" xfId="0" applyFont="1" applyBorder="1" applyAlignment="1">
      <alignment wrapText="1"/>
    </xf>
    <xf numFmtId="0" fontId="11" fillId="27" borderId="0" xfId="0" applyFont="1" applyFill="1" applyAlignment="1">
      <alignment wrapText="1"/>
    </xf>
    <xf numFmtId="0" fontId="11" fillId="0" borderId="0" xfId="0" applyFont="1" applyAlignment="1">
      <alignment wrapText="1"/>
    </xf>
    <xf numFmtId="0" fontId="0" fillId="26" borderId="23" xfId="0" applyFill="1" applyBorder="1" applyAlignment="1">
      <alignment vertical="center" wrapText="1"/>
    </xf>
    <xf numFmtId="0" fontId="0" fillId="0" borderId="16" xfId="0" applyBorder="1" applyAlignment="1">
      <alignment horizontal="right" vertical="center" wrapText="1"/>
    </xf>
    <xf numFmtId="0" fontId="0" fillId="0" borderId="17" xfId="0" applyBorder="1" applyAlignment="1">
      <alignment vertical="center" wrapText="1"/>
    </xf>
    <xf numFmtId="0" fontId="0" fillId="0" borderId="17" xfId="0" applyBorder="1" applyAlignment="1">
      <alignment wrapText="1"/>
    </xf>
    <xf numFmtId="0" fontId="0" fillId="0" borderId="18" xfId="0" applyBorder="1" applyAlignment="1">
      <alignment wrapText="1"/>
    </xf>
    <xf numFmtId="0" fontId="1" fillId="26" borderId="27" xfId="0" applyFont="1" applyFill="1" applyBorder="1" applyAlignment="1">
      <alignment vertical="center" wrapText="1"/>
    </xf>
    <xf numFmtId="0" fontId="1" fillId="26" borderId="23" xfId="0" applyFont="1" applyFill="1" applyBorder="1" applyAlignment="1">
      <alignment vertical="center" wrapText="1"/>
    </xf>
    <xf numFmtId="0" fontId="1" fillId="26" borderId="0" xfId="0" applyFont="1" applyFill="1" applyAlignment="1">
      <alignment vertical="center" wrapText="1"/>
    </xf>
    <xf numFmtId="0" fontId="20" fillId="29" borderId="4" xfId="0" applyFont="1" applyFill="1" applyBorder="1" applyAlignment="1">
      <alignment wrapText="1"/>
    </xf>
    <xf numFmtId="0" fontId="21" fillId="29" borderId="4" xfId="0" applyFont="1" applyFill="1" applyBorder="1" applyAlignment="1">
      <alignment horizontal="center" vertical="center" wrapText="1"/>
    </xf>
    <xf numFmtId="0" fontId="20" fillId="0" borderId="4" xfId="0" applyFont="1" applyBorder="1" applyAlignment="1">
      <alignment horizontal="center" vertical="center" wrapText="1"/>
    </xf>
    <xf numFmtId="0" fontId="20" fillId="0" borderId="4" xfId="0" applyFont="1" applyBorder="1" applyAlignment="1">
      <alignment horizontal="left" vertical="center" wrapText="1"/>
    </xf>
    <xf numFmtId="0" fontId="22" fillId="0" borderId="4" xfId="0" applyFont="1" applyBorder="1" applyAlignment="1">
      <alignment vertical="top" wrapText="1"/>
    </xf>
    <xf numFmtId="0" fontId="22" fillId="0" borderId="4" xfId="0" applyFont="1" applyBorder="1" applyAlignment="1">
      <alignment horizontal="left" vertical="top" wrapText="1"/>
    </xf>
    <xf numFmtId="0" fontId="24" fillId="0" borderId="4" xfId="0" applyFont="1" applyBorder="1" applyAlignment="1">
      <alignment vertical="top" wrapText="1"/>
    </xf>
    <xf numFmtId="0" fontId="25" fillId="0" borderId="30" xfId="0" applyFont="1" applyBorder="1" applyAlignment="1">
      <alignment horizontal="center" vertical="center" wrapText="1"/>
    </xf>
    <xf numFmtId="0" fontId="25" fillId="0" borderId="31" xfId="0" applyFont="1" applyBorder="1" applyAlignment="1">
      <alignment horizontal="center" vertical="center" wrapText="1"/>
    </xf>
    <xf numFmtId="0" fontId="25" fillId="0" borderId="33" xfId="0" applyFont="1" applyBorder="1" applyAlignment="1">
      <alignment horizontal="center" vertical="center" wrapText="1"/>
    </xf>
    <xf numFmtId="49" fontId="25" fillId="0" borderId="35" xfId="0" applyNumberFormat="1" applyFont="1" applyBorder="1" applyAlignment="1">
      <alignment horizontal="center" vertical="center" wrapText="1"/>
    </xf>
    <xf numFmtId="0" fontId="25" fillId="0" borderId="32" xfId="0" applyFont="1" applyBorder="1" applyAlignment="1">
      <alignment horizontal="center" vertical="center" wrapText="1"/>
    </xf>
    <xf numFmtId="0" fontId="0" fillId="0" borderId="19" xfId="0" applyBorder="1" applyAlignment="1">
      <alignment horizontal="center" vertical="center" wrapText="1"/>
    </xf>
    <xf numFmtId="0" fontId="0" fillId="0" borderId="26" xfId="0" applyBorder="1" applyAlignment="1">
      <alignment horizontal="right" vertical="center" wrapText="1"/>
    </xf>
    <xf numFmtId="0" fontId="16" fillId="0" borderId="0" xfId="0" applyFont="1" applyAlignment="1">
      <alignment vertical="center"/>
    </xf>
    <xf numFmtId="0" fontId="16" fillId="0" borderId="0" xfId="0" applyFont="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center" vertical="center"/>
    </xf>
    <xf numFmtId="0" fontId="0" fillId="0" borderId="4" xfId="0" applyBorder="1" applyAlignment="1">
      <alignment horizontal="left" vertical="center" wrapText="1"/>
    </xf>
    <xf numFmtId="0" fontId="1" fillId="4" borderId="6" xfId="0" applyFont="1" applyFill="1" applyBorder="1" applyAlignment="1">
      <alignment horizontal="left" vertical="center" wrapText="1"/>
    </xf>
    <xf numFmtId="0" fontId="1" fillId="4" borderId="7" xfId="0" applyFont="1" applyFill="1" applyBorder="1" applyAlignment="1">
      <alignment horizontal="left" vertical="center" wrapText="1"/>
    </xf>
    <xf numFmtId="0" fontId="1" fillId="4" borderId="7" xfId="0" applyFont="1" applyFill="1" applyBorder="1" applyAlignment="1">
      <alignment horizontal="center" vertical="center" wrapText="1"/>
    </xf>
    <xf numFmtId="0" fontId="1" fillId="4" borderId="44" xfId="0" applyFont="1" applyFill="1" applyBorder="1" applyAlignment="1">
      <alignment horizontal="center" vertical="center" wrapText="1"/>
    </xf>
    <xf numFmtId="0" fontId="0" fillId="0" borderId="5" xfId="0" applyBorder="1" applyAlignment="1">
      <alignment horizontal="left" vertical="center" wrapText="1"/>
    </xf>
    <xf numFmtId="0" fontId="2" fillId="10" borderId="4" xfId="0" applyFont="1" applyFill="1" applyBorder="1" applyAlignment="1">
      <alignment horizontal="center" vertical="center" wrapText="1"/>
    </xf>
    <xf numFmtId="0" fontId="2" fillId="30" borderId="4" xfId="0" applyFont="1" applyFill="1" applyBorder="1" applyAlignment="1">
      <alignment horizontal="center" vertical="center" wrapText="1"/>
    </xf>
    <xf numFmtId="0" fontId="2" fillId="31" borderId="4" xfId="0" applyFont="1" applyFill="1" applyBorder="1" applyAlignment="1">
      <alignment horizontal="center" vertical="center" wrapText="1"/>
    </xf>
    <xf numFmtId="0" fontId="0" fillId="0" borderId="43" xfId="0" applyBorder="1" applyAlignment="1">
      <alignment horizontal="center" vertical="center" wrapText="1"/>
    </xf>
    <xf numFmtId="0" fontId="2" fillId="24" borderId="4" xfId="0" applyFont="1" applyFill="1" applyBorder="1" applyAlignment="1">
      <alignment horizontal="center" vertical="center" wrapText="1"/>
    </xf>
    <xf numFmtId="0" fontId="2" fillId="18" borderId="4" xfId="0" applyFont="1" applyFill="1" applyBorder="1" applyAlignment="1">
      <alignment horizontal="center" vertical="center" wrapText="1"/>
    </xf>
    <xf numFmtId="0" fontId="2" fillId="11" borderId="4" xfId="0" applyFont="1" applyFill="1" applyBorder="1" applyAlignment="1">
      <alignment horizontal="center" vertical="center" wrapText="1"/>
    </xf>
    <xf numFmtId="0" fontId="2" fillId="15" borderId="4" xfId="0" applyFont="1" applyFill="1" applyBorder="1" applyAlignment="1">
      <alignment horizontal="center" vertical="center" wrapText="1"/>
    </xf>
    <xf numFmtId="0" fontId="2" fillId="20" borderId="4" xfId="0" applyFont="1" applyFill="1" applyBorder="1" applyAlignment="1">
      <alignment horizontal="center" vertical="center" wrapText="1"/>
    </xf>
    <xf numFmtId="0" fontId="2" fillId="32" borderId="4" xfId="0" applyFont="1" applyFill="1" applyBorder="1" applyAlignment="1">
      <alignment horizontal="center"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2" fillId="21" borderId="14" xfId="0" applyFont="1" applyFill="1" applyBorder="1" applyAlignment="1">
      <alignment horizontal="center" vertical="center" wrapText="1"/>
    </xf>
    <xf numFmtId="0" fontId="2" fillId="18" borderId="14" xfId="0" applyFont="1" applyFill="1" applyBorder="1" applyAlignment="1">
      <alignment horizontal="center" vertical="center" wrapText="1"/>
    </xf>
    <xf numFmtId="0" fontId="0" fillId="0" borderId="42" xfId="0" applyBorder="1" applyAlignment="1">
      <alignment horizontal="center" vertical="center" wrapText="1"/>
    </xf>
    <xf numFmtId="0" fontId="2" fillId="23" borderId="14" xfId="0" applyFont="1" applyFill="1" applyBorder="1" applyAlignment="1">
      <alignment horizontal="center" vertical="center" wrapText="1"/>
    </xf>
    <xf numFmtId="0" fontId="2" fillId="10" borderId="14" xfId="0" applyFont="1" applyFill="1" applyBorder="1" applyAlignment="1">
      <alignment horizontal="center" vertical="center" wrapText="1"/>
    </xf>
    <xf numFmtId="0" fontId="2" fillId="31" borderId="14" xfId="0" applyFont="1" applyFill="1" applyBorder="1" applyAlignment="1">
      <alignment horizontal="center" vertical="center" wrapText="1"/>
    </xf>
    <xf numFmtId="0" fontId="16" fillId="33" borderId="0" xfId="0" applyFont="1" applyFill="1" applyAlignment="1">
      <alignment vertical="center"/>
    </xf>
    <xf numFmtId="0" fontId="0" fillId="0" borderId="4" xfId="0" applyBorder="1" applyAlignment="1">
      <alignment horizontal="center" vertical="center" wrapText="1"/>
    </xf>
    <xf numFmtId="0" fontId="2" fillId="14" borderId="4" xfId="0" applyFont="1" applyFill="1" applyBorder="1" applyAlignment="1">
      <alignment horizontal="center" vertical="center" wrapText="1"/>
    </xf>
    <xf numFmtId="0" fontId="0" fillId="0" borderId="14" xfId="0" applyBorder="1" applyAlignment="1">
      <alignment horizontal="center" vertical="center" wrapText="1"/>
    </xf>
    <xf numFmtId="49" fontId="25" fillId="0" borderId="34" xfId="0" applyNumberFormat="1" applyFont="1" applyBorder="1" applyAlignment="1">
      <alignment horizontal="center" vertical="center" wrapText="1"/>
    </xf>
    <xf numFmtId="0" fontId="1" fillId="2" borderId="45" xfId="0" applyFont="1" applyFill="1" applyBorder="1"/>
    <xf numFmtId="0" fontId="1" fillId="2" borderId="3" xfId="0" applyFont="1" applyFill="1" applyBorder="1"/>
    <xf numFmtId="0" fontId="0" fillId="0" borderId="4" xfId="0" applyBorder="1" applyAlignment="1">
      <alignment vertical="center" wrapText="1"/>
    </xf>
    <xf numFmtId="0" fontId="0" fillId="3" borderId="4" xfId="0" applyFill="1" applyBorder="1" applyAlignment="1">
      <alignment vertical="top" wrapText="1"/>
    </xf>
    <xf numFmtId="0" fontId="0" fillId="0" borderId="4" xfId="0" applyBorder="1" applyAlignment="1">
      <alignment vertical="top" wrapText="1"/>
    </xf>
    <xf numFmtId="0" fontId="1" fillId="2" borderId="6" xfId="0" applyFont="1" applyFill="1" applyBorder="1" applyAlignment="1">
      <alignment wrapText="1"/>
    </xf>
    <xf numFmtId="0" fontId="1" fillId="2" borderId="7" xfId="0" applyFont="1" applyFill="1" applyBorder="1" applyAlignment="1">
      <alignment wrapText="1"/>
    </xf>
    <xf numFmtId="0" fontId="1" fillId="2" borderId="44" xfId="0" applyFont="1" applyFill="1" applyBorder="1" applyAlignment="1">
      <alignment wrapText="1"/>
    </xf>
    <xf numFmtId="0" fontId="0" fillId="3" borderId="5" xfId="0" applyFill="1" applyBorder="1" applyAlignment="1">
      <alignment vertical="top" wrapText="1"/>
    </xf>
    <xf numFmtId="0" fontId="0" fillId="0" borderId="43" xfId="0" applyBorder="1" applyAlignment="1">
      <alignment vertical="top" wrapText="1"/>
    </xf>
    <xf numFmtId="0" fontId="0" fillId="3" borderId="13" xfId="0" applyFill="1" applyBorder="1" applyAlignment="1">
      <alignment vertical="top" wrapText="1"/>
    </xf>
    <xf numFmtId="0" fontId="0" fillId="0" borderId="14" xfId="0" applyBorder="1" applyAlignment="1">
      <alignment vertical="top" wrapText="1"/>
    </xf>
    <xf numFmtId="0" fontId="0" fillId="3" borderId="14" xfId="0" applyFill="1" applyBorder="1" applyAlignment="1">
      <alignment vertical="top" wrapText="1"/>
    </xf>
    <xf numFmtId="0" fontId="0" fillId="0" borderId="42" xfId="0" applyBorder="1" applyAlignment="1">
      <alignment vertical="top" wrapText="1"/>
    </xf>
    <xf numFmtId="0" fontId="1" fillId="2" borderId="4" xfId="0" applyFont="1" applyFill="1" applyBorder="1" applyAlignment="1">
      <alignment horizontal="center" vertical="center" wrapText="1"/>
    </xf>
    <xf numFmtId="0" fontId="1" fillId="2" borderId="4" xfId="0" applyFont="1" applyFill="1" applyBorder="1" applyAlignment="1">
      <alignment vertical="center" wrapText="1"/>
    </xf>
    <xf numFmtId="0" fontId="0" fillId="0" borderId="4" xfId="0" applyBorder="1" applyAlignment="1">
      <alignment horizontal="center" vertical="center"/>
    </xf>
    <xf numFmtId="0" fontId="4" fillId="0" borderId="46" xfId="0" applyFont="1" applyBorder="1" applyAlignment="1">
      <alignment vertical="center" wrapText="1"/>
    </xf>
    <xf numFmtId="0" fontId="4" fillId="0" borderId="47" xfId="0" applyFont="1" applyBorder="1" applyAlignment="1">
      <alignment vertical="center" wrapText="1"/>
    </xf>
    <xf numFmtId="0" fontId="4" fillId="0" borderId="48" xfId="0" applyFont="1" applyBorder="1" applyAlignment="1">
      <alignment horizontal="right" vertical="center" wrapText="1"/>
    </xf>
    <xf numFmtId="0" fontId="8" fillId="6" borderId="50" xfId="0" applyFont="1" applyFill="1" applyBorder="1" applyAlignment="1">
      <alignment horizontal="center" vertical="center"/>
    </xf>
    <xf numFmtId="0" fontId="8" fillId="12" borderId="50" xfId="0" applyFont="1" applyFill="1" applyBorder="1" applyAlignment="1">
      <alignment horizontal="center" vertical="center"/>
    </xf>
    <xf numFmtId="0" fontId="8" fillId="13" borderId="50" xfId="0" applyFont="1" applyFill="1" applyBorder="1" applyAlignment="1">
      <alignment horizontal="center" vertical="center"/>
    </xf>
    <xf numFmtId="0" fontId="4" fillId="0" borderId="51" xfId="0" applyFont="1" applyBorder="1" applyAlignment="1">
      <alignment horizontal="right" vertical="center" wrapText="1"/>
    </xf>
    <xf numFmtId="0" fontId="4" fillId="0" borderId="49" xfId="0" applyFont="1" applyBorder="1" applyAlignment="1">
      <alignment horizontal="right" vertical="center" wrapText="1"/>
    </xf>
    <xf numFmtId="0" fontId="8" fillId="17" borderId="52" xfId="0" applyFont="1" applyFill="1" applyBorder="1" applyAlignment="1">
      <alignment horizontal="center" vertical="center"/>
    </xf>
    <xf numFmtId="0" fontId="9" fillId="14" borderId="13" xfId="0" applyFont="1" applyFill="1" applyBorder="1" applyAlignment="1">
      <alignment horizontal="center" vertical="center"/>
    </xf>
    <xf numFmtId="0" fontId="9" fillId="14" borderId="14" xfId="0" applyFont="1" applyFill="1" applyBorder="1" applyAlignment="1">
      <alignment horizontal="center" vertical="center"/>
    </xf>
    <xf numFmtId="0" fontId="9" fillId="15" borderId="14" xfId="0" applyFont="1" applyFill="1" applyBorder="1" applyAlignment="1">
      <alignment horizontal="center" vertical="center"/>
    </xf>
    <xf numFmtId="0" fontId="9" fillId="16" borderId="14" xfId="0" applyFont="1" applyFill="1" applyBorder="1" applyAlignment="1">
      <alignment horizontal="center" vertical="center"/>
    </xf>
    <xf numFmtId="0" fontId="25" fillId="0" borderId="36"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32" xfId="0" applyFont="1" applyBorder="1" applyAlignment="1">
      <alignment horizontal="center" vertical="center" wrapText="1"/>
    </xf>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5" xfId="0" applyFont="1" applyBorder="1" applyAlignment="1">
      <alignment horizontal="center" vertical="center" wrapText="1"/>
    </xf>
    <xf numFmtId="0" fontId="26" fillId="0" borderId="36" xfId="0" applyFont="1" applyBorder="1" applyAlignment="1">
      <alignment horizontal="center" vertical="center" wrapText="1"/>
    </xf>
    <xf numFmtId="0" fontId="26" fillId="0" borderId="37"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0" xfId="0" applyFont="1" applyAlignment="1">
      <alignment horizontal="center" vertical="center" wrapText="1"/>
    </xf>
    <xf numFmtId="0" fontId="26" fillId="0" borderId="39"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35" xfId="0" applyFont="1" applyBorder="1" applyAlignment="1">
      <alignment horizontal="center" vertical="center" wrapText="1"/>
    </xf>
    <xf numFmtId="0" fontId="12" fillId="0" borderId="0" xfId="0" applyFont="1" applyAlignment="1">
      <alignment horizontal="center" vertical="center" wrapText="1"/>
    </xf>
    <xf numFmtId="0" fontId="12"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25" xfId="0" applyBorder="1" applyAlignment="1">
      <alignment horizontal="center" wrapText="1"/>
    </xf>
    <xf numFmtId="0" fontId="0" fillId="26" borderId="22" xfId="0" applyFill="1" applyBorder="1" applyAlignment="1">
      <alignment horizontal="right" vertical="center" wrapText="1"/>
    </xf>
    <xf numFmtId="0" fontId="0" fillId="26" borderId="25" xfId="0" applyFill="1" applyBorder="1" applyAlignment="1">
      <alignment horizontal="right" vertical="center" wrapText="1"/>
    </xf>
    <xf numFmtId="0" fontId="0" fillId="26" borderId="26" xfId="0" applyFill="1" applyBorder="1" applyAlignment="1">
      <alignment horizontal="right" vertical="center" wrapText="1"/>
    </xf>
    <xf numFmtId="0" fontId="0" fillId="0" borderId="22" xfId="0" applyBorder="1" applyAlignment="1">
      <alignment horizontal="center" wrapText="1"/>
    </xf>
    <xf numFmtId="0" fontId="0" fillId="0" borderId="26" xfId="0" applyBorder="1" applyAlignment="1">
      <alignment horizontal="center" wrapText="1"/>
    </xf>
    <xf numFmtId="0" fontId="0" fillId="0" borderId="22" xfId="0" applyBorder="1" applyAlignment="1">
      <alignment horizontal="right" vertical="center" wrapText="1"/>
    </xf>
    <xf numFmtId="0" fontId="0" fillId="0" borderId="25" xfId="0" applyBorder="1" applyAlignment="1">
      <alignment horizontal="right" vertical="center" wrapText="1"/>
    </xf>
    <xf numFmtId="0" fontId="0" fillId="0" borderId="26" xfId="0" applyBorder="1" applyAlignment="1">
      <alignment horizontal="right" vertical="center" wrapText="1"/>
    </xf>
    <xf numFmtId="0" fontId="0" fillId="0" borderId="17" xfId="0" applyBorder="1" applyAlignment="1">
      <alignment horizontal="center" vertical="center" wrapText="1"/>
    </xf>
    <xf numFmtId="0" fontId="11" fillId="26" borderId="22" xfId="0" applyFont="1" applyFill="1" applyBorder="1" applyAlignment="1">
      <alignment horizontal="right" vertical="center" wrapText="1"/>
    </xf>
    <xf numFmtId="0" fontId="11" fillId="26" borderId="25" xfId="0" applyFont="1" applyFill="1" applyBorder="1" applyAlignment="1">
      <alignment horizontal="right" vertical="center" wrapText="1"/>
    </xf>
    <xf numFmtId="0" fontId="11" fillId="26" borderId="26" xfId="0" applyFont="1" applyFill="1" applyBorder="1" applyAlignment="1">
      <alignment horizontal="right" vertical="center" wrapText="1"/>
    </xf>
    <xf numFmtId="0" fontId="0" fillId="27" borderId="22" xfId="0" applyFill="1" applyBorder="1" applyAlignment="1">
      <alignment horizontal="right" vertical="center" wrapText="1"/>
    </xf>
    <xf numFmtId="0" fontId="0" fillId="27" borderId="25" xfId="0" applyFill="1" applyBorder="1" applyAlignment="1">
      <alignment horizontal="right" vertical="center" wrapText="1"/>
    </xf>
    <xf numFmtId="0" fontId="0" fillId="27" borderId="26" xfId="0" applyFill="1" applyBorder="1" applyAlignment="1">
      <alignment horizontal="right" vertical="center" wrapText="1"/>
    </xf>
    <xf numFmtId="0" fontId="0" fillId="0" borderId="24" xfId="0" applyBorder="1" applyAlignment="1">
      <alignment horizontal="center" vertical="center" textRotation="90" wrapText="1"/>
    </xf>
    <xf numFmtId="0" fontId="0" fillId="0" borderId="20" xfId="0" applyBorder="1" applyAlignment="1">
      <alignment horizontal="center" vertical="center" textRotation="90" wrapText="1"/>
    </xf>
    <xf numFmtId="0" fontId="0" fillId="26" borderId="22" xfId="0" applyFill="1" applyBorder="1" applyAlignment="1">
      <alignment horizontal="right" vertical="top" wrapText="1"/>
    </xf>
    <xf numFmtId="0" fontId="0" fillId="26" borderId="26" xfId="0" applyFill="1" applyBorder="1" applyAlignment="1">
      <alignment horizontal="right" vertical="top" wrapText="1"/>
    </xf>
    <xf numFmtId="0" fontId="0" fillId="0" borderId="22"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28" borderId="16" xfId="0" applyFill="1" applyBorder="1" applyAlignment="1">
      <alignment horizontal="center" vertical="center" textRotation="90" wrapText="1"/>
    </xf>
    <xf numFmtId="0" fontId="0" fillId="28" borderId="17" xfId="0" applyFill="1" applyBorder="1" applyAlignment="1">
      <alignment horizontal="center" vertical="center" textRotation="90" wrapText="1"/>
    </xf>
    <xf numFmtId="0" fontId="0" fillId="28" borderId="18" xfId="0" applyFill="1" applyBorder="1" applyAlignment="1">
      <alignment horizontal="center" vertical="center" textRotation="90" wrapText="1"/>
    </xf>
    <xf numFmtId="0" fontId="0" fillId="0" borderId="19" xfId="0" applyBorder="1" applyAlignment="1">
      <alignment horizontal="center" vertical="center" textRotation="90" wrapText="1"/>
    </xf>
    <xf numFmtId="0" fontId="0" fillId="0" borderId="22" xfId="0" applyBorder="1" applyAlignment="1">
      <alignment horizontal="center" vertical="center" textRotation="90" wrapText="1"/>
    </xf>
    <xf numFmtId="0" fontId="0" fillId="0" borderId="25" xfId="0" applyBorder="1" applyAlignment="1">
      <alignment horizontal="center" vertical="center" textRotation="90" wrapText="1"/>
    </xf>
    <xf numFmtId="0" fontId="0" fillId="0" borderId="26" xfId="0" applyBorder="1" applyAlignment="1">
      <alignment horizontal="center" vertical="center" textRotation="90" wrapText="1"/>
    </xf>
    <xf numFmtId="0" fontId="5" fillId="5" borderId="0" xfId="0" applyFont="1" applyFill="1" applyAlignment="1">
      <alignment horizontal="center" vertical="center"/>
    </xf>
    <xf numFmtId="0" fontId="5" fillId="5" borderId="0" xfId="0" applyFont="1" applyFill="1" applyAlignment="1">
      <alignment horizontal="center" vertical="center" textRotation="90" wrapText="1"/>
    </xf>
    <xf numFmtId="0" fontId="10" fillId="0" borderId="53" xfId="0" applyFont="1" applyBorder="1" applyAlignment="1">
      <alignment horizontal="left" vertical="center" wrapText="1"/>
    </xf>
    <xf numFmtId="0" fontId="3" fillId="19" borderId="0" xfId="0" applyFont="1" applyFill="1" applyAlignment="1">
      <alignment horizontal="center"/>
    </xf>
  </cellXfs>
  <cellStyles count="1">
    <cellStyle name="Normal" xfId="0" builtinId="0"/>
  </cellStyles>
  <dxfs count="51">
    <dxf>
      <numFmt numFmtId="0" formatCode="Genera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numFmt numFmtId="0" formatCode="Genera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theme="2" tint="-0.249977111117893"/>
        </left>
      </border>
    </dxf>
    <dxf>
      <alignment horizontal="general" vertical="top"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border diagonalUp="0" diagonalDown="0" outline="0">
        <left style="thin">
          <color theme="2" tint="-0.249977111117893"/>
        </left>
        <right style="thin">
          <color theme="2" tint="-0.249977111117893"/>
        </right>
        <top/>
        <bottom/>
      </border>
    </dxf>
    <dxf>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font>
      <fill>
        <patternFill patternType="solid">
          <fgColor indexed="64"/>
          <bgColor rgb="FFFFFF68"/>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3FE06"/>
      <color rgb="FF66FF33"/>
      <color rgb="FF00CC00"/>
      <color rgb="FFFF8F8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18" Type="http://schemas.openxmlformats.org/officeDocument/2006/relationships/customXml" Target="../customXml/item3.xml"/><Relationship Id="rId26" Type="http://schemas.openxmlformats.org/officeDocument/2006/relationships/customXml" Target="../customXml/item11.xml"/><Relationship Id="rId21" Type="http://schemas.openxmlformats.org/officeDocument/2006/relationships/customXml" Target="../customXml/item6.xml"/><Relationship Id="rId34" Type="http://schemas.openxmlformats.org/officeDocument/2006/relationships/customXml" Target="../customXml/item19.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5" Type="http://schemas.openxmlformats.org/officeDocument/2006/relationships/customXml" Target="../customXml/item10.xml"/><Relationship Id="rId33" Type="http://schemas.openxmlformats.org/officeDocument/2006/relationships/customXml" Target="../customXml/item18.xml"/><Relationship Id="rId38" Type="http://schemas.openxmlformats.org/officeDocument/2006/relationships/customXml" Target="../customXml/item23.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29" Type="http://schemas.openxmlformats.org/officeDocument/2006/relationships/customXml" Target="../customXml/item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24" Type="http://schemas.openxmlformats.org/officeDocument/2006/relationships/customXml" Target="../customXml/item9.xml"/><Relationship Id="rId32" Type="http://schemas.openxmlformats.org/officeDocument/2006/relationships/customXml" Target="../customXml/item17.xml"/><Relationship Id="rId37" Type="http://schemas.openxmlformats.org/officeDocument/2006/relationships/customXml" Target="../customXml/item22.xml"/><Relationship Id="rId5" Type="http://schemas.openxmlformats.org/officeDocument/2006/relationships/worksheet" Target="worksheets/sheet5.xml"/><Relationship Id="rId15" Type="http://schemas.openxmlformats.org/officeDocument/2006/relationships/calcChain" Target="calcChain.xml"/><Relationship Id="rId23" Type="http://schemas.openxmlformats.org/officeDocument/2006/relationships/customXml" Target="../customXml/item8.xml"/><Relationship Id="rId28" Type="http://schemas.openxmlformats.org/officeDocument/2006/relationships/customXml" Target="../customXml/item13.xml"/><Relationship Id="rId36" Type="http://schemas.openxmlformats.org/officeDocument/2006/relationships/customXml" Target="../customXml/item21.xml"/><Relationship Id="rId10" Type="http://schemas.openxmlformats.org/officeDocument/2006/relationships/theme" Target="theme/theme1.xml"/><Relationship Id="rId19" Type="http://schemas.openxmlformats.org/officeDocument/2006/relationships/customXml" Target="../customXml/item4.xml"/><Relationship Id="rId31" Type="http://schemas.openxmlformats.org/officeDocument/2006/relationships/customXml" Target="../customXml/item1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owerPivotData" Target="model/item.data"/><Relationship Id="rId22" Type="http://schemas.openxmlformats.org/officeDocument/2006/relationships/customXml" Target="../customXml/item7.xml"/><Relationship Id="rId27" Type="http://schemas.openxmlformats.org/officeDocument/2006/relationships/customXml" Target="../customXml/item12.xml"/><Relationship Id="rId30" Type="http://schemas.openxmlformats.org/officeDocument/2006/relationships/customXml" Target="../customXml/item15.xml"/><Relationship Id="rId35" Type="http://schemas.openxmlformats.org/officeDocument/2006/relationships/customXml" Target="../customXml/item20.xml"/><Relationship Id="rId8" Type="http://schemas.openxmlformats.org/officeDocument/2006/relationships/worksheet" Target="worksheets/sheet8.xml"/><Relationship Id="rId3" Type="http://schemas.openxmlformats.org/officeDocument/2006/relationships/worksheet" Target="worksheets/sheet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3" displayName="Table3" ref="A1:P106" totalsRowShown="0" headerRowDxfId="50" dataDxfId="48" headerRowBorderDxfId="49" tableBorderDxfId="47" totalsRowBorderDxfId="46">
  <autoFilter ref="A1:P106" xr:uid="{00000000-0009-0000-0100-000003000000}"/>
  <tableColumns count="16">
    <tableColumn id="1" xr3:uid="{00000000-0010-0000-0000-000001000000}" name="NCTS P5 Scenario" dataDxfId="45"/>
    <tableColumn id="8" xr3:uid="{00000000-0010-0000-0000-000008000000}" name="NCTS P5 L2-L3 Group" dataDxfId="44"/>
    <tableColumn id="2" xr3:uid="{00000000-0010-0000-0000-000002000000}" name="NCTS P4 Scenario" dataDxfId="43"/>
    <tableColumn id="9" xr3:uid="{00000000-0010-0000-0000-000009000000}" name="NCTS P4 L2-L3 Group" dataDxfId="42"/>
    <tableColumn id="15" xr3:uid="{00000000-0010-0000-0000-00000F000000}" name="Transition Analysis Outcome" dataDxfId="41"/>
    <tableColumn id="10" xr3:uid="{00000000-0010-0000-0000-00000A000000}" name="Gap Analysis Indicator" dataDxfId="40"/>
    <tableColumn id="14" xr3:uid="{00000000-0010-0000-0000-00000E000000}" name="Compatibility Assessment" dataDxfId="39">
      <calculatedColumnFormula>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calculatedColumnFormula>
    </tableColumn>
    <tableColumn id="3" xr3:uid="{00000000-0010-0000-0000-000003000000}" name="IE Compatibility Indicator" dataDxfId="38"/>
    <tableColumn id="13" xr3:uid="{00000000-0010-0000-0000-00000D000000}" name="State Machine Compatibility Indicator" dataDxfId="37"/>
    <tableColumn id="12" xr3:uid="{00000000-0010-0000-0000-00000C000000}" name="Transition Conflict Explanation" dataDxfId="36"/>
    <tableColumn id="4" xr3:uid="{00000000-0010-0000-0000-000004000000}" name="Precondition for use in NCTS P5" dataDxfId="35"/>
    <tableColumn id="11" xr3:uid="{00000000-0010-0000-0000-00000B000000}" name="Resolution for State Machine" dataDxfId="34"/>
    <tableColumn id="5" xr3:uid="{00000000-0010-0000-0000-000005000000}" name="Resolution for CD Exchanges" dataDxfId="33"/>
    <tableColumn id="6" xr3:uid="{00000000-0010-0000-0000-000006000000}" name="Remark for ED exchanges" dataDxfId="32"/>
    <tableColumn id="7" xr3:uid="{00000000-0010-0000-0000-000007000000}" name="Reference to Transitional Scenario" dataDxfId="31"/>
    <tableColumn id="16" xr3:uid="{00000000-0010-0000-0000-000010000000}" name="Additional notes" dataDxfId="3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1" displayName="Table1" ref="A1:L65" totalsRowShown="0" headerRowDxfId="29" dataDxfId="28" tableBorderDxfId="27">
  <autoFilter ref="A1:L65" xr:uid="{00000000-0009-0000-0100-000001000000}"/>
  <sortState xmlns:xlrd2="http://schemas.microsoft.com/office/spreadsheetml/2017/richdata2" ref="A2:L65">
    <sortCondition ref="A2:A65"/>
  </sortState>
  <tableColumns count="12">
    <tableColumn id="11" xr3:uid="{00000000-0010-0000-0100-00000B000000}" name="Full Ref" dataDxfId="26">
      <calculatedColumnFormula>B2&amp;"/"&amp;E2&amp;"/"&amp;H2&amp;"/"&amp;J2</calculatedColumnFormula>
    </tableColumn>
    <tableColumn id="1" xr3:uid="{00000000-0010-0000-0100-000001000000}" name="L0" dataDxfId="25"/>
    <tableColumn id="2" xr3:uid="{00000000-0010-0000-0100-000002000000}" name="L1 - ID" dataDxfId="24"/>
    <tableColumn id="3" xr3:uid="{00000000-0010-0000-0100-000003000000}" name="L1 - Descr" dataDxfId="23"/>
    <tableColumn id="4" xr3:uid="{00000000-0010-0000-0100-000004000000}" name="L1 - Code" dataDxfId="22"/>
    <tableColumn id="5" xr3:uid="{00000000-0010-0000-0100-000005000000}" name="L2 - ID" dataDxfId="21"/>
    <tableColumn id="6" xr3:uid="{00000000-0010-0000-0100-000006000000}" name="L2 - Descr" dataDxfId="20"/>
    <tableColumn id="7" xr3:uid="{00000000-0010-0000-0100-000007000000}" name="L2 - Code" dataDxfId="19"/>
    <tableColumn id="8" xr3:uid="{00000000-0010-0000-0100-000008000000}" name="L3 - ID" dataDxfId="18"/>
    <tableColumn id="9" xr3:uid="{00000000-0010-0000-0100-000009000000}" name="L3 - Descr" dataDxfId="17"/>
    <tableColumn id="12" xr3:uid="{00000000-0010-0000-0100-00000C000000}" name="L2-L3 Code" dataDxfId="16">
      <calculatedColumnFormula>"T-"&amp;Table1[[#This Row],[L1 - Code]]&amp;"-"&amp;Table1[[#This Row],[L2 - Code]]</calculatedColumnFormula>
    </tableColumn>
    <tableColumn id="13" xr3:uid="{00000000-0010-0000-0100-00000D000000}" name="L2 - Alias" dataDxfId="15">
      <calculatedColumnFormula>Table1[[#This Row],[L2 - Descr]]</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le13" displayName="Table13" ref="A1:J98" totalsRowShown="0" headerRowDxfId="14" dataDxfId="12" headerRowBorderDxfId="13" tableBorderDxfId="11" totalsRowBorderDxfId="10">
  <autoFilter ref="A1:J98" xr:uid="{00000000-0009-0000-0100-000002000000}"/>
  <tableColumns count="10">
    <tableColumn id="13" xr3:uid="{00000000-0010-0000-0200-00000D000000}" name="Full Ref" dataDxfId="9">
      <calculatedColumnFormula>B2&amp;"/"&amp;E2&amp;"/"&amp;G2&amp;"/"&amp;H2</calculatedColumnFormula>
    </tableColumn>
    <tableColumn id="1" xr3:uid="{00000000-0010-0000-0200-000001000000}" name="L0" dataDxfId="8"/>
    <tableColumn id="2" xr3:uid="{00000000-0010-0000-0200-000002000000}" name="L1 - ID" dataDxfId="7"/>
    <tableColumn id="3" xr3:uid="{00000000-0010-0000-0200-000003000000}" name="L1 - Descr" dataDxfId="6"/>
    <tableColumn id="4" xr3:uid="{00000000-0010-0000-0200-000004000000}" name="L1 - Code" dataDxfId="5">
      <calculatedColumnFormula>GetAcronym3(D2)</calculatedColumnFormula>
    </tableColumn>
    <tableColumn id="6" xr3:uid="{00000000-0010-0000-0200-000006000000}" name="L2 - Descr" dataDxfId="4"/>
    <tableColumn id="7" xr3:uid="{00000000-0010-0000-0200-000007000000}" name="L2 - Code" dataDxfId="3">
      <calculatedColumnFormula>GetAcronym3(F2)</calculatedColumnFormula>
    </tableColumn>
    <tableColumn id="9" xr3:uid="{00000000-0010-0000-0200-000009000000}" name="L3 - Descr" dataDxfId="2"/>
    <tableColumn id="12" xr3:uid="{00000000-0010-0000-0200-00000C000000}" name="L2-L3 Code" dataDxfId="1">
      <calculatedColumnFormula>"T-"&amp;Table13[[#This Row],[L1 - Code]]&amp;"-"&amp;Table13[[#This Row],[L2 - Code]]</calculatedColumnFormula>
    </tableColumn>
    <tableColumn id="11" xr3:uid="{00000000-0010-0000-0200-00000B000000}" name="L2 - Alias" dataDxfId="0">
      <calculatedColumnFormula>Table13[[#This Row],[L2 - Descr]]</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2:D13"/>
  <sheetViews>
    <sheetView showGridLines="0" showRowColHeaders="0" tabSelected="1" workbookViewId="0">
      <selection activeCell="B9" sqref="B9:D9"/>
    </sheetView>
  </sheetViews>
  <sheetFormatPr defaultRowHeight="15" x14ac:dyDescent="0.25"/>
  <cols>
    <col min="2" max="2" width="26.7109375" customWidth="1"/>
    <col min="3" max="3" width="27.85546875" customWidth="1"/>
    <col min="4" max="4" width="34.42578125" customWidth="1"/>
  </cols>
  <sheetData>
    <row r="2" spans="2:4" ht="15.75" thickBot="1" x14ac:dyDescent="0.3"/>
    <row r="3" spans="2:4" ht="16.5" thickTop="1" x14ac:dyDescent="0.25">
      <c r="B3" s="123" t="s">
        <v>0</v>
      </c>
      <c r="C3" s="124" t="s">
        <v>1</v>
      </c>
      <c r="D3" s="127" t="s">
        <v>2</v>
      </c>
    </row>
    <row r="4" spans="2:4" ht="24" customHeight="1" thickBot="1" x14ac:dyDescent="0.3">
      <c r="B4" s="125" t="s">
        <v>3</v>
      </c>
      <c r="C4" s="162" t="s">
        <v>977</v>
      </c>
      <c r="D4" s="126" t="s">
        <v>978</v>
      </c>
    </row>
    <row r="5" spans="2:4" ht="36" customHeight="1" thickTop="1" x14ac:dyDescent="0.25">
      <c r="B5" s="199" t="s">
        <v>4</v>
      </c>
      <c r="C5" s="200"/>
      <c r="D5" s="201"/>
    </row>
    <row r="6" spans="2:4" ht="18" customHeight="1" x14ac:dyDescent="0.25">
      <c r="B6" s="202" t="s">
        <v>5</v>
      </c>
      <c r="C6" s="203"/>
      <c r="D6" s="204"/>
    </row>
    <row r="7" spans="2:4" ht="18" customHeight="1" x14ac:dyDescent="0.25">
      <c r="B7" s="202" t="s">
        <v>6</v>
      </c>
      <c r="C7" s="203"/>
      <c r="D7" s="204"/>
    </row>
    <row r="8" spans="2:4" ht="36" customHeight="1" x14ac:dyDescent="0.25">
      <c r="B8" s="202" t="s">
        <v>7</v>
      </c>
      <c r="C8" s="203"/>
      <c r="D8" s="204"/>
    </row>
    <row r="9" spans="2:4" ht="36" customHeight="1" x14ac:dyDescent="0.25">
      <c r="B9" s="202" t="s">
        <v>8</v>
      </c>
      <c r="C9" s="203"/>
      <c r="D9" s="204"/>
    </row>
    <row r="10" spans="2:4" ht="36" customHeight="1" thickBot="1" x14ac:dyDescent="0.3">
      <c r="B10" s="205" t="s">
        <v>9</v>
      </c>
      <c r="C10" s="206"/>
      <c r="D10" s="207"/>
    </row>
    <row r="11" spans="2:4" ht="47.25" customHeight="1" thickTop="1" x14ac:dyDescent="0.25">
      <c r="B11" s="193" t="s">
        <v>10</v>
      </c>
      <c r="C11" s="194"/>
      <c r="D11" s="195"/>
    </row>
    <row r="12" spans="2:4" ht="31.5" customHeight="1" thickBot="1" x14ac:dyDescent="0.3">
      <c r="B12" s="196" t="s">
        <v>11</v>
      </c>
      <c r="C12" s="197"/>
      <c r="D12" s="198"/>
    </row>
    <row r="13" spans="2:4" ht="15.75" thickTop="1" x14ac:dyDescent="0.25"/>
  </sheetData>
  <mergeCells count="8">
    <mergeCell ref="B11:D11"/>
    <mergeCell ref="B12:D12"/>
    <mergeCell ref="B5:D5"/>
    <mergeCell ref="B6:D6"/>
    <mergeCell ref="B7:D7"/>
    <mergeCell ref="B8:D8"/>
    <mergeCell ref="B9:D9"/>
    <mergeCell ref="B10:D10"/>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M261"/>
  <sheetViews>
    <sheetView zoomScale="80" zoomScaleNormal="80" workbookViewId="0">
      <pane xSplit="12" ySplit="3" topLeftCell="M174" activePane="bottomRight" state="frozen"/>
      <selection pane="topRight" activeCell="M1" sqref="M1"/>
      <selection pane="bottomLeft" activeCell="A4" sqref="A4"/>
      <selection pane="bottomRight" activeCell="C14" sqref="C14"/>
    </sheetView>
  </sheetViews>
  <sheetFormatPr defaultColWidth="9.42578125" defaultRowHeight="15" x14ac:dyDescent="0.25"/>
  <cols>
    <col min="1" max="1" width="9.42578125" style="32"/>
    <col min="2" max="2" width="26.5703125" style="32" bestFit="1" customWidth="1"/>
    <col min="3" max="3" width="38" style="32" customWidth="1"/>
    <col min="4" max="4" width="35.5703125" style="32" bestFit="1" customWidth="1"/>
    <col min="5" max="5" width="8.5703125" style="32" customWidth="1"/>
    <col min="6" max="7" width="9.42578125" style="32"/>
    <col min="8" max="8" width="30.5703125" style="32" bestFit="1" customWidth="1"/>
    <col min="9" max="9" width="34.42578125" style="32" customWidth="1"/>
    <col min="10" max="10" width="30.5703125" style="32" bestFit="1" customWidth="1"/>
    <col min="11" max="12" width="9.42578125" style="32"/>
    <col min="13" max="13" width="27.5703125" style="32" customWidth="1"/>
    <col min="14" max="16384" width="9.42578125" style="32"/>
  </cols>
  <sheetData>
    <row r="1" spans="1:13" ht="30.75" customHeight="1" thickBot="1" x14ac:dyDescent="0.3">
      <c r="A1" s="208" t="s">
        <v>12</v>
      </c>
      <c r="B1" s="208"/>
      <c r="C1" s="208"/>
      <c r="D1" s="208"/>
      <c r="E1" s="208"/>
      <c r="F1" s="209"/>
      <c r="G1" s="210" t="s">
        <v>13</v>
      </c>
      <c r="H1" s="211"/>
      <c r="I1" s="211"/>
      <c r="J1" s="211"/>
      <c r="K1" s="211"/>
      <c r="L1" s="212"/>
      <c r="M1" s="31" t="s">
        <v>14</v>
      </c>
    </row>
    <row r="2" spans="1:13" s="33" customFormat="1" ht="29.85" customHeight="1" thickBot="1" x14ac:dyDescent="0.3">
      <c r="A2" s="213" t="s">
        <v>15</v>
      </c>
      <c r="B2" s="213" t="s">
        <v>16</v>
      </c>
      <c r="C2" s="213" t="s">
        <v>17</v>
      </c>
      <c r="D2" s="213" t="s">
        <v>18</v>
      </c>
      <c r="E2" s="215" t="s">
        <v>19</v>
      </c>
      <c r="F2" s="216"/>
      <c r="G2" s="213" t="s">
        <v>20</v>
      </c>
      <c r="H2" s="213" t="s">
        <v>16</v>
      </c>
      <c r="I2" s="213" t="s">
        <v>17</v>
      </c>
      <c r="J2" s="213" t="s">
        <v>18</v>
      </c>
      <c r="K2" s="226" t="s">
        <v>19</v>
      </c>
      <c r="L2" s="216"/>
    </row>
    <row r="3" spans="1:13" s="33" customFormat="1" ht="15.75" thickBot="1" x14ac:dyDescent="0.3">
      <c r="A3" s="214"/>
      <c r="B3" s="214"/>
      <c r="C3" s="214"/>
      <c r="D3" s="214"/>
      <c r="E3" s="34" t="s">
        <v>21</v>
      </c>
      <c r="F3" s="34" t="s">
        <v>22</v>
      </c>
      <c r="G3" s="214"/>
      <c r="H3" s="214"/>
      <c r="I3" s="214"/>
      <c r="J3" s="214"/>
      <c r="K3" s="34" t="s">
        <v>21</v>
      </c>
      <c r="L3" s="34" t="s">
        <v>22</v>
      </c>
    </row>
    <row r="4" spans="1:13" s="33" customFormat="1" x14ac:dyDescent="0.25">
      <c r="A4" s="128"/>
      <c r="B4" s="227" t="s">
        <v>23</v>
      </c>
      <c r="E4" s="35"/>
      <c r="F4" s="36"/>
      <c r="G4" s="128"/>
      <c r="H4" s="230" t="s">
        <v>24</v>
      </c>
      <c r="I4" s="37" t="s">
        <v>25</v>
      </c>
      <c r="J4" s="38" t="s">
        <v>26</v>
      </c>
      <c r="K4" s="32" t="s">
        <v>27</v>
      </c>
      <c r="L4" s="39" t="s">
        <v>28</v>
      </c>
    </row>
    <row r="5" spans="1:13" s="33" customFormat="1" x14ac:dyDescent="0.25">
      <c r="A5" s="40"/>
      <c r="B5" s="228"/>
      <c r="E5" s="35"/>
      <c r="F5" s="36"/>
      <c r="G5" s="40"/>
      <c r="H5" s="231"/>
      <c r="I5" s="41" t="s">
        <v>24</v>
      </c>
      <c r="J5" s="41" t="s">
        <v>29</v>
      </c>
      <c r="K5" s="32" t="s">
        <v>27</v>
      </c>
      <c r="L5" s="39" t="s">
        <v>30</v>
      </c>
    </row>
    <row r="6" spans="1:13" s="33" customFormat="1" x14ac:dyDescent="0.25">
      <c r="A6" s="40"/>
      <c r="B6" s="228"/>
      <c r="C6" s="42" t="s">
        <v>31</v>
      </c>
      <c r="D6" s="42" t="s">
        <v>32</v>
      </c>
      <c r="E6" s="35" t="s">
        <v>33</v>
      </c>
      <c r="F6" s="36"/>
      <c r="G6" s="40"/>
      <c r="H6" s="231"/>
      <c r="I6" s="41"/>
      <c r="J6" s="41"/>
      <c r="K6" s="32"/>
      <c r="L6" s="39"/>
    </row>
    <row r="7" spans="1:13" s="33" customFormat="1" ht="30" x14ac:dyDescent="0.25">
      <c r="A7" s="40"/>
      <c r="B7" s="228"/>
      <c r="C7" s="42" t="s">
        <v>31</v>
      </c>
      <c r="D7" s="42" t="s">
        <v>34</v>
      </c>
      <c r="E7" s="35" t="s">
        <v>33</v>
      </c>
      <c r="F7" s="36" t="s">
        <v>35</v>
      </c>
      <c r="G7" s="40"/>
      <c r="H7" s="231"/>
      <c r="I7" s="41"/>
      <c r="J7" s="41"/>
      <c r="K7" s="32"/>
      <c r="L7" s="39"/>
    </row>
    <row r="8" spans="1:13" s="33" customFormat="1" x14ac:dyDescent="0.25">
      <c r="A8" s="40"/>
      <c r="B8" s="228"/>
      <c r="C8" s="42" t="s">
        <v>36</v>
      </c>
      <c r="D8" s="42" t="s">
        <v>37</v>
      </c>
      <c r="E8" s="35" t="s">
        <v>33</v>
      </c>
      <c r="F8" s="36" t="s">
        <v>38</v>
      </c>
      <c r="G8" s="40"/>
      <c r="H8" s="231"/>
      <c r="L8" s="43"/>
    </row>
    <row r="9" spans="1:13" s="33" customFormat="1" ht="15.75" thickBot="1" x14ac:dyDescent="0.3">
      <c r="A9" s="40"/>
      <c r="B9" s="229"/>
      <c r="C9" s="42" t="s">
        <v>39</v>
      </c>
      <c r="D9" s="42" t="s">
        <v>40</v>
      </c>
      <c r="E9" s="44" t="s">
        <v>33</v>
      </c>
      <c r="F9" s="45"/>
      <c r="G9" s="40"/>
      <c r="H9" s="232"/>
      <c r="I9" s="46"/>
      <c r="J9" s="46"/>
      <c r="K9" s="46"/>
      <c r="L9" s="47"/>
    </row>
    <row r="10" spans="1:13" ht="14.85" customHeight="1" x14ac:dyDescent="0.25">
      <c r="A10" s="233" t="s">
        <v>41</v>
      </c>
      <c r="B10" s="218" t="s">
        <v>36</v>
      </c>
      <c r="C10" s="48" t="s">
        <v>36</v>
      </c>
      <c r="D10" s="48" t="s">
        <v>42</v>
      </c>
      <c r="E10" s="32" t="s">
        <v>43</v>
      </c>
      <c r="F10" s="32" t="s">
        <v>44</v>
      </c>
      <c r="G10" s="233" t="s">
        <v>41</v>
      </c>
      <c r="H10" s="223"/>
      <c r="M10" s="217" t="s">
        <v>45</v>
      </c>
    </row>
    <row r="11" spans="1:13" x14ac:dyDescent="0.25">
      <c r="A11" s="233"/>
      <c r="B11" s="219"/>
      <c r="C11" s="49" t="s">
        <v>36</v>
      </c>
      <c r="D11" s="49" t="s">
        <v>46</v>
      </c>
      <c r="E11" s="32" t="s">
        <v>43</v>
      </c>
      <c r="F11" s="32" t="s">
        <v>47</v>
      </c>
      <c r="G11" s="233"/>
      <c r="H11" s="224"/>
      <c r="M11" s="217"/>
    </row>
    <row r="12" spans="1:13" x14ac:dyDescent="0.25">
      <c r="A12" s="233"/>
      <c r="B12" s="219"/>
      <c r="C12" s="49" t="s">
        <v>36</v>
      </c>
      <c r="D12" s="49" t="s">
        <v>48</v>
      </c>
      <c r="E12" s="32" t="s">
        <v>49</v>
      </c>
      <c r="F12" s="32" t="s">
        <v>50</v>
      </c>
      <c r="G12" s="233"/>
      <c r="H12" s="224"/>
      <c r="L12" s="39"/>
      <c r="M12" s="217"/>
    </row>
    <row r="13" spans="1:13" x14ac:dyDescent="0.25">
      <c r="A13" s="233"/>
      <c r="B13" s="219"/>
      <c r="C13" s="32" t="s">
        <v>25</v>
      </c>
      <c r="D13" s="49" t="s">
        <v>51</v>
      </c>
      <c r="E13" s="32" t="s">
        <v>49</v>
      </c>
      <c r="F13" s="32" t="s">
        <v>52</v>
      </c>
      <c r="G13" s="233"/>
      <c r="H13" s="224"/>
      <c r="L13" s="39"/>
      <c r="M13" s="217"/>
    </row>
    <row r="14" spans="1:13" x14ac:dyDescent="0.25">
      <c r="A14" s="233"/>
      <c r="B14" s="219"/>
      <c r="C14" s="50" t="s">
        <v>39</v>
      </c>
      <c r="D14" s="49" t="s">
        <v>53</v>
      </c>
      <c r="F14" s="39"/>
      <c r="G14" s="233"/>
      <c r="H14" s="224"/>
      <c r="L14" s="39"/>
      <c r="M14" s="217"/>
    </row>
    <row r="15" spans="1:13" ht="15.75" thickBot="1" x14ac:dyDescent="0.3">
      <c r="A15" s="233"/>
      <c r="B15" s="220"/>
      <c r="C15" s="51" t="s">
        <v>54</v>
      </c>
      <c r="D15" s="52" t="s">
        <v>55</v>
      </c>
      <c r="E15" s="53" t="s">
        <v>56</v>
      </c>
      <c r="F15" s="54" t="s">
        <v>57</v>
      </c>
      <c r="G15" s="233"/>
      <c r="H15" s="225"/>
      <c r="I15" s="53"/>
      <c r="J15" s="53"/>
      <c r="K15" s="53"/>
      <c r="L15" s="54"/>
      <c r="M15" s="217"/>
    </row>
    <row r="16" spans="1:13" x14ac:dyDescent="0.25">
      <c r="A16" s="233"/>
      <c r="B16" s="218" t="s">
        <v>31</v>
      </c>
      <c r="C16" s="48" t="s">
        <v>31</v>
      </c>
      <c r="D16" s="48" t="s">
        <v>58</v>
      </c>
      <c r="E16" s="37" t="s">
        <v>33</v>
      </c>
      <c r="F16" s="55" t="s">
        <v>38</v>
      </c>
      <c r="G16" s="233"/>
      <c r="H16" s="221"/>
      <c r="I16" s="37"/>
      <c r="J16" s="37"/>
      <c r="K16" s="37"/>
      <c r="L16" s="55"/>
    </row>
    <row r="17" spans="1:12" x14ac:dyDescent="0.25">
      <c r="A17" s="233"/>
      <c r="B17" s="219"/>
      <c r="C17" s="32" t="s">
        <v>25</v>
      </c>
      <c r="D17" s="49" t="s">
        <v>59</v>
      </c>
      <c r="E17" s="32" t="s">
        <v>33</v>
      </c>
      <c r="F17" s="39" t="s">
        <v>52</v>
      </c>
      <c r="G17" s="233"/>
      <c r="H17" s="217"/>
      <c r="L17" s="39"/>
    </row>
    <row r="18" spans="1:12" x14ac:dyDescent="0.25">
      <c r="A18" s="233"/>
      <c r="B18" s="219"/>
      <c r="C18" s="32" t="s">
        <v>25</v>
      </c>
      <c r="D18" s="56" t="s">
        <v>60</v>
      </c>
      <c r="E18" s="57" t="s">
        <v>61</v>
      </c>
      <c r="F18" s="39"/>
      <c r="G18" s="233"/>
      <c r="H18" s="217"/>
      <c r="L18" s="39"/>
    </row>
    <row r="19" spans="1:12" ht="15.75" thickBot="1" x14ac:dyDescent="0.3">
      <c r="A19" s="233"/>
      <c r="B19" s="220"/>
      <c r="C19" s="51" t="s">
        <v>39</v>
      </c>
      <c r="D19" s="52" t="s">
        <v>62</v>
      </c>
      <c r="E19" s="53" t="s">
        <v>61</v>
      </c>
      <c r="F19" s="54"/>
      <c r="G19" s="233"/>
      <c r="H19" s="222"/>
      <c r="I19" s="53"/>
      <c r="J19" s="53"/>
      <c r="K19" s="53"/>
      <c r="L19" s="54"/>
    </row>
    <row r="20" spans="1:12" x14ac:dyDescent="0.25">
      <c r="A20" s="233"/>
      <c r="B20" s="223" t="s">
        <v>25</v>
      </c>
      <c r="C20" s="37" t="s">
        <v>25</v>
      </c>
      <c r="D20" s="37" t="s">
        <v>63</v>
      </c>
      <c r="E20" s="37" t="s">
        <v>56</v>
      </c>
      <c r="F20" s="55" t="s">
        <v>57</v>
      </c>
      <c r="G20" s="233"/>
      <c r="H20" s="223" t="s">
        <v>25</v>
      </c>
      <c r="I20" s="37" t="s">
        <v>25</v>
      </c>
      <c r="J20" s="38" t="s">
        <v>64</v>
      </c>
      <c r="K20" s="37" t="s">
        <v>65</v>
      </c>
      <c r="L20" s="55" t="s">
        <v>66</v>
      </c>
    </row>
    <row r="21" spans="1:12" x14ac:dyDescent="0.25">
      <c r="A21" s="233"/>
      <c r="B21" s="224"/>
      <c r="C21" s="49" t="s">
        <v>67</v>
      </c>
      <c r="D21" s="49" t="s">
        <v>68</v>
      </c>
      <c r="F21" s="39" t="s">
        <v>35</v>
      </c>
      <c r="G21" s="233"/>
      <c r="H21" s="224"/>
      <c r="L21" s="39"/>
    </row>
    <row r="22" spans="1:12" x14ac:dyDescent="0.25">
      <c r="A22" s="233"/>
      <c r="B22" s="224"/>
      <c r="C22" s="49" t="s">
        <v>67</v>
      </c>
      <c r="D22" s="49" t="s">
        <v>69</v>
      </c>
      <c r="F22" s="39" t="s">
        <v>35</v>
      </c>
      <c r="G22" s="233"/>
      <c r="H22" s="224"/>
      <c r="L22" s="39"/>
    </row>
    <row r="23" spans="1:12" x14ac:dyDescent="0.25">
      <c r="A23" s="233"/>
      <c r="B23" s="224"/>
      <c r="C23" s="32" t="s">
        <v>70</v>
      </c>
      <c r="D23" s="32" t="s">
        <v>43</v>
      </c>
      <c r="E23" s="32" t="s">
        <v>43</v>
      </c>
      <c r="F23" s="39"/>
      <c r="G23" s="233"/>
      <c r="H23" s="224"/>
      <c r="I23" s="32" t="s">
        <v>70</v>
      </c>
      <c r="J23" s="41" t="s">
        <v>71</v>
      </c>
      <c r="K23" s="32" t="s">
        <v>65</v>
      </c>
      <c r="L23" s="39" t="s">
        <v>30</v>
      </c>
    </row>
    <row r="24" spans="1:12" ht="30" x14ac:dyDescent="0.25">
      <c r="A24" s="233"/>
      <c r="B24" s="224"/>
      <c r="C24" s="32" t="s">
        <v>72</v>
      </c>
      <c r="D24" s="32" t="s">
        <v>73</v>
      </c>
      <c r="F24" s="39" t="s">
        <v>74</v>
      </c>
      <c r="G24" s="233"/>
      <c r="H24" s="224"/>
      <c r="I24" s="32" t="s">
        <v>72</v>
      </c>
      <c r="J24" s="32" t="s">
        <v>75</v>
      </c>
      <c r="L24" s="39" t="s">
        <v>74</v>
      </c>
    </row>
    <row r="25" spans="1:12" x14ac:dyDescent="0.25">
      <c r="A25" s="233"/>
      <c r="B25" s="224"/>
      <c r="C25" s="32" t="s">
        <v>76</v>
      </c>
      <c r="D25" s="32" t="s">
        <v>77</v>
      </c>
      <c r="F25" s="39" t="s">
        <v>78</v>
      </c>
      <c r="G25" s="233"/>
      <c r="H25" s="224"/>
      <c r="I25" s="32" t="s">
        <v>76</v>
      </c>
      <c r="J25" s="32" t="s">
        <v>79</v>
      </c>
      <c r="L25" s="39" t="s">
        <v>80</v>
      </c>
    </row>
    <row r="26" spans="1:12" ht="30" x14ac:dyDescent="0.25">
      <c r="A26" s="233"/>
      <c r="B26" s="224"/>
      <c r="C26" s="58" t="s">
        <v>81</v>
      </c>
      <c r="D26" s="32" t="s">
        <v>82</v>
      </c>
      <c r="E26" s="59" t="s">
        <v>56</v>
      </c>
      <c r="F26" s="60" t="s">
        <v>57</v>
      </c>
      <c r="G26" s="233"/>
      <c r="H26" s="224"/>
      <c r="I26" s="61" t="s">
        <v>54</v>
      </c>
      <c r="J26" s="59" t="s">
        <v>83</v>
      </c>
      <c r="K26" s="59" t="s">
        <v>84</v>
      </c>
      <c r="L26" s="60" t="s">
        <v>85</v>
      </c>
    </row>
    <row r="27" spans="1:12" ht="15.75" thickBot="1" x14ac:dyDescent="0.3">
      <c r="A27" s="233"/>
      <c r="B27" s="129"/>
      <c r="C27" s="62"/>
      <c r="D27" s="53"/>
      <c r="E27" s="53"/>
      <c r="F27" s="54"/>
      <c r="G27" s="233"/>
      <c r="H27" s="225"/>
      <c r="I27" s="63" t="s">
        <v>54</v>
      </c>
      <c r="J27" s="63" t="s">
        <v>86</v>
      </c>
      <c r="K27" s="53"/>
      <c r="L27" s="54" t="s">
        <v>85</v>
      </c>
    </row>
    <row r="28" spans="1:12" x14ac:dyDescent="0.25">
      <c r="A28" s="233"/>
      <c r="B28" s="223" t="s">
        <v>70</v>
      </c>
      <c r="C28" s="37" t="s">
        <v>70</v>
      </c>
      <c r="D28" s="37" t="s">
        <v>87</v>
      </c>
      <c r="E28" s="37" t="s">
        <v>43</v>
      </c>
      <c r="F28" s="55" t="s">
        <v>44</v>
      </c>
      <c r="G28" s="233"/>
      <c r="H28" s="223" t="s">
        <v>70</v>
      </c>
      <c r="I28" s="37" t="s">
        <v>70</v>
      </c>
      <c r="J28" s="37" t="s">
        <v>71</v>
      </c>
      <c r="K28" s="37" t="s">
        <v>65</v>
      </c>
      <c r="L28" s="55" t="s">
        <v>30</v>
      </c>
    </row>
    <row r="29" spans="1:12" x14ac:dyDescent="0.25">
      <c r="A29" s="233"/>
      <c r="B29" s="224"/>
      <c r="C29" s="49" t="s">
        <v>70</v>
      </c>
      <c r="D29" s="49" t="s">
        <v>63</v>
      </c>
      <c r="E29" s="32" t="s">
        <v>56</v>
      </c>
      <c r="F29" s="39" t="s">
        <v>57</v>
      </c>
      <c r="G29" s="233"/>
      <c r="H29" s="224"/>
      <c r="L29" s="39"/>
    </row>
    <row r="30" spans="1:12" ht="30" x14ac:dyDescent="0.25">
      <c r="A30" s="233"/>
      <c r="B30" s="224"/>
      <c r="C30" s="58" t="s">
        <v>81</v>
      </c>
      <c r="D30" s="32" t="s">
        <v>82</v>
      </c>
      <c r="E30" s="59" t="s">
        <v>56</v>
      </c>
      <c r="F30" s="60" t="s">
        <v>57</v>
      </c>
      <c r="G30" s="233"/>
      <c r="H30" s="224"/>
      <c r="I30" s="61" t="s">
        <v>54</v>
      </c>
      <c r="J30" s="59" t="s">
        <v>83</v>
      </c>
      <c r="K30" s="59" t="s">
        <v>84</v>
      </c>
      <c r="L30" s="60" t="s">
        <v>85</v>
      </c>
    </row>
    <row r="31" spans="1:12" x14ac:dyDescent="0.25">
      <c r="A31" s="233"/>
      <c r="B31" s="224"/>
      <c r="C31" s="58"/>
      <c r="F31" s="39"/>
      <c r="G31" s="233"/>
      <c r="H31" s="224"/>
      <c r="I31" s="41" t="s">
        <v>54</v>
      </c>
      <c r="J31" s="41" t="s">
        <v>86</v>
      </c>
      <c r="L31" s="39" t="s">
        <v>85</v>
      </c>
    </row>
    <row r="32" spans="1:12" ht="15.75" thickBot="1" x14ac:dyDescent="0.3">
      <c r="A32" s="233"/>
      <c r="B32" s="225"/>
      <c r="C32" s="53" t="s">
        <v>25</v>
      </c>
      <c r="D32" s="53" t="s">
        <v>88</v>
      </c>
      <c r="E32" s="53" t="s">
        <v>43</v>
      </c>
      <c r="F32" s="54" t="s">
        <v>47</v>
      </c>
      <c r="G32" s="233"/>
      <c r="H32" s="225"/>
      <c r="I32" s="53" t="s">
        <v>25</v>
      </c>
      <c r="J32" s="53" t="s">
        <v>64</v>
      </c>
      <c r="K32" s="53" t="s">
        <v>65</v>
      </c>
      <c r="L32" s="54" t="s">
        <v>66</v>
      </c>
    </row>
    <row r="33" spans="1:12" x14ac:dyDescent="0.25">
      <c r="A33" s="233"/>
      <c r="B33" s="235" t="s">
        <v>67</v>
      </c>
      <c r="C33" s="37" t="s">
        <v>25</v>
      </c>
      <c r="D33" s="48" t="s">
        <v>89</v>
      </c>
      <c r="E33" s="37" t="s">
        <v>61</v>
      </c>
      <c r="F33" s="55"/>
      <c r="G33" s="233"/>
      <c r="H33" s="221"/>
      <c r="I33" s="37"/>
      <c r="J33" s="37"/>
      <c r="K33" s="37"/>
      <c r="L33" s="55"/>
    </row>
    <row r="34" spans="1:12" ht="15.75" thickBot="1" x14ac:dyDescent="0.3">
      <c r="A34" s="233"/>
      <c r="B34" s="236"/>
      <c r="C34" s="53" t="s">
        <v>70</v>
      </c>
      <c r="D34" s="52" t="s">
        <v>90</v>
      </c>
      <c r="E34" s="53" t="s">
        <v>61</v>
      </c>
      <c r="F34" s="54" t="s">
        <v>91</v>
      </c>
      <c r="G34" s="233"/>
      <c r="H34" s="222"/>
      <c r="I34" s="53"/>
      <c r="J34" s="53"/>
      <c r="K34" s="53"/>
      <c r="L34" s="54"/>
    </row>
    <row r="35" spans="1:12" s="59" customFormat="1" x14ac:dyDescent="0.25">
      <c r="A35" s="233"/>
      <c r="B35" s="223" t="s">
        <v>72</v>
      </c>
      <c r="C35" s="64" t="s">
        <v>92</v>
      </c>
      <c r="D35" s="64" t="s">
        <v>93</v>
      </c>
      <c r="E35" s="64"/>
      <c r="F35" s="65" t="s">
        <v>94</v>
      </c>
      <c r="G35" s="233"/>
      <c r="H35" s="223" t="s">
        <v>72</v>
      </c>
      <c r="I35" s="37" t="s">
        <v>92</v>
      </c>
      <c r="J35" s="37" t="s">
        <v>95</v>
      </c>
      <c r="K35" s="64" t="s">
        <v>96</v>
      </c>
      <c r="L35" s="65" t="s">
        <v>97</v>
      </c>
    </row>
    <row r="36" spans="1:12" s="59" customFormat="1" x14ac:dyDescent="0.25">
      <c r="A36" s="233"/>
      <c r="B36" s="224"/>
      <c r="C36" s="66" t="s">
        <v>72</v>
      </c>
      <c r="D36" s="49" t="s">
        <v>63</v>
      </c>
      <c r="E36" s="32" t="s">
        <v>56</v>
      </c>
      <c r="F36" s="60" t="s">
        <v>57</v>
      </c>
      <c r="G36" s="233"/>
      <c r="H36" s="224"/>
      <c r="L36" s="60"/>
    </row>
    <row r="37" spans="1:12" s="59" customFormat="1" ht="30" x14ac:dyDescent="0.25">
      <c r="A37" s="233"/>
      <c r="B37" s="224"/>
      <c r="C37" s="58" t="s">
        <v>81</v>
      </c>
      <c r="D37" s="32" t="s">
        <v>82</v>
      </c>
      <c r="E37" s="59" t="s">
        <v>56</v>
      </c>
      <c r="F37" s="60" t="s">
        <v>57</v>
      </c>
      <c r="G37" s="233"/>
      <c r="H37" s="224"/>
      <c r="I37" s="61" t="s">
        <v>54</v>
      </c>
      <c r="J37" s="59" t="s">
        <v>83</v>
      </c>
      <c r="K37" s="59" t="s">
        <v>84</v>
      </c>
      <c r="L37" s="60" t="s">
        <v>85</v>
      </c>
    </row>
    <row r="38" spans="1:12" s="59" customFormat="1" x14ac:dyDescent="0.25">
      <c r="A38" s="233"/>
      <c r="B38" s="224"/>
      <c r="C38" s="58"/>
      <c r="D38" s="32"/>
      <c r="E38" s="32"/>
      <c r="F38" s="60"/>
      <c r="G38" s="233"/>
      <c r="H38" s="224"/>
      <c r="I38" s="41" t="s">
        <v>54</v>
      </c>
      <c r="J38" s="41" t="s">
        <v>86</v>
      </c>
      <c r="L38" s="60" t="s">
        <v>85</v>
      </c>
    </row>
    <row r="39" spans="1:12" s="59" customFormat="1" ht="15.75" thickBot="1" x14ac:dyDescent="0.3">
      <c r="A39" s="233"/>
      <c r="B39" s="225"/>
      <c r="C39" s="67" t="s">
        <v>98</v>
      </c>
      <c r="D39" s="67" t="s">
        <v>96</v>
      </c>
      <c r="E39" s="67" t="s">
        <v>96</v>
      </c>
      <c r="F39" s="68"/>
      <c r="G39" s="233"/>
      <c r="H39" s="225"/>
      <c r="I39" s="53" t="s">
        <v>98</v>
      </c>
      <c r="J39" s="53" t="s">
        <v>96</v>
      </c>
      <c r="K39" s="67" t="s">
        <v>96</v>
      </c>
      <c r="L39" s="68"/>
    </row>
    <row r="40" spans="1:12" s="59" customFormat="1" ht="30" x14ac:dyDescent="0.25">
      <c r="A40" s="233"/>
      <c r="B40" s="223" t="s">
        <v>92</v>
      </c>
      <c r="C40" s="64" t="s">
        <v>92</v>
      </c>
      <c r="D40" s="64" t="s">
        <v>99</v>
      </c>
      <c r="E40" s="64" t="s">
        <v>43</v>
      </c>
      <c r="F40" s="65" t="s">
        <v>44</v>
      </c>
      <c r="G40" s="233"/>
      <c r="H40" s="223" t="s">
        <v>92</v>
      </c>
      <c r="I40" s="64" t="s">
        <v>92</v>
      </c>
      <c r="J40" s="64" t="s">
        <v>71</v>
      </c>
      <c r="K40" s="64" t="s">
        <v>65</v>
      </c>
      <c r="L40" s="65" t="s">
        <v>30</v>
      </c>
    </row>
    <row r="41" spans="1:12" s="59" customFormat="1" x14ac:dyDescent="0.25">
      <c r="A41" s="233"/>
      <c r="B41" s="224"/>
      <c r="C41" s="66" t="s">
        <v>92</v>
      </c>
      <c r="D41" s="49" t="s">
        <v>63</v>
      </c>
      <c r="E41" s="59" t="s">
        <v>56</v>
      </c>
      <c r="F41" s="60" t="s">
        <v>57</v>
      </c>
      <c r="G41" s="233"/>
      <c r="H41" s="224"/>
      <c r="L41" s="60"/>
    </row>
    <row r="42" spans="1:12" s="59" customFormat="1" ht="30" x14ac:dyDescent="0.25">
      <c r="A42" s="233"/>
      <c r="B42" s="224"/>
      <c r="C42" s="32" t="s">
        <v>72</v>
      </c>
      <c r="D42" s="59" t="s">
        <v>100</v>
      </c>
      <c r="E42" s="59" t="s">
        <v>43</v>
      </c>
      <c r="F42" s="60" t="s">
        <v>74</v>
      </c>
      <c r="G42" s="233"/>
      <c r="H42" s="224"/>
      <c r="I42" s="59" t="s">
        <v>72</v>
      </c>
      <c r="J42" s="59" t="s">
        <v>101</v>
      </c>
      <c r="K42" s="59" t="s">
        <v>65</v>
      </c>
      <c r="L42" s="60" t="s">
        <v>74</v>
      </c>
    </row>
    <row r="43" spans="1:12" s="59" customFormat="1" ht="30" x14ac:dyDescent="0.25">
      <c r="A43" s="233"/>
      <c r="B43" s="224"/>
      <c r="C43" s="58" t="s">
        <v>81</v>
      </c>
      <c r="D43" s="32" t="s">
        <v>82</v>
      </c>
      <c r="E43" s="59" t="s">
        <v>56</v>
      </c>
      <c r="F43" s="60" t="s">
        <v>57</v>
      </c>
      <c r="G43" s="233"/>
      <c r="H43" s="224"/>
      <c r="I43" s="61" t="s">
        <v>54</v>
      </c>
      <c r="J43" s="59" t="s">
        <v>83</v>
      </c>
      <c r="K43" s="59" t="s">
        <v>84</v>
      </c>
      <c r="L43" s="60" t="s">
        <v>85</v>
      </c>
    </row>
    <row r="44" spans="1:12" s="59" customFormat="1" x14ac:dyDescent="0.25">
      <c r="A44" s="233"/>
      <c r="B44" s="224"/>
      <c r="C44" s="58"/>
      <c r="D44" s="32"/>
      <c r="E44" s="32"/>
      <c r="F44" s="60"/>
      <c r="G44" s="233"/>
      <c r="H44" s="224"/>
      <c r="I44" s="41" t="s">
        <v>54</v>
      </c>
      <c r="J44" s="41" t="s">
        <v>86</v>
      </c>
      <c r="L44" s="60" t="s">
        <v>85</v>
      </c>
    </row>
    <row r="45" spans="1:12" s="59" customFormat="1" ht="30.75" thickBot="1" x14ac:dyDescent="0.3">
      <c r="A45" s="233"/>
      <c r="B45" s="225"/>
      <c r="C45" s="62" t="s">
        <v>102</v>
      </c>
      <c r="D45" s="67" t="s">
        <v>103</v>
      </c>
      <c r="E45" s="67"/>
      <c r="F45" s="68"/>
      <c r="G45" s="233"/>
      <c r="H45" s="225"/>
      <c r="I45" s="62" t="s">
        <v>102</v>
      </c>
      <c r="J45" s="67" t="s">
        <v>104</v>
      </c>
      <c r="K45" s="67" t="s">
        <v>104</v>
      </c>
      <c r="L45" s="68"/>
    </row>
    <row r="46" spans="1:12" s="59" customFormat="1" x14ac:dyDescent="0.25">
      <c r="A46" s="233"/>
      <c r="B46" s="223" t="s">
        <v>98</v>
      </c>
      <c r="C46" s="69"/>
      <c r="D46" s="64"/>
      <c r="E46" s="64"/>
      <c r="F46" s="65"/>
      <c r="G46" s="233"/>
      <c r="H46" s="223" t="s">
        <v>98</v>
      </c>
      <c r="I46" s="37" t="s">
        <v>25</v>
      </c>
      <c r="J46" s="38" t="s">
        <v>64</v>
      </c>
      <c r="K46" s="64" t="s">
        <v>65</v>
      </c>
      <c r="L46" s="65" t="s">
        <v>66</v>
      </c>
    </row>
    <row r="47" spans="1:12" s="59" customFormat="1" x14ac:dyDescent="0.25">
      <c r="A47" s="233"/>
      <c r="B47" s="224"/>
      <c r="C47" s="32" t="s">
        <v>70</v>
      </c>
      <c r="D47" s="59" t="s">
        <v>87</v>
      </c>
      <c r="E47" s="59" t="s">
        <v>43</v>
      </c>
      <c r="F47" s="60" t="s">
        <v>44</v>
      </c>
      <c r="G47" s="233"/>
      <c r="H47" s="224"/>
      <c r="I47" s="32" t="s">
        <v>70</v>
      </c>
      <c r="J47" s="32" t="s">
        <v>71</v>
      </c>
      <c r="K47" s="59" t="s">
        <v>65</v>
      </c>
      <c r="L47" s="60" t="s">
        <v>30</v>
      </c>
    </row>
    <row r="48" spans="1:12" s="59" customFormat="1" x14ac:dyDescent="0.25">
      <c r="A48" s="233"/>
      <c r="B48" s="224"/>
      <c r="C48" s="32" t="s">
        <v>98</v>
      </c>
      <c r="D48" s="32" t="s">
        <v>63</v>
      </c>
      <c r="E48" s="32" t="s">
        <v>56</v>
      </c>
      <c r="F48" s="60" t="s">
        <v>57</v>
      </c>
      <c r="G48" s="233"/>
      <c r="H48" s="224"/>
      <c r="L48" s="60"/>
    </row>
    <row r="49" spans="1:13" s="59" customFormat="1" ht="30" x14ac:dyDescent="0.25">
      <c r="A49" s="233"/>
      <c r="B49" s="224"/>
      <c r="C49" s="58" t="s">
        <v>81</v>
      </c>
      <c r="D49" s="32" t="s">
        <v>82</v>
      </c>
      <c r="E49" s="59" t="s">
        <v>56</v>
      </c>
      <c r="F49" s="60" t="s">
        <v>57</v>
      </c>
      <c r="G49" s="233"/>
      <c r="H49" s="224"/>
      <c r="I49" s="61" t="s">
        <v>54</v>
      </c>
      <c r="J49" s="59" t="s">
        <v>83</v>
      </c>
      <c r="K49" s="59" t="s">
        <v>84</v>
      </c>
      <c r="L49" s="60" t="s">
        <v>85</v>
      </c>
    </row>
    <row r="50" spans="1:13" s="59" customFormat="1" x14ac:dyDescent="0.25">
      <c r="A50" s="233"/>
      <c r="B50" s="224"/>
      <c r="C50" s="58"/>
      <c r="D50" s="32"/>
      <c r="E50" s="32"/>
      <c r="F50" s="60"/>
      <c r="G50" s="233"/>
      <c r="H50" s="224"/>
      <c r="I50" s="41" t="s">
        <v>54</v>
      </c>
      <c r="J50" s="41" t="s">
        <v>86</v>
      </c>
      <c r="L50" s="60" t="s">
        <v>85</v>
      </c>
    </row>
    <row r="51" spans="1:13" s="59" customFormat="1" ht="60.75" thickBot="1" x14ac:dyDescent="0.3">
      <c r="A51" s="233"/>
      <c r="B51" s="225"/>
      <c r="C51" s="62" t="s">
        <v>105</v>
      </c>
      <c r="D51" s="67" t="s">
        <v>106</v>
      </c>
      <c r="E51" s="67"/>
      <c r="F51" s="68" t="s">
        <v>107</v>
      </c>
      <c r="G51" s="233"/>
      <c r="H51" s="225"/>
      <c r="I51" s="67" t="s">
        <v>105</v>
      </c>
      <c r="J51" s="67" t="s">
        <v>108</v>
      </c>
      <c r="K51" s="67"/>
      <c r="L51" s="68" t="s">
        <v>109</v>
      </c>
    </row>
    <row r="52" spans="1:13" x14ac:dyDescent="0.25">
      <c r="A52" s="233"/>
      <c r="B52" s="223" t="s">
        <v>76</v>
      </c>
      <c r="C52" s="37" t="s">
        <v>72</v>
      </c>
      <c r="D52" s="37" t="s">
        <v>110</v>
      </c>
      <c r="E52" s="37"/>
      <c r="F52" s="55" t="s">
        <v>74</v>
      </c>
      <c r="G52" s="233"/>
      <c r="H52" s="223" t="s">
        <v>76</v>
      </c>
      <c r="I52" s="37" t="s">
        <v>72</v>
      </c>
      <c r="J52" s="37" t="s">
        <v>111</v>
      </c>
      <c r="K52" s="70" t="s">
        <v>112</v>
      </c>
      <c r="L52" s="55" t="s">
        <v>74</v>
      </c>
    </row>
    <row r="53" spans="1:13" s="4" customFormat="1" ht="30" x14ac:dyDescent="0.25">
      <c r="A53" s="233"/>
      <c r="B53" s="224"/>
      <c r="C53" s="4" t="s">
        <v>113</v>
      </c>
      <c r="D53" s="4" t="s">
        <v>114</v>
      </c>
      <c r="F53" s="71"/>
      <c r="G53" s="233"/>
      <c r="H53" s="224"/>
      <c r="I53" s="59" t="s">
        <v>113</v>
      </c>
      <c r="J53" s="59" t="s">
        <v>112</v>
      </c>
      <c r="K53" s="72" t="s">
        <v>112</v>
      </c>
      <c r="L53" s="71"/>
    </row>
    <row r="54" spans="1:13" s="4" customFormat="1" ht="30" x14ac:dyDescent="0.25">
      <c r="A54" s="233"/>
      <c r="B54" s="224"/>
      <c r="F54" s="71"/>
      <c r="G54" s="233"/>
      <c r="H54" s="224"/>
      <c r="I54" s="61" t="s">
        <v>54</v>
      </c>
      <c r="J54" s="61" t="s">
        <v>83</v>
      </c>
      <c r="K54" s="4" t="s">
        <v>84</v>
      </c>
      <c r="L54" s="71" t="s">
        <v>85</v>
      </c>
      <c r="M54" s="4" t="s">
        <v>115</v>
      </c>
    </row>
    <row r="55" spans="1:13" s="4" customFormat="1" x14ac:dyDescent="0.25">
      <c r="A55" s="233"/>
      <c r="B55" s="224"/>
      <c r="F55" s="71"/>
      <c r="G55" s="233"/>
      <c r="H55" s="224"/>
      <c r="I55" s="41" t="s">
        <v>54</v>
      </c>
      <c r="J55" s="41" t="s">
        <v>86</v>
      </c>
      <c r="L55" s="71" t="s">
        <v>85</v>
      </c>
    </row>
    <row r="56" spans="1:13" x14ac:dyDescent="0.25">
      <c r="A56" s="233"/>
      <c r="B56" s="224"/>
      <c r="C56" s="32" t="s">
        <v>116</v>
      </c>
      <c r="D56" s="32" t="s">
        <v>117</v>
      </c>
      <c r="F56" s="39"/>
      <c r="G56" s="233"/>
      <c r="H56" s="224"/>
      <c r="I56" s="32" t="s">
        <v>116</v>
      </c>
      <c r="J56" s="32" t="s">
        <v>112</v>
      </c>
      <c r="K56" s="73" t="s">
        <v>112</v>
      </c>
      <c r="L56" s="39"/>
    </row>
    <row r="57" spans="1:13" ht="15.75" thickBot="1" x14ac:dyDescent="0.3">
      <c r="A57" s="233"/>
      <c r="B57" s="225"/>
      <c r="C57" s="74" t="s">
        <v>102</v>
      </c>
      <c r="D57" s="53" t="s">
        <v>118</v>
      </c>
      <c r="E57" s="53"/>
      <c r="F57" s="54" t="s">
        <v>119</v>
      </c>
      <c r="G57" s="233"/>
      <c r="H57" s="225"/>
      <c r="I57" s="62" t="s">
        <v>102</v>
      </c>
      <c r="J57" s="67" t="s">
        <v>120</v>
      </c>
      <c r="K57" s="75" t="s">
        <v>112</v>
      </c>
      <c r="L57" s="54" t="s">
        <v>104</v>
      </c>
    </row>
    <row r="58" spans="1:13" s="59" customFormat="1" ht="30" x14ac:dyDescent="0.25">
      <c r="A58" s="233"/>
      <c r="B58" s="223" t="s">
        <v>113</v>
      </c>
      <c r="C58" s="64" t="s">
        <v>72</v>
      </c>
      <c r="D58" s="64" t="s">
        <v>121</v>
      </c>
      <c r="E58" s="64"/>
      <c r="F58" s="65" t="s">
        <v>74</v>
      </c>
      <c r="G58" s="233"/>
      <c r="H58" s="223" t="s">
        <v>113</v>
      </c>
      <c r="I58" s="64" t="s">
        <v>72</v>
      </c>
      <c r="J58" s="64" t="s">
        <v>75</v>
      </c>
      <c r="K58" s="64"/>
      <c r="L58" s="65" t="s">
        <v>74</v>
      </c>
    </row>
    <row r="59" spans="1:13" s="59" customFormat="1" x14ac:dyDescent="0.25">
      <c r="A59" s="233"/>
      <c r="B59" s="224"/>
      <c r="C59" s="66" t="s">
        <v>113</v>
      </c>
      <c r="D59" s="49" t="s">
        <v>63</v>
      </c>
      <c r="E59" s="32" t="s">
        <v>56</v>
      </c>
      <c r="F59" s="60" t="s">
        <v>57</v>
      </c>
      <c r="G59" s="233"/>
      <c r="H59" s="224"/>
      <c r="L59" s="60"/>
    </row>
    <row r="60" spans="1:13" s="59" customFormat="1" ht="30" x14ac:dyDescent="0.25">
      <c r="A60" s="233"/>
      <c r="B60" s="224"/>
      <c r="C60" s="58" t="s">
        <v>81</v>
      </c>
      <c r="D60" s="32" t="s">
        <v>82</v>
      </c>
      <c r="E60" s="59" t="s">
        <v>56</v>
      </c>
      <c r="F60" s="60" t="s">
        <v>57</v>
      </c>
      <c r="G60" s="233"/>
      <c r="H60" s="224"/>
      <c r="I60" s="61" t="s">
        <v>54</v>
      </c>
      <c r="J60" s="59" t="s">
        <v>83</v>
      </c>
      <c r="K60" s="59" t="s">
        <v>84</v>
      </c>
      <c r="L60" s="60" t="s">
        <v>85</v>
      </c>
    </row>
    <row r="61" spans="1:13" s="59" customFormat="1" x14ac:dyDescent="0.25">
      <c r="A61" s="233"/>
      <c r="B61" s="224"/>
      <c r="C61" s="58"/>
      <c r="D61" s="32"/>
      <c r="E61" s="32"/>
      <c r="F61" s="60"/>
      <c r="G61" s="233"/>
      <c r="H61" s="224"/>
      <c r="I61" s="41" t="s">
        <v>54</v>
      </c>
      <c r="J61" s="41" t="s">
        <v>86</v>
      </c>
      <c r="L61" s="60" t="s">
        <v>85</v>
      </c>
    </row>
    <row r="62" spans="1:13" s="59" customFormat="1" ht="30.75" thickBot="1" x14ac:dyDescent="0.3">
      <c r="A62" s="233"/>
      <c r="B62" s="225"/>
      <c r="C62" s="62" t="s">
        <v>102</v>
      </c>
      <c r="D62" s="67" t="s">
        <v>122</v>
      </c>
      <c r="E62" s="67"/>
      <c r="F62" s="68" t="s">
        <v>119</v>
      </c>
      <c r="G62" s="233"/>
      <c r="H62" s="225"/>
      <c r="I62" s="62" t="s">
        <v>102</v>
      </c>
      <c r="J62" s="67" t="s">
        <v>123</v>
      </c>
      <c r="K62" s="67"/>
      <c r="L62" s="68" t="s">
        <v>104</v>
      </c>
    </row>
    <row r="63" spans="1:13" s="59" customFormat="1" ht="45" x14ac:dyDescent="0.25">
      <c r="A63" s="233"/>
      <c r="B63" s="223" t="s">
        <v>116</v>
      </c>
      <c r="C63" s="64" t="s">
        <v>113</v>
      </c>
      <c r="D63" s="64" t="s">
        <v>124</v>
      </c>
      <c r="E63" s="64"/>
      <c r="F63" s="65"/>
      <c r="G63" s="233"/>
      <c r="H63" s="223" t="s">
        <v>116</v>
      </c>
      <c r="I63" s="76" t="s">
        <v>113</v>
      </c>
      <c r="J63" s="76" t="s">
        <v>125</v>
      </c>
      <c r="K63" s="76" t="s">
        <v>125</v>
      </c>
      <c r="L63" s="77"/>
    </row>
    <row r="64" spans="1:13" s="59" customFormat="1" x14ac:dyDescent="0.25">
      <c r="A64" s="233"/>
      <c r="B64" s="224"/>
      <c r="C64" s="59" t="s">
        <v>116</v>
      </c>
      <c r="D64" s="32" t="s">
        <v>63</v>
      </c>
      <c r="E64" s="32" t="s">
        <v>56</v>
      </c>
      <c r="F64" s="60" t="s">
        <v>57</v>
      </c>
      <c r="G64" s="233"/>
      <c r="H64" s="224"/>
      <c r="I64" s="4" t="s">
        <v>116</v>
      </c>
      <c r="J64" s="4" t="s">
        <v>126</v>
      </c>
      <c r="K64" s="4" t="s">
        <v>125</v>
      </c>
      <c r="L64" s="71" t="s">
        <v>127</v>
      </c>
    </row>
    <row r="65" spans="1:12" s="59" customFormat="1" ht="30" x14ac:dyDescent="0.25">
      <c r="A65" s="233"/>
      <c r="B65" s="224"/>
      <c r="C65" s="58" t="s">
        <v>81</v>
      </c>
      <c r="D65" s="32" t="s">
        <v>82</v>
      </c>
      <c r="E65" s="59" t="s">
        <v>56</v>
      </c>
      <c r="F65" s="60" t="s">
        <v>57</v>
      </c>
      <c r="G65" s="233"/>
      <c r="H65" s="224"/>
      <c r="I65" s="78" t="s">
        <v>54</v>
      </c>
      <c r="J65" s="4" t="s">
        <v>83</v>
      </c>
      <c r="K65" s="4" t="s">
        <v>84</v>
      </c>
      <c r="L65" s="71" t="s">
        <v>85</v>
      </c>
    </row>
    <row r="66" spans="1:12" s="59" customFormat="1" x14ac:dyDescent="0.25">
      <c r="A66" s="233"/>
      <c r="B66" s="224"/>
      <c r="C66" s="58"/>
      <c r="D66" s="32"/>
      <c r="E66" s="32"/>
      <c r="F66" s="60"/>
      <c r="G66" s="233"/>
      <c r="H66" s="224"/>
      <c r="I66" s="78" t="s">
        <v>54</v>
      </c>
      <c r="J66" s="78" t="s">
        <v>86</v>
      </c>
      <c r="K66" s="4"/>
      <c r="L66" s="71" t="s">
        <v>85</v>
      </c>
    </row>
    <row r="67" spans="1:12" x14ac:dyDescent="0.25">
      <c r="A67" s="233"/>
      <c r="B67" s="224"/>
      <c r="C67" s="59" t="s">
        <v>72</v>
      </c>
      <c r="D67" s="32" t="s">
        <v>128</v>
      </c>
      <c r="E67" s="32" t="s">
        <v>129</v>
      </c>
      <c r="F67" s="39" t="s">
        <v>74</v>
      </c>
      <c r="G67" s="233"/>
      <c r="H67" s="224"/>
      <c r="I67" s="4" t="s">
        <v>72</v>
      </c>
      <c r="J67" s="4" t="s">
        <v>130</v>
      </c>
      <c r="K67" s="79" t="s">
        <v>125</v>
      </c>
      <c r="L67" s="80" t="s">
        <v>74</v>
      </c>
    </row>
    <row r="68" spans="1:12" ht="15.75" thickBot="1" x14ac:dyDescent="0.3">
      <c r="A68" s="233"/>
      <c r="B68" s="225"/>
      <c r="C68" s="62" t="s">
        <v>102</v>
      </c>
      <c r="D68" s="53" t="s">
        <v>131</v>
      </c>
      <c r="E68" s="53"/>
      <c r="F68" s="54"/>
      <c r="G68" s="233"/>
      <c r="H68" s="225"/>
      <c r="I68" s="81" t="s">
        <v>102</v>
      </c>
      <c r="J68" s="82" t="s">
        <v>123</v>
      </c>
      <c r="K68" s="83"/>
      <c r="L68" s="84" t="s">
        <v>104</v>
      </c>
    </row>
    <row r="69" spans="1:12" x14ac:dyDescent="0.25">
      <c r="A69" s="233"/>
      <c r="B69" s="223" t="s">
        <v>105</v>
      </c>
      <c r="C69" s="64" t="s">
        <v>105</v>
      </c>
      <c r="D69" s="37" t="s">
        <v>132</v>
      </c>
      <c r="E69" s="37" t="s">
        <v>133</v>
      </c>
      <c r="F69" s="55" t="s">
        <v>134</v>
      </c>
      <c r="G69" s="233"/>
      <c r="H69" s="223" t="s">
        <v>105</v>
      </c>
      <c r="I69" s="4" t="s">
        <v>105</v>
      </c>
      <c r="J69" s="4" t="s">
        <v>135</v>
      </c>
      <c r="K69" s="79" t="s">
        <v>136</v>
      </c>
      <c r="L69" s="80" t="s">
        <v>137</v>
      </c>
    </row>
    <row r="70" spans="1:12" x14ac:dyDescent="0.25">
      <c r="A70" s="233"/>
      <c r="B70" s="224"/>
      <c r="C70" s="59" t="s">
        <v>105</v>
      </c>
      <c r="D70" s="32" t="s">
        <v>138</v>
      </c>
      <c r="E70" s="32" t="s">
        <v>138</v>
      </c>
      <c r="F70" s="39"/>
      <c r="G70" s="233"/>
      <c r="H70" s="224"/>
      <c r="I70" s="4" t="s">
        <v>105</v>
      </c>
      <c r="J70" s="4" t="s">
        <v>138</v>
      </c>
      <c r="K70" s="79" t="s">
        <v>138</v>
      </c>
      <c r="L70" s="80"/>
    </row>
    <row r="71" spans="1:12" x14ac:dyDescent="0.25">
      <c r="A71" s="233"/>
      <c r="B71" s="224"/>
      <c r="C71" s="59" t="s">
        <v>105</v>
      </c>
      <c r="D71" s="32" t="s">
        <v>139</v>
      </c>
      <c r="E71" s="32" t="s">
        <v>140</v>
      </c>
      <c r="F71" s="39" t="s">
        <v>141</v>
      </c>
      <c r="G71" s="233"/>
      <c r="H71" s="224"/>
      <c r="I71" s="4" t="s">
        <v>105</v>
      </c>
      <c r="J71" s="4" t="s">
        <v>139</v>
      </c>
      <c r="K71" s="79" t="s">
        <v>140</v>
      </c>
      <c r="L71" s="80" t="s">
        <v>141</v>
      </c>
    </row>
    <row r="72" spans="1:12" x14ac:dyDescent="0.25">
      <c r="A72" s="233"/>
      <c r="B72" s="224"/>
      <c r="C72" s="66" t="s">
        <v>105</v>
      </c>
      <c r="D72" s="66" t="s">
        <v>142</v>
      </c>
      <c r="E72" s="32" t="s">
        <v>142</v>
      </c>
      <c r="F72" s="39"/>
      <c r="G72" s="233"/>
      <c r="H72" s="224"/>
      <c r="I72" s="4"/>
      <c r="J72" s="4"/>
      <c r="K72" s="79"/>
      <c r="L72" s="80"/>
    </row>
    <row r="73" spans="1:12" x14ac:dyDescent="0.25">
      <c r="A73" s="233"/>
      <c r="B73" s="224"/>
      <c r="C73" s="66" t="s">
        <v>105</v>
      </c>
      <c r="D73" s="49" t="s">
        <v>143</v>
      </c>
      <c r="F73" s="39"/>
      <c r="G73" s="233"/>
      <c r="H73" s="224"/>
      <c r="I73" s="4"/>
      <c r="J73" s="4"/>
      <c r="K73" s="79"/>
      <c r="L73" s="80"/>
    </row>
    <row r="74" spans="1:12" ht="30" x14ac:dyDescent="0.25">
      <c r="A74" s="233"/>
      <c r="B74" s="224"/>
      <c r="C74" s="58" t="s">
        <v>81</v>
      </c>
      <c r="D74" s="32" t="s">
        <v>144</v>
      </c>
      <c r="F74" s="39" t="s">
        <v>145</v>
      </c>
      <c r="G74" s="233"/>
      <c r="H74" s="224"/>
      <c r="I74" s="78" t="s">
        <v>54</v>
      </c>
      <c r="J74" s="4" t="s">
        <v>146</v>
      </c>
      <c r="K74" s="79"/>
      <c r="L74" s="80" t="s">
        <v>147</v>
      </c>
    </row>
    <row r="75" spans="1:12" ht="30" x14ac:dyDescent="0.25">
      <c r="A75" s="233"/>
      <c r="B75" s="224"/>
      <c r="C75" s="59" t="s">
        <v>148</v>
      </c>
      <c r="D75" s="32" t="s">
        <v>149</v>
      </c>
      <c r="F75" s="39"/>
      <c r="G75" s="233"/>
      <c r="H75" s="224"/>
      <c r="I75" s="4" t="s">
        <v>148</v>
      </c>
      <c r="J75" s="4" t="s">
        <v>150</v>
      </c>
      <c r="K75" s="79"/>
      <c r="L75" s="80"/>
    </row>
    <row r="76" spans="1:12" x14ac:dyDescent="0.25">
      <c r="A76" s="233"/>
      <c r="B76" s="224"/>
      <c r="C76" s="59" t="s">
        <v>151</v>
      </c>
      <c r="D76" s="32" t="s">
        <v>152</v>
      </c>
      <c r="E76" s="32" t="s">
        <v>153</v>
      </c>
      <c r="F76" s="39" t="s">
        <v>154</v>
      </c>
      <c r="G76" s="233"/>
      <c r="H76" s="224"/>
      <c r="I76" s="4" t="s">
        <v>151</v>
      </c>
      <c r="J76" s="4" t="s">
        <v>155</v>
      </c>
      <c r="K76" s="79" t="s">
        <v>156</v>
      </c>
      <c r="L76" s="80" t="s">
        <v>157</v>
      </c>
    </row>
    <row r="77" spans="1:12" x14ac:dyDescent="0.25">
      <c r="A77" s="233"/>
      <c r="B77" s="224"/>
      <c r="C77" s="59" t="s">
        <v>158</v>
      </c>
      <c r="D77" s="32" t="s">
        <v>159</v>
      </c>
      <c r="E77" s="32" t="s">
        <v>159</v>
      </c>
      <c r="F77" s="39"/>
      <c r="G77" s="233"/>
      <c r="H77" s="224"/>
      <c r="I77" s="4" t="s">
        <v>158</v>
      </c>
      <c r="J77" s="4" t="s">
        <v>159</v>
      </c>
      <c r="K77" s="79" t="s">
        <v>159</v>
      </c>
      <c r="L77" s="80"/>
    </row>
    <row r="78" spans="1:12" ht="30.75" thickBot="1" x14ac:dyDescent="0.3">
      <c r="A78" s="233"/>
      <c r="B78" s="225"/>
      <c r="C78" s="67" t="s">
        <v>158</v>
      </c>
      <c r="D78" s="53" t="s">
        <v>160</v>
      </c>
      <c r="E78" s="53"/>
      <c r="F78" s="54"/>
      <c r="G78" s="233"/>
      <c r="H78" s="224"/>
      <c r="I78" s="4" t="s">
        <v>158</v>
      </c>
      <c r="J78" s="4" t="s">
        <v>161</v>
      </c>
      <c r="K78" s="79"/>
      <c r="L78" s="80"/>
    </row>
    <row r="79" spans="1:12" x14ac:dyDescent="0.25">
      <c r="A79" s="233"/>
      <c r="B79" s="223" t="s">
        <v>148</v>
      </c>
      <c r="C79" s="64" t="s">
        <v>151</v>
      </c>
      <c r="D79" s="37" t="s">
        <v>153</v>
      </c>
      <c r="E79" s="37" t="s">
        <v>153</v>
      </c>
      <c r="F79" s="55"/>
      <c r="G79" s="233"/>
      <c r="H79" s="223" t="s">
        <v>148</v>
      </c>
      <c r="I79" s="37" t="s">
        <v>151</v>
      </c>
      <c r="J79" s="37" t="s">
        <v>156</v>
      </c>
      <c r="K79" s="85" t="s">
        <v>156</v>
      </c>
      <c r="L79" s="86"/>
    </row>
    <row r="80" spans="1:12" x14ac:dyDescent="0.25">
      <c r="A80" s="233"/>
      <c r="B80" s="224"/>
      <c r="C80" s="58" t="s">
        <v>162</v>
      </c>
      <c r="D80" s="32" t="s">
        <v>163</v>
      </c>
      <c r="E80" s="32" t="s">
        <v>164</v>
      </c>
      <c r="F80" s="39"/>
      <c r="G80" s="233"/>
      <c r="H80" s="224"/>
      <c r="I80" s="87" t="s">
        <v>162</v>
      </c>
      <c r="J80" s="32" t="s">
        <v>165</v>
      </c>
      <c r="K80" s="79" t="s">
        <v>166</v>
      </c>
      <c r="L80" s="80" t="s">
        <v>157</v>
      </c>
    </row>
    <row r="81" spans="1:12" ht="30" x14ac:dyDescent="0.25">
      <c r="A81" s="233"/>
      <c r="B81" s="224"/>
      <c r="C81" s="58" t="s">
        <v>81</v>
      </c>
      <c r="D81" s="59" t="s">
        <v>167</v>
      </c>
      <c r="F81" s="60" t="s">
        <v>168</v>
      </c>
      <c r="G81" s="233"/>
      <c r="H81" s="224"/>
      <c r="I81" s="61" t="s">
        <v>54</v>
      </c>
      <c r="J81" s="59" t="s">
        <v>169</v>
      </c>
      <c r="K81" s="79"/>
      <c r="L81" s="80" t="s">
        <v>147</v>
      </c>
    </row>
    <row r="82" spans="1:12" x14ac:dyDescent="0.25">
      <c r="A82" s="233"/>
      <c r="B82" s="224"/>
      <c r="C82" s="59" t="s">
        <v>170</v>
      </c>
      <c r="D82" s="32" t="s">
        <v>171</v>
      </c>
      <c r="E82" s="32" t="s">
        <v>164</v>
      </c>
      <c r="F82" s="39"/>
      <c r="G82" s="233"/>
      <c r="H82" s="224"/>
      <c r="I82" s="32" t="s">
        <v>170</v>
      </c>
      <c r="J82" s="32" t="s">
        <v>172</v>
      </c>
      <c r="K82" s="79" t="s">
        <v>166</v>
      </c>
      <c r="L82" s="80" t="s">
        <v>157</v>
      </c>
    </row>
    <row r="83" spans="1:12" ht="30" x14ac:dyDescent="0.25">
      <c r="A83" s="233"/>
      <c r="B83" s="224"/>
      <c r="C83" s="59" t="s">
        <v>173</v>
      </c>
      <c r="D83" s="88" t="s">
        <v>174</v>
      </c>
      <c r="F83" s="60" t="s">
        <v>175</v>
      </c>
      <c r="G83" s="233"/>
      <c r="H83" s="224"/>
      <c r="I83" s="59" t="s">
        <v>173</v>
      </c>
      <c r="J83" s="59" t="s">
        <v>176</v>
      </c>
      <c r="K83" s="79"/>
      <c r="L83" s="80" t="s">
        <v>177</v>
      </c>
    </row>
    <row r="84" spans="1:12" x14ac:dyDescent="0.25">
      <c r="A84" s="233"/>
      <c r="B84" s="224"/>
      <c r="C84" s="59" t="s">
        <v>158</v>
      </c>
      <c r="D84" s="32" t="s">
        <v>159</v>
      </c>
      <c r="E84" s="32" t="s">
        <v>159</v>
      </c>
      <c r="F84" s="39"/>
      <c r="G84" s="233"/>
      <c r="H84" s="224"/>
      <c r="I84" s="32" t="s">
        <v>158</v>
      </c>
      <c r="J84" s="32" t="s">
        <v>159</v>
      </c>
      <c r="K84" s="79" t="s">
        <v>159</v>
      </c>
      <c r="L84" s="80"/>
    </row>
    <row r="85" spans="1:12" ht="30.75" thickBot="1" x14ac:dyDescent="0.3">
      <c r="A85" s="233"/>
      <c r="B85" s="225"/>
      <c r="C85" s="67" t="s">
        <v>158</v>
      </c>
      <c r="D85" s="53" t="s">
        <v>160</v>
      </c>
      <c r="E85" s="53"/>
      <c r="F85" s="54"/>
      <c r="G85" s="233"/>
      <c r="H85" s="225"/>
      <c r="I85" s="67" t="s">
        <v>158</v>
      </c>
      <c r="J85" s="67" t="s">
        <v>161</v>
      </c>
      <c r="K85" s="89"/>
      <c r="L85" s="90"/>
    </row>
    <row r="86" spans="1:12" ht="30" x14ac:dyDescent="0.25">
      <c r="A86" s="233"/>
      <c r="B86" s="223" t="s">
        <v>151</v>
      </c>
      <c r="C86" s="64" t="s">
        <v>170</v>
      </c>
      <c r="D86" s="37" t="s">
        <v>178</v>
      </c>
      <c r="E86" s="64" t="s">
        <v>164</v>
      </c>
      <c r="F86" s="65" t="s">
        <v>179</v>
      </c>
      <c r="G86" s="233"/>
      <c r="H86" s="223" t="s">
        <v>151</v>
      </c>
      <c r="I86" s="64" t="s">
        <v>170</v>
      </c>
      <c r="J86" s="64" t="s">
        <v>180</v>
      </c>
      <c r="K86" s="64" t="s">
        <v>166</v>
      </c>
      <c r="L86" s="55" t="s">
        <v>181</v>
      </c>
    </row>
    <row r="87" spans="1:12" ht="30" x14ac:dyDescent="0.25">
      <c r="A87" s="233"/>
      <c r="B87" s="224"/>
      <c r="C87" s="58" t="s">
        <v>162</v>
      </c>
      <c r="D87" s="59" t="s">
        <v>182</v>
      </c>
      <c r="E87" s="59" t="s">
        <v>164</v>
      </c>
      <c r="F87" s="60" t="s">
        <v>183</v>
      </c>
      <c r="G87" s="233"/>
      <c r="H87" s="224"/>
      <c r="I87" s="58" t="s">
        <v>162</v>
      </c>
      <c r="J87" s="59" t="s">
        <v>184</v>
      </c>
      <c r="K87" s="4" t="s">
        <v>166</v>
      </c>
      <c r="L87" s="39" t="s">
        <v>185</v>
      </c>
    </row>
    <row r="88" spans="1:12" ht="30" x14ac:dyDescent="0.25">
      <c r="A88" s="233"/>
      <c r="B88" s="224"/>
      <c r="C88" s="59" t="s">
        <v>148</v>
      </c>
      <c r="D88" s="32" t="s">
        <v>149</v>
      </c>
      <c r="F88" s="39"/>
      <c r="G88" s="233"/>
      <c r="H88" s="224"/>
      <c r="I88" s="59" t="s">
        <v>148</v>
      </c>
      <c r="J88" s="59" t="s">
        <v>150</v>
      </c>
      <c r="L88" s="39"/>
    </row>
    <row r="89" spans="1:12" x14ac:dyDescent="0.25">
      <c r="A89" s="233"/>
      <c r="B89" s="224"/>
      <c r="C89" s="66" t="s">
        <v>158</v>
      </c>
      <c r="D89" s="49" t="s">
        <v>159</v>
      </c>
      <c r="E89" s="32" t="s">
        <v>159</v>
      </c>
      <c r="F89" s="39"/>
      <c r="G89" s="233"/>
      <c r="H89" s="224"/>
      <c r="L89" s="39"/>
    </row>
    <row r="90" spans="1:12" ht="30.75" thickBot="1" x14ac:dyDescent="0.3">
      <c r="A90" s="233"/>
      <c r="B90" s="225"/>
      <c r="C90" s="91" t="s">
        <v>158</v>
      </c>
      <c r="D90" s="52" t="s">
        <v>160</v>
      </c>
      <c r="E90" s="53"/>
      <c r="F90" s="54"/>
      <c r="G90" s="233"/>
      <c r="H90" s="225"/>
      <c r="I90" s="53"/>
      <c r="J90" s="53"/>
      <c r="K90" s="53"/>
      <c r="L90" s="54"/>
    </row>
    <row r="91" spans="1:12" ht="30" x14ac:dyDescent="0.25">
      <c r="A91" s="233"/>
      <c r="B91" s="223" t="s">
        <v>173</v>
      </c>
      <c r="C91" s="64" t="s">
        <v>173</v>
      </c>
      <c r="D91" s="64" t="s">
        <v>186</v>
      </c>
      <c r="E91" s="37"/>
      <c r="F91" s="55" t="s">
        <v>187</v>
      </c>
      <c r="G91" s="233"/>
      <c r="H91" s="223" t="s">
        <v>173</v>
      </c>
      <c r="I91" s="64" t="s">
        <v>173</v>
      </c>
      <c r="J91" s="64" t="s">
        <v>188</v>
      </c>
      <c r="K91" s="37"/>
      <c r="L91" s="55" t="s">
        <v>177</v>
      </c>
    </row>
    <row r="92" spans="1:12" x14ac:dyDescent="0.25">
      <c r="A92" s="233"/>
      <c r="B92" s="224"/>
      <c r="C92" s="59" t="s">
        <v>173</v>
      </c>
      <c r="D92" s="59" t="s">
        <v>189</v>
      </c>
      <c r="F92" s="39" t="s">
        <v>175</v>
      </c>
      <c r="G92" s="233"/>
      <c r="H92" s="224"/>
      <c r="L92" s="39"/>
    </row>
    <row r="93" spans="1:12" ht="45" x14ac:dyDescent="0.25">
      <c r="A93" s="233"/>
      <c r="B93" s="224"/>
      <c r="C93" s="59" t="s">
        <v>173</v>
      </c>
      <c r="D93" s="32" t="s">
        <v>190</v>
      </c>
      <c r="E93" s="59" t="s">
        <v>191</v>
      </c>
      <c r="F93" s="39"/>
      <c r="G93" s="233"/>
      <c r="H93" s="224"/>
      <c r="I93" s="59" t="s">
        <v>173</v>
      </c>
      <c r="J93" s="59" t="s">
        <v>192</v>
      </c>
      <c r="K93" s="59" t="s">
        <v>191</v>
      </c>
      <c r="L93" s="39"/>
    </row>
    <row r="94" spans="1:12" x14ac:dyDescent="0.25">
      <c r="A94" s="233"/>
      <c r="B94" s="224"/>
      <c r="C94" s="59" t="s">
        <v>170</v>
      </c>
      <c r="D94" s="32" t="s">
        <v>193</v>
      </c>
      <c r="E94" s="32" t="s">
        <v>164</v>
      </c>
      <c r="F94" s="39"/>
      <c r="G94" s="233"/>
      <c r="H94" s="224"/>
      <c r="I94" s="59" t="s">
        <v>170</v>
      </c>
      <c r="J94" s="32" t="s">
        <v>172</v>
      </c>
      <c r="K94" s="32" t="s">
        <v>166</v>
      </c>
      <c r="L94" s="39" t="s">
        <v>157</v>
      </c>
    </row>
    <row r="95" spans="1:12" ht="30" x14ac:dyDescent="0.25">
      <c r="A95" s="233"/>
      <c r="B95" s="224"/>
      <c r="C95" s="58" t="s">
        <v>81</v>
      </c>
      <c r="D95" s="59" t="s">
        <v>167</v>
      </c>
      <c r="E95" s="59"/>
      <c r="F95" s="60" t="s">
        <v>168</v>
      </c>
      <c r="G95" s="233"/>
      <c r="H95" s="224"/>
      <c r="I95" s="61" t="s">
        <v>54</v>
      </c>
      <c r="J95" s="59" t="s">
        <v>169</v>
      </c>
      <c r="L95" s="39" t="s">
        <v>147</v>
      </c>
    </row>
    <row r="96" spans="1:12" x14ac:dyDescent="0.25">
      <c r="A96" s="233"/>
      <c r="B96" s="224"/>
      <c r="C96" s="58" t="s">
        <v>162</v>
      </c>
      <c r="D96" s="32" t="s">
        <v>164</v>
      </c>
      <c r="E96" s="32" t="s">
        <v>164</v>
      </c>
      <c r="F96" s="39"/>
      <c r="G96" s="233"/>
      <c r="H96" s="224"/>
      <c r="I96" s="58" t="s">
        <v>162</v>
      </c>
      <c r="J96" s="32" t="s">
        <v>165</v>
      </c>
      <c r="K96" s="32" t="s">
        <v>166</v>
      </c>
      <c r="L96" s="39" t="s">
        <v>157</v>
      </c>
    </row>
    <row r="97" spans="1:12" x14ac:dyDescent="0.25">
      <c r="A97" s="233"/>
      <c r="B97" s="224"/>
      <c r="C97" s="59" t="s">
        <v>151</v>
      </c>
      <c r="D97" s="32" t="s">
        <v>194</v>
      </c>
      <c r="E97" s="32" t="s">
        <v>153</v>
      </c>
      <c r="F97" s="39"/>
      <c r="G97" s="233"/>
      <c r="H97" s="224"/>
      <c r="I97" s="32" t="s">
        <v>151</v>
      </c>
      <c r="J97" s="32" t="s">
        <v>156</v>
      </c>
      <c r="K97" s="32" t="s">
        <v>156</v>
      </c>
      <c r="L97" s="39"/>
    </row>
    <row r="98" spans="1:12" ht="30" x14ac:dyDescent="0.25">
      <c r="A98" s="233"/>
      <c r="B98" s="224"/>
      <c r="C98" s="59" t="s">
        <v>158</v>
      </c>
      <c r="D98" s="32" t="s">
        <v>195</v>
      </c>
      <c r="E98" s="59" t="s">
        <v>191</v>
      </c>
      <c r="F98" s="60" t="s">
        <v>196</v>
      </c>
      <c r="G98" s="233"/>
      <c r="H98" s="224"/>
      <c r="I98" s="59" t="s">
        <v>158</v>
      </c>
      <c r="J98" s="59" t="s">
        <v>197</v>
      </c>
      <c r="K98" s="59" t="s">
        <v>191</v>
      </c>
      <c r="L98" s="39"/>
    </row>
    <row r="99" spans="1:12" ht="30" x14ac:dyDescent="0.25">
      <c r="A99" s="233"/>
      <c r="B99" s="224"/>
      <c r="C99" s="59" t="s">
        <v>158</v>
      </c>
      <c r="D99" s="32" t="s">
        <v>198</v>
      </c>
      <c r="E99" s="59" t="s">
        <v>159</v>
      </c>
      <c r="F99" s="60" t="s">
        <v>196</v>
      </c>
      <c r="G99" s="233"/>
      <c r="H99" s="224"/>
      <c r="I99" s="59" t="s">
        <v>158</v>
      </c>
      <c r="J99" s="59" t="s">
        <v>159</v>
      </c>
      <c r="K99" s="59" t="s">
        <v>159</v>
      </c>
      <c r="L99" s="39"/>
    </row>
    <row r="100" spans="1:12" x14ac:dyDescent="0.25">
      <c r="A100" s="233"/>
      <c r="B100" s="224"/>
      <c r="C100" s="59" t="s">
        <v>158</v>
      </c>
      <c r="D100" s="32" t="s">
        <v>199</v>
      </c>
      <c r="F100" s="39"/>
      <c r="G100" s="233"/>
      <c r="H100" s="224"/>
      <c r="I100" s="59" t="s">
        <v>158</v>
      </c>
      <c r="J100" s="32" t="s">
        <v>200</v>
      </c>
      <c r="K100" s="32" t="s">
        <v>201</v>
      </c>
      <c r="L100" s="39"/>
    </row>
    <row r="101" spans="1:12" ht="30" x14ac:dyDescent="0.25">
      <c r="A101" s="233"/>
      <c r="B101" s="224"/>
      <c r="C101" s="59" t="s">
        <v>158</v>
      </c>
      <c r="D101" s="32" t="s">
        <v>202</v>
      </c>
      <c r="F101" s="39"/>
      <c r="G101" s="233"/>
      <c r="H101" s="224"/>
      <c r="I101" s="59" t="s">
        <v>158</v>
      </c>
      <c r="J101" s="59" t="s">
        <v>161</v>
      </c>
      <c r="L101" s="39"/>
    </row>
    <row r="102" spans="1:12" s="57" customFormat="1" ht="15.75" thickBot="1" x14ac:dyDescent="0.3">
      <c r="A102" s="233"/>
      <c r="B102" s="225"/>
      <c r="C102" s="92" t="s">
        <v>158</v>
      </c>
      <c r="D102" s="93" t="s">
        <v>203</v>
      </c>
      <c r="E102" s="83" t="s">
        <v>159</v>
      </c>
      <c r="F102" s="94"/>
      <c r="G102" s="233"/>
      <c r="H102" s="225"/>
      <c r="I102" s="83"/>
      <c r="J102" s="83"/>
      <c r="K102" s="83"/>
      <c r="L102" s="94"/>
    </row>
    <row r="103" spans="1:12" x14ac:dyDescent="0.25">
      <c r="A103" s="233"/>
      <c r="B103" s="237" t="s">
        <v>158</v>
      </c>
      <c r="C103" s="95"/>
      <c r="D103" s="96"/>
      <c r="E103" s="96"/>
      <c r="F103" s="55"/>
      <c r="G103" s="233"/>
      <c r="H103" s="223" t="s">
        <v>158</v>
      </c>
      <c r="I103" s="64" t="s">
        <v>158</v>
      </c>
      <c r="J103" s="38" t="s">
        <v>204</v>
      </c>
      <c r="K103" s="37"/>
      <c r="L103" s="55" t="s">
        <v>159</v>
      </c>
    </row>
    <row r="104" spans="1:12" x14ac:dyDescent="0.25">
      <c r="A104" s="233"/>
      <c r="B104" s="238"/>
      <c r="C104" s="66" t="s">
        <v>158</v>
      </c>
      <c r="D104" s="49" t="s">
        <v>205</v>
      </c>
      <c r="E104" s="32" t="s">
        <v>191</v>
      </c>
      <c r="F104" s="39" t="s">
        <v>196</v>
      </c>
      <c r="G104" s="233"/>
      <c r="H104" s="224"/>
      <c r="L104" s="39"/>
    </row>
    <row r="105" spans="1:12" ht="30" x14ac:dyDescent="0.25">
      <c r="A105" s="233"/>
      <c r="B105" s="238"/>
      <c r="C105" s="59" t="s">
        <v>158</v>
      </c>
      <c r="D105" s="59" t="s">
        <v>206</v>
      </c>
      <c r="E105" s="59" t="s">
        <v>196</v>
      </c>
      <c r="F105" s="39"/>
      <c r="G105" s="233"/>
      <c r="H105" s="224"/>
      <c r="I105" s="59" t="s">
        <v>158</v>
      </c>
      <c r="J105" s="59" t="s">
        <v>207</v>
      </c>
      <c r="L105" s="60" t="s">
        <v>196</v>
      </c>
    </row>
    <row r="106" spans="1:12" ht="30" x14ac:dyDescent="0.25">
      <c r="A106" s="233"/>
      <c r="B106" s="238"/>
      <c r="C106" s="59"/>
      <c r="D106" s="59"/>
      <c r="F106" s="39"/>
      <c r="G106" s="233"/>
      <c r="H106" s="224"/>
      <c r="I106" s="59" t="s">
        <v>208</v>
      </c>
      <c r="J106" s="59" t="s">
        <v>209</v>
      </c>
      <c r="K106" s="59" t="s">
        <v>196</v>
      </c>
      <c r="L106" s="60" t="s">
        <v>210</v>
      </c>
    </row>
    <row r="107" spans="1:12" ht="45" x14ac:dyDescent="0.25">
      <c r="A107" s="233"/>
      <c r="B107" s="238"/>
      <c r="C107" s="59" t="s">
        <v>208</v>
      </c>
      <c r="D107" s="59" t="s">
        <v>211</v>
      </c>
      <c r="E107" s="59" t="s">
        <v>191</v>
      </c>
      <c r="F107" s="60" t="s">
        <v>196</v>
      </c>
      <c r="G107" s="233"/>
      <c r="H107" s="224"/>
      <c r="I107" s="59" t="s">
        <v>208</v>
      </c>
      <c r="J107" s="59" t="s">
        <v>212</v>
      </c>
      <c r="L107" s="39" t="s">
        <v>213</v>
      </c>
    </row>
    <row r="108" spans="1:12" x14ac:dyDescent="0.25">
      <c r="A108" s="233"/>
      <c r="B108" s="238"/>
      <c r="C108" s="66" t="s">
        <v>208</v>
      </c>
      <c r="D108" s="66" t="s">
        <v>214</v>
      </c>
      <c r="E108" s="32" t="s">
        <v>159</v>
      </c>
      <c r="F108" s="39" t="s">
        <v>196</v>
      </c>
      <c r="G108" s="233"/>
      <c r="H108" s="224"/>
      <c r="L108" s="39"/>
    </row>
    <row r="109" spans="1:12" x14ac:dyDescent="0.25">
      <c r="A109" s="233"/>
      <c r="B109" s="238"/>
      <c r="C109" s="66" t="s">
        <v>208</v>
      </c>
      <c r="D109" s="49" t="s">
        <v>206</v>
      </c>
      <c r="E109" s="32" t="s">
        <v>196</v>
      </c>
      <c r="F109" s="39"/>
      <c r="G109" s="233"/>
      <c r="H109" s="224"/>
      <c r="L109" s="39"/>
    </row>
    <row r="110" spans="1:12" x14ac:dyDescent="0.25">
      <c r="A110" s="233"/>
      <c r="B110" s="238"/>
      <c r="C110" s="59" t="s">
        <v>208</v>
      </c>
      <c r="D110" s="32" t="s">
        <v>215</v>
      </c>
      <c r="F110" s="39"/>
      <c r="G110" s="233"/>
      <c r="H110" s="224"/>
      <c r="I110" s="59" t="s">
        <v>208</v>
      </c>
      <c r="J110" s="59" t="s">
        <v>216</v>
      </c>
      <c r="L110" s="39" t="s">
        <v>210</v>
      </c>
    </row>
    <row r="111" spans="1:12" ht="30" x14ac:dyDescent="0.25">
      <c r="A111" s="233"/>
      <c r="B111" s="238"/>
      <c r="C111" s="59" t="s">
        <v>151</v>
      </c>
      <c r="D111" s="32" t="s">
        <v>217</v>
      </c>
      <c r="E111" s="59" t="s">
        <v>153</v>
      </c>
      <c r="F111" s="39"/>
      <c r="G111" s="233"/>
      <c r="H111" s="224"/>
      <c r="I111" s="59" t="s">
        <v>151</v>
      </c>
      <c r="J111" s="59" t="s">
        <v>156</v>
      </c>
      <c r="K111" s="32" t="s">
        <v>156</v>
      </c>
      <c r="L111" s="39"/>
    </row>
    <row r="112" spans="1:12" x14ac:dyDescent="0.25">
      <c r="A112" s="233"/>
      <c r="B112" s="238"/>
      <c r="C112" s="59" t="s">
        <v>170</v>
      </c>
      <c r="D112" s="32" t="s">
        <v>218</v>
      </c>
      <c r="E112" s="32" t="s">
        <v>164</v>
      </c>
      <c r="F112" s="39"/>
      <c r="G112" s="233"/>
      <c r="H112" s="224"/>
      <c r="I112" s="32" t="s">
        <v>170</v>
      </c>
      <c r="J112" s="32" t="s">
        <v>219</v>
      </c>
      <c r="K112" s="32" t="s">
        <v>166</v>
      </c>
      <c r="L112" s="39"/>
    </row>
    <row r="113" spans="1:12" ht="15.75" thickBot="1" x14ac:dyDescent="0.3">
      <c r="A113" s="233"/>
      <c r="B113" s="239"/>
      <c r="C113" s="62" t="s">
        <v>162</v>
      </c>
      <c r="D113" s="53" t="s">
        <v>220</v>
      </c>
      <c r="E113" s="53" t="s">
        <v>164</v>
      </c>
      <c r="F113" s="54"/>
      <c r="G113" s="233"/>
      <c r="H113" s="225"/>
      <c r="I113" s="74" t="s">
        <v>162</v>
      </c>
      <c r="J113" s="53" t="s">
        <v>221</v>
      </c>
      <c r="K113" s="53" t="s">
        <v>166</v>
      </c>
      <c r="L113" s="54" t="s">
        <v>222</v>
      </c>
    </row>
    <row r="114" spans="1:12" ht="30" x14ac:dyDescent="0.25">
      <c r="A114" s="233"/>
      <c r="B114" s="237" t="s">
        <v>208</v>
      </c>
      <c r="C114" s="58" t="s">
        <v>162</v>
      </c>
      <c r="D114" s="37" t="s">
        <v>223</v>
      </c>
      <c r="E114" s="64" t="s">
        <v>224</v>
      </c>
      <c r="F114" s="55" t="s">
        <v>225</v>
      </c>
      <c r="G114" s="233"/>
      <c r="H114" s="223" t="s">
        <v>208</v>
      </c>
      <c r="I114" s="69" t="s">
        <v>162</v>
      </c>
      <c r="J114" s="64" t="s">
        <v>226</v>
      </c>
      <c r="K114" s="64" t="s">
        <v>224</v>
      </c>
      <c r="L114" s="65" t="s">
        <v>222</v>
      </c>
    </row>
    <row r="115" spans="1:12" ht="30.75" thickBot="1" x14ac:dyDescent="0.3">
      <c r="A115" s="233"/>
      <c r="B115" s="239"/>
      <c r="C115" s="58" t="s">
        <v>162</v>
      </c>
      <c r="D115" s="59" t="s">
        <v>227</v>
      </c>
      <c r="E115" s="59"/>
      <c r="F115" s="60" t="s">
        <v>225</v>
      </c>
      <c r="G115" s="233"/>
      <c r="H115" s="225"/>
      <c r="I115" s="62" t="s">
        <v>162</v>
      </c>
      <c r="J115" s="67" t="s">
        <v>228</v>
      </c>
      <c r="K115" s="67" t="s">
        <v>224</v>
      </c>
      <c r="L115" s="68" t="s">
        <v>222</v>
      </c>
    </row>
    <row r="116" spans="1:12" x14ac:dyDescent="0.25">
      <c r="A116" s="233"/>
      <c r="B116" s="223" t="s">
        <v>170</v>
      </c>
      <c r="C116" s="64" t="s">
        <v>158</v>
      </c>
      <c r="D116" s="37" t="s">
        <v>159</v>
      </c>
      <c r="E116" s="37" t="s">
        <v>159</v>
      </c>
      <c r="F116" s="55"/>
      <c r="G116" s="233"/>
      <c r="H116" s="223" t="s">
        <v>170</v>
      </c>
      <c r="I116" s="32" t="s">
        <v>158</v>
      </c>
      <c r="J116" s="32" t="s">
        <v>159</v>
      </c>
      <c r="K116" s="32" t="s">
        <v>159</v>
      </c>
      <c r="L116" s="39"/>
    </row>
    <row r="117" spans="1:12" ht="30" x14ac:dyDescent="0.25">
      <c r="A117" s="233"/>
      <c r="B117" s="224"/>
      <c r="C117" s="59" t="s">
        <v>158</v>
      </c>
      <c r="D117" s="32" t="s">
        <v>160</v>
      </c>
      <c r="F117" s="39"/>
      <c r="G117" s="233"/>
      <c r="H117" s="224"/>
      <c r="I117" s="59" t="s">
        <v>158</v>
      </c>
      <c r="J117" s="59" t="s">
        <v>161</v>
      </c>
      <c r="L117" s="39"/>
    </row>
    <row r="118" spans="1:12" ht="30.75" thickBot="1" x14ac:dyDescent="0.3">
      <c r="A118" s="234"/>
      <c r="B118" s="225"/>
      <c r="C118" s="62" t="s">
        <v>162</v>
      </c>
      <c r="D118" s="91" t="s">
        <v>229</v>
      </c>
      <c r="E118" s="53"/>
      <c r="F118" s="54" t="s">
        <v>230</v>
      </c>
      <c r="G118" s="234"/>
      <c r="H118" s="225"/>
      <c r="I118" s="62" t="s">
        <v>162</v>
      </c>
      <c r="J118" s="97" t="s">
        <v>231</v>
      </c>
      <c r="K118" s="53"/>
      <c r="L118" s="54" t="s">
        <v>232</v>
      </c>
    </row>
    <row r="119" spans="1:12" ht="27.75" customHeight="1" thickBot="1" x14ac:dyDescent="0.3">
      <c r="A119" s="240"/>
      <c r="B119" s="241"/>
      <c r="C119" s="241"/>
      <c r="D119" s="241"/>
      <c r="E119" s="241"/>
      <c r="F119" s="241"/>
      <c r="G119" s="241"/>
      <c r="H119" s="241"/>
      <c r="I119" s="241"/>
      <c r="J119" s="241"/>
      <c r="K119" s="241"/>
      <c r="L119" s="242"/>
    </row>
    <row r="120" spans="1:12" ht="14.85" customHeight="1" x14ac:dyDescent="0.25">
      <c r="A120" s="243" t="s">
        <v>233</v>
      </c>
      <c r="B120" s="223" t="s">
        <v>23</v>
      </c>
      <c r="C120" s="64" t="s">
        <v>234</v>
      </c>
      <c r="D120" s="37" t="s">
        <v>235</v>
      </c>
      <c r="E120" s="37" t="s">
        <v>235</v>
      </c>
      <c r="F120" s="55"/>
      <c r="G120" s="243" t="s">
        <v>233</v>
      </c>
      <c r="H120" s="223" t="s">
        <v>23</v>
      </c>
      <c r="I120" s="37" t="s">
        <v>234</v>
      </c>
      <c r="J120" s="37" t="s">
        <v>236</v>
      </c>
      <c r="K120" s="37" t="s">
        <v>236</v>
      </c>
      <c r="L120" s="55"/>
    </row>
    <row r="121" spans="1:12" ht="15.75" thickBot="1" x14ac:dyDescent="0.3">
      <c r="A121" s="233"/>
      <c r="B121" s="225"/>
      <c r="C121" s="67" t="s">
        <v>237</v>
      </c>
      <c r="D121" s="53" t="s">
        <v>238</v>
      </c>
      <c r="E121" s="53" t="s">
        <v>239</v>
      </c>
      <c r="F121" s="54" t="s">
        <v>133</v>
      </c>
      <c r="G121" s="233"/>
      <c r="H121" s="225"/>
      <c r="I121" s="53" t="s">
        <v>237</v>
      </c>
      <c r="J121" s="53" t="s">
        <v>240</v>
      </c>
      <c r="K121" s="53"/>
      <c r="L121" s="54" t="s">
        <v>136</v>
      </c>
    </row>
    <row r="122" spans="1:12" x14ac:dyDescent="0.25">
      <c r="A122" s="233"/>
      <c r="B122" s="223" t="s">
        <v>234</v>
      </c>
      <c r="C122" s="69" t="s">
        <v>151</v>
      </c>
      <c r="D122" s="37" t="s">
        <v>154</v>
      </c>
      <c r="E122" s="37" t="s">
        <v>154</v>
      </c>
      <c r="F122" s="55"/>
      <c r="G122" s="233"/>
      <c r="H122" s="223" t="s">
        <v>234</v>
      </c>
      <c r="I122" s="98" t="s">
        <v>151</v>
      </c>
      <c r="J122" s="37" t="s">
        <v>157</v>
      </c>
      <c r="K122" s="37" t="s">
        <v>157</v>
      </c>
      <c r="L122" s="55"/>
    </row>
    <row r="123" spans="1:12" x14ac:dyDescent="0.25">
      <c r="A123" s="233"/>
      <c r="B123" s="224"/>
      <c r="C123" s="59" t="s">
        <v>241</v>
      </c>
      <c r="D123" s="32" t="s">
        <v>242</v>
      </c>
      <c r="E123" s="32" t="s">
        <v>239</v>
      </c>
      <c r="F123" s="39" t="s">
        <v>153</v>
      </c>
      <c r="G123" s="233"/>
      <c r="H123" s="224"/>
      <c r="I123" s="32" t="s">
        <v>241</v>
      </c>
      <c r="J123" s="32" t="s">
        <v>243</v>
      </c>
      <c r="K123" s="32" t="s">
        <v>244</v>
      </c>
      <c r="L123" s="99" t="s">
        <v>157</v>
      </c>
    </row>
    <row r="124" spans="1:12" x14ac:dyDescent="0.25">
      <c r="A124" s="233"/>
      <c r="B124" s="224"/>
      <c r="C124" s="59" t="s">
        <v>234</v>
      </c>
      <c r="D124" s="32" t="s">
        <v>245</v>
      </c>
      <c r="E124" s="32" t="s">
        <v>239</v>
      </c>
      <c r="F124" s="39" t="s">
        <v>246</v>
      </c>
      <c r="G124" s="233"/>
      <c r="H124" s="224"/>
      <c r="I124" s="32" t="s">
        <v>234</v>
      </c>
      <c r="J124" s="32" t="s">
        <v>247</v>
      </c>
      <c r="K124" s="32" t="s">
        <v>244</v>
      </c>
      <c r="L124" s="39" t="s">
        <v>248</v>
      </c>
    </row>
    <row r="125" spans="1:12" x14ac:dyDescent="0.25">
      <c r="A125" s="233"/>
      <c r="B125" s="224"/>
      <c r="C125" s="58" t="s">
        <v>81</v>
      </c>
      <c r="D125" s="32" t="s">
        <v>168</v>
      </c>
      <c r="E125" s="32" t="s">
        <v>168</v>
      </c>
      <c r="F125" s="39"/>
      <c r="G125" s="233"/>
      <c r="H125" s="224"/>
      <c r="I125" s="41" t="s">
        <v>54</v>
      </c>
      <c r="J125" s="32" t="s">
        <v>249</v>
      </c>
      <c r="K125" s="32" t="s">
        <v>250</v>
      </c>
      <c r="L125" s="39" t="s">
        <v>251</v>
      </c>
    </row>
    <row r="126" spans="1:12" ht="30" x14ac:dyDescent="0.25">
      <c r="A126" s="233"/>
      <c r="B126" s="224"/>
      <c r="C126" s="59" t="s">
        <v>208</v>
      </c>
      <c r="D126" s="32" t="s">
        <v>252</v>
      </c>
      <c r="E126" s="59" t="s">
        <v>253</v>
      </c>
      <c r="F126" s="39"/>
      <c r="G126" s="233"/>
      <c r="H126" s="224"/>
      <c r="I126" s="59" t="s">
        <v>208</v>
      </c>
      <c r="J126" s="59" t="s">
        <v>210</v>
      </c>
      <c r="K126" s="59" t="s">
        <v>210</v>
      </c>
      <c r="L126" s="39"/>
    </row>
    <row r="127" spans="1:12" ht="30" x14ac:dyDescent="0.25">
      <c r="A127" s="233"/>
      <c r="B127" s="224"/>
      <c r="C127" s="59" t="s">
        <v>254</v>
      </c>
      <c r="D127" s="32" t="s">
        <v>255</v>
      </c>
      <c r="E127" s="59" t="s">
        <v>256</v>
      </c>
      <c r="F127" s="60" t="s">
        <v>191</v>
      </c>
      <c r="G127" s="233"/>
      <c r="H127" s="224"/>
      <c r="I127" s="59" t="s">
        <v>254</v>
      </c>
      <c r="J127" s="59" t="s">
        <v>257</v>
      </c>
      <c r="K127" s="59" t="s">
        <v>256</v>
      </c>
      <c r="L127" s="60" t="s">
        <v>191</v>
      </c>
    </row>
    <row r="128" spans="1:12" x14ac:dyDescent="0.25">
      <c r="A128" s="233"/>
      <c r="B128" s="224"/>
      <c r="C128" s="59" t="s">
        <v>254</v>
      </c>
      <c r="D128" s="32" t="s">
        <v>159</v>
      </c>
      <c r="E128" s="32" t="s">
        <v>159</v>
      </c>
      <c r="F128" s="39"/>
      <c r="G128" s="233"/>
      <c r="H128" s="224"/>
      <c r="I128" s="59" t="s">
        <v>254</v>
      </c>
      <c r="J128" s="32" t="s">
        <v>159</v>
      </c>
      <c r="K128" s="32" t="s">
        <v>159</v>
      </c>
      <c r="L128" s="39"/>
    </row>
    <row r="129" spans="1:12" ht="15.75" thickBot="1" x14ac:dyDescent="0.3">
      <c r="A129" s="233"/>
      <c r="B129" s="225"/>
      <c r="C129" s="67" t="s">
        <v>254</v>
      </c>
      <c r="D129" s="53" t="s">
        <v>258</v>
      </c>
      <c r="E129" s="53"/>
      <c r="F129" s="54" t="s">
        <v>159</v>
      </c>
      <c r="G129" s="233"/>
      <c r="H129" s="225"/>
      <c r="I129" s="67" t="s">
        <v>254</v>
      </c>
      <c r="J129" s="53" t="s">
        <v>258</v>
      </c>
      <c r="K129" s="53"/>
      <c r="L129" s="54" t="s">
        <v>159</v>
      </c>
    </row>
    <row r="130" spans="1:12" ht="30" x14ac:dyDescent="0.25">
      <c r="A130" s="233"/>
      <c r="B130" s="223" t="s">
        <v>237</v>
      </c>
      <c r="C130" s="64" t="s">
        <v>241</v>
      </c>
      <c r="D130" s="100" t="s">
        <v>259</v>
      </c>
      <c r="E130" s="37" t="s">
        <v>260</v>
      </c>
      <c r="F130" s="65" t="s">
        <v>153</v>
      </c>
      <c r="G130" s="233"/>
      <c r="H130" s="223" t="s">
        <v>237</v>
      </c>
      <c r="I130" s="64" t="s">
        <v>241</v>
      </c>
      <c r="J130" s="64" t="s">
        <v>261</v>
      </c>
      <c r="K130" s="64" t="s">
        <v>137</v>
      </c>
      <c r="L130" s="101" t="s">
        <v>157</v>
      </c>
    </row>
    <row r="131" spans="1:12" x14ac:dyDescent="0.25">
      <c r="A131" s="233"/>
      <c r="B131" s="224"/>
      <c r="C131" s="58" t="s">
        <v>262</v>
      </c>
      <c r="D131" s="32" t="s">
        <v>263</v>
      </c>
      <c r="E131" s="32" t="s">
        <v>134</v>
      </c>
      <c r="F131" s="39"/>
      <c r="G131" s="233"/>
      <c r="H131" s="224"/>
      <c r="I131" s="58" t="s">
        <v>262</v>
      </c>
      <c r="J131" s="32" t="s">
        <v>137</v>
      </c>
      <c r="K131" s="59" t="s">
        <v>137</v>
      </c>
      <c r="L131" s="39"/>
    </row>
    <row r="132" spans="1:12" x14ac:dyDescent="0.25">
      <c r="A132" s="233"/>
      <c r="B132" s="224"/>
      <c r="C132" s="58" t="s">
        <v>81</v>
      </c>
      <c r="D132" s="32" t="s">
        <v>168</v>
      </c>
      <c r="E132" s="32" t="s">
        <v>168</v>
      </c>
      <c r="F132" s="39"/>
      <c r="G132" s="233"/>
      <c r="H132" s="224"/>
      <c r="I132" s="41" t="s">
        <v>54</v>
      </c>
      <c r="J132" s="32" t="s">
        <v>249</v>
      </c>
      <c r="K132" s="59" t="s">
        <v>250</v>
      </c>
      <c r="L132" s="39" t="s">
        <v>251</v>
      </c>
    </row>
    <row r="133" spans="1:12" ht="30" x14ac:dyDescent="0.25">
      <c r="A133" s="233"/>
      <c r="B133" s="224"/>
      <c r="C133" s="59" t="s">
        <v>208</v>
      </c>
      <c r="D133" s="32" t="s">
        <v>252</v>
      </c>
      <c r="E133" s="59" t="s">
        <v>253</v>
      </c>
      <c r="F133" s="39"/>
      <c r="G133" s="233"/>
      <c r="H133" s="224"/>
      <c r="I133" s="59" t="s">
        <v>208</v>
      </c>
      <c r="J133" s="59" t="s">
        <v>210</v>
      </c>
      <c r="K133" s="59" t="s">
        <v>210</v>
      </c>
      <c r="L133" s="39"/>
    </row>
    <row r="134" spans="1:12" ht="30" x14ac:dyDescent="0.25">
      <c r="A134" s="233"/>
      <c r="B134" s="224"/>
      <c r="C134" s="59" t="s">
        <v>254</v>
      </c>
      <c r="D134" s="32" t="s">
        <v>255</v>
      </c>
      <c r="E134" s="59" t="s">
        <v>256</v>
      </c>
      <c r="F134" s="60" t="s">
        <v>191</v>
      </c>
      <c r="G134" s="233"/>
      <c r="H134" s="224"/>
      <c r="I134" s="59" t="s">
        <v>254</v>
      </c>
      <c r="J134" s="59" t="s">
        <v>257</v>
      </c>
      <c r="K134" s="59" t="s">
        <v>256</v>
      </c>
      <c r="L134" s="60" t="s">
        <v>191</v>
      </c>
    </row>
    <row r="135" spans="1:12" x14ac:dyDescent="0.25">
      <c r="A135" s="233"/>
      <c r="B135" s="224"/>
      <c r="C135" s="59" t="s">
        <v>254</v>
      </c>
      <c r="D135" s="32" t="s">
        <v>159</v>
      </c>
      <c r="E135" s="32" t="s">
        <v>159</v>
      </c>
      <c r="F135" s="39"/>
      <c r="G135" s="233"/>
      <c r="H135" s="224"/>
      <c r="I135" s="59" t="s">
        <v>254</v>
      </c>
      <c r="J135" s="32" t="s">
        <v>159</v>
      </c>
      <c r="K135" s="59" t="s">
        <v>159</v>
      </c>
      <c r="L135" s="39"/>
    </row>
    <row r="136" spans="1:12" ht="15.75" thickBot="1" x14ac:dyDescent="0.3">
      <c r="A136" s="233"/>
      <c r="B136" s="225"/>
      <c r="C136" s="67" t="s">
        <v>254</v>
      </c>
      <c r="D136" s="53" t="s">
        <v>258</v>
      </c>
      <c r="E136" s="53"/>
      <c r="F136" s="54" t="s">
        <v>159</v>
      </c>
      <c r="G136" s="233"/>
      <c r="H136" s="225"/>
      <c r="I136" s="67" t="s">
        <v>254</v>
      </c>
      <c r="J136" s="53" t="s">
        <v>258</v>
      </c>
      <c r="K136" s="53"/>
      <c r="L136" s="54" t="s">
        <v>159</v>
      </c>
    </row>
    <row r="137" spans="1:12" ht="30" x14ac:dyDescent="0.25">
      <c r="A137" s="233"/>
      <c r="B137" s="223" t="s">
        <v>262</v>
      </c>
      <c r="C137" s="64" t="s">
        <v>208</v>
      </c>
      <c r="D137" s="37" t="s">
        <v>252</v>
      </c>
      <c r="E137" s="64" t="s">
        <v>253</v>
      </c>
      <c r="F137" s="55"/>
      <c r="G137" s="233"/>
      <c r="H137" s="223" t="s">
        <v>262</v>
      </c>
      <c r="I137" s="64" t="s">
        <v>208</v>
      </c>
      <c r="J137" s="64" t="s">
        <v>210</v>
      </c>
      <c r="K137" s="37" t="s">
        <v>210</v>
      </c>
      <c r="L137" s="55"/>
    </row>
    <row r="138" spans="1:12" ht="30" x14ac:dyDescent="0.25">
      <c r="A138" s="233"/>
      <c r="B138" s="224"/>
      <c r="C138" s="59" t="s">
        <v>254</v>
      </c>
      <c r="D138" s="32" t="s">
        <v>255</v>
      </c>
      <c r="E138" s="59" t="s">
        <v>256</v>
      </c>
      <c r="F138" s="60" t="s">
        <v>191</v>
      </c>
      <c r="G138" s="233"/>
      <c r="H138" s="224"/>
      <c r="I138" s="59" t="s">
        <v>254</v>
      </c>
      <c r="J138" s="59" t="s">
        <v>257</v>
      </c>
      <c r="K138" s="59" t="s">
        <v>256</v>
      </c>
      <c r="L138" s="60" t="s">
        <v>191</v>
      </c>
    </row>
    <row r="139" spans="1:12" x14ac:dyDescent="0.25">
      <c r="A139" s="233"/>
      <c r="B139" s="224"/>
      <c r="C139" s="59" t="s">
        <v>254</v>
      </c>
      <c r="D139" s="32" t="s">
        <v>159</v>
      </c>
      <c r="E139" s="32" t="s">
        <v>159</v>
      </c>
      <c r="F139" s="39"/>
      <c r="G139" s="233"/>
      <c r="H139" s="224"/>
      <c r="I139" s="59" t="s">
        <v>254</v>
      </c>
      <c r="J139" s="32" t="s">
        <v>159</v>
      </c>
      <c r="K139" s="59" t="s">
        <v>159</v>
      </c>
      <c r="L139" s="39"/>
    </row>
    <row r="140" spans="1:12" ht="15.75" thickBot="1" x14ac:dyDescent="0.3">
      <c r="A140" s="233"/>
      <c r="B140" s="225"/>
      <c r="C140" s="67" t="s">
        <v>254</v>
      </c>
      <c r="D140" s="53" t="s">
        <v>258</v>
      </c>
      <c r="E140" s="53"/>
      <c r="F140" s="54" t="s">
        <v>159</v>
      </c>
      <c r="G140" s="233"/>
      <c r="H140" s="225"/>
      <c r="I140" s="67" t="s">
        <v>254</v>
      </c>
      <c r="J140" s="53" t="s">
        <v>258</v>
      </c>
      <c r="K140" s="53"/>
      <c r="L140" s="54" t="s">
        <v>159</v>
      </c>
    </row>
    <row r="141" spans="1:12" ht="30" x14ac:dyDescent="0.25">
      <c r="A141" s="233"/>
      <c r="B141" s="223" t="s">
        <v>241</v>
      </c>
      <c r="C141" s="64" t="s">
        <v>76</v>
      </c>
      <c r="D141" s="37" t="s">
        <v>264</v>
      </c>
      <c r="E141" s="37"/>
      <c r="F141" s="55"/>
      <c r="G141" s="233"/>
      <c r="H141" s="223" t="s">
        <v>241</v>
      </c>
      <c r="I141" s="64" t="s">
        <v>76</v>
      </c>
      <c r="J141" s="102" t="s">
        <v>265</v>
      </c>
      <c r="K141" s="37"/>
      <c r="L141" s="65" t="s">
        <v>266</v>
      </c>
    </row>
    <row r="142" spans="1:12" ht="30" x14ac:dyDescent="0.25">
      <c r="A142" s="233"/>
      <c r="B142" s="224"/>
      <c r="C142" s="59" t="s">
        <v>267</v>
      </c>
      <c r="D142" s="32" t="s">
        <v>268</v>
      </c>
      <c r="F142" s="39"/>
      <c r="G142" s="233"/>
      <c r="H142" s="224"/>
      <c r="I142" s="59" t="s">
        <v>267</v>
      </c>
      <c r="J142" s="103" t="s">
        <v>269</v>
      </c>
      <c r="K142" s="59" t="s">
        <v>269</v>
      </c>
      <c r="L142" s="60"/>
    </row>
    <row r="143" spans="1:12" ht="30" x14ac:dyDescent="0.25">
      <c r="A143" s="233"/>
      <c r="B143" s="224"/>
      <c r="C143" s="59" t="s">
        <v>208</v>
      </c>
      <c r="D143" s="32" t="s">
        <v>252</v>
      </c>
      <c r="E143" s="59" t="s">
        <v>253</v>
      </c>
      <c r="F143" s="39"/>
      <c r="G143" s="233"/>
      <c r="H143" s="224"/>
      <c r="I143" s="59" t="s">
        <v>208</v>
      </c>
      <c r="J143" s="59" t="s">
        <v>210</v>
      </c>
      <c r="K143" s="59" t="s">
        <v>210</v>
      </c>
      <c r="L143" s="60"/>
    </row>
    <row r="144" spans="1:12" ht="30" x14ac:dyDescent="0.25">
      <c r="A144" s="233"/>
      <c r="B144" s="224"/>
      <c r="C144" s="59" t="s">
        <v>254</v>
      </c>
      <c r="D144" s="32" t="s">
        <v>255</v>
      </c>
      <c r="E144" s="59" t="s">
        <v>256</v>
      </c>
      <c r="F144" s="60" t="s">
        <v>191</v>
      </c>
      <c r="G144" s="233"/>
      <c r="H144" s="224"/>
      <c r="I144" s="59" t="s">
        <v>254</v>
      </c>
      <c r="J144" s="59" t="s">
        <v>257</v>
      </c>
      <c r="K144" s="59" t="s">
        <v>256</v>
      </c>
      <c r="L144" s="60" t="s">
        <v>191</v>
      </c>
    </row>
    <row r="145" spans="1:12" x14ac:dyDescent="0.25">
      <c r="A145" s="233"/>
      <c r="B145" s="224"/>
      <c r="C145" s="59" t="s">
        <v>254</v>
      </c>
      <c r="D145" s="32" t="s">
        <v>159</v>
      </c>
      <c r="E145" s="32" t="s">
        <v>159</v>
      </c>
      <c r="F145" s="39"/>
      <c r="G145" s="233"/>
      <c r="H145" s="224"/>
      <c r="I145" s="59" t="s">
        <v>254</v>
      </c>
      <c r="J145" s="32" t="s">
        <v>159</v>
      </c>
      <c r="K145" s="59" t="s">
        <v>159</v>
      </c>
      <c r="L145" s="39"/>
    </row>
    <row r="146" spans="1:12" x14ac:dyDescent="0.25">
      <c r="A146" s="233"/>
      <c r="B146" s="224"/>
      <c r="C146" s="59" t="s">
        <v>254</v>
      </c>
      <c r="D146" s="32" t="s">
        <v>258</v>
      </c>
      <c r="F146" s="39" t="s">
        <v>159</v>
      </c>
      <c r="G146" s="233"/>
      <c r="H146" s="224"/>
      <c r="I146" s="59" t="s">
        <v>254</v>
      </c>
      <c r="J146" s="32" t="s">
        <v>258</v>
      </c>
      <c r="L146" s="39" t="s">
        <v>159</v>
      </c>
    </row>
    <row r="147" spans="1:12" ht="30.75" thickBot="1" x14ac:dyDescent="0.3">
      <c r="A147" s="233"/>
      <c r="B147" s="225"/>
      <c r="C147" s="62" t="s">
        <v>270</v>
      </c>
      <c r="D147" s="67" t="s">
        <v>271</v>
      </c>
      <c r="E147" s="53"/>
      <c r="F147" s="54" t="s">
        <v>272</v>
      </c>
      <c r="G147" s="233"/>
      <c r="H147" s="225"/>
      <c r="I147" s="62" t="s">
        <v>270</v>
      </c>
      <c r="J147" s="104" t="s">
        <v>273</v>
      </c>
      <c r="K147" s="104" t="s">
        <v>273</v>
      </c>
      <c r="L147" s="68"/>
    </row>
    <row r="148" spans="1:12" x14ac:dyDescent="0.25">
      <c r="A148" s="233"/>
      <c r="B148" s="223" t="s">
        <v>76</v>
      </c>
      <c r="C148" s="69" t="s">
        <v>270</v>
      </c>
      <c r="D148" s="48" t="s">
        <v>274</v>
      </c>
      <c r="E148" s="37"/>
      <c r="F148" s="55" t="s">
        <v>164</v>
      </c>
      <c r="G148" s="233"/>
      <c r="H148" s="223" t="s">
        <v>76</v>
      </c>
      <c r="I148" s="98" t="s">
        <v>270</v>
      </c>
      <c r="J148" s="96" t="s">
        <v>273</v>
      </c>
      <c r="K148" s="96" t="s">
        <v>273</v>
      </c>
      <c r="L148" s="55"/>
    </row>
    <row r="149" spans="1:12" x14ac:dyDescent="0.25">
      <c r="A149" s="233"/>
      <c r="B149" s="224"/>
      <c r="C149" s="66" t="s">
        <v>275</v>
      </c>
      <c r="D149" s="49" t="s">
        <v>276</v>
      </c>
      <c r="F149" s="60" t="s">
        <v>164</v>
      </c>
      <c r="G149" s="233"/>
      <c r="H149" s="224"/>
      <c r="I149" s="61" t="s">
        <v>277</v>
      </c>
      <c r="J149" s="61" t="s">
        <v>278</v>
      </c>
      <c r="K149" s="59" t="s">
        <v>266</v>
      </c>
      <c r="L149" s="60" t="s">
        <v>166</v>
      </c>
    </row>
    <row r="150" spans="1:12" ht="30" x14ac:dyDescent="0.25">
      <c r="A150" s="233"/>
      <c r="B150" s="224"/>
      <c r="C150" s="59" t="s">
        <v>208</v>
      </c>
      <c r="D150" s="32" t="s">
        <v>252</v>
      </c>
      <c r="E150" s="59" t="s">
        <v>253</v>
      </c>
      <c r="F150" s="39"/>
      <c r="G150" s="233"/>
      <c r="H150" s="224"/>
      <c r="I150" s="59" t="s">
        <v>208</v>
      </c>
      <c r="J150" s="59" t="s">
        <v>210</v>
      </c>
      <c r="K150" s="59" t="s">
        <v>210</v>
      </c>
      <c r="L150" s="60"/>
    </row>
    <row r="151" spans="1:12" ht="30" x14ac:dyDescent="0.25">
      <c r="A151" s="233"/>
      <c r="B151" s="224"/>
      <c r="C151" s="59" t="s">
        <v>254</v>
      </c>
      <c r="D151" s="32" t="s">
        <v>255</v>
      </c>
      <c r="E151" s="59" t="s">
        <v>256</v>
      </c>
      <c r="F151" s="60" t="s">
        <v>191</v>
      </c>
      <c r="G151" s="233"/>
      <c r="H151" s="224"/>
      <c r="I151" s="59" t="s">
        <v>254</v>
      </c>
      <c r="J151" s="59" t="s">
        <v>257</v>
      </c>
      <c r="K151" s="59" t="s">
        <v>256</v>
      </c>
      <c r="L151" s="60" t="s">
        <v>191</v>
      </c>
    </row>
    <row r="152" spans="1:12" x14ac:dyDescent="0.25">
      <c r="A152" s="233"/>
      <c r="B152" s="224"/>
      <c r="C152" s="59" t="s">
        <v>254</v>
      </c>
      <c r="D152" s="32" t="s">
        <v>159</v>
      </c>
      <c r="E152" s="32" t="s">
        <v>159</v>
      </c>
      <c r="F152" s="39"/>
      <c r="G152" s="233"/>
      <c r="H152" s="224"/>
      <c r="I152" s="59" t="s">
        <v>254</v>
      </c>
      <c r="J152" s="32" t="s">
        <v>159</v>
      </c>
      <c r="K152" s="32" t="s">
        <v>159</v>
      </c>
      <c r="L152" s="39"/>
    </row>
    <row r="153" spans="1:12" ht="15.75" thickBot="1" x14ac:dyDescent="0.3">
      <c r="A153" s="233"/>
      <c r="B153" s="225"/>
      <c r="C153" s="67" t="s">
        <v>254</v>
      </c>
      <c r="D153" s="53" t="s">
        <v>258</v>
      </c>
      <c r="E153" s="53"/>
      <c r="F153" s="54" t="s">
        <v>159</v>
      </c>
      <c r="G153" s="233"/>
      <c r="H153" s="225"/>
      <c r="I153" s="67" t="s">
        <v>254</v>
      </c>
      <c r="J153" s="53" t="s">
        <v>258</v>
      </c>
      <c r="K153" s="53"/>
      <c r="L153" s="54" t="s">
        <v>159</v>
      </c>
    </row>
    <row r="154" spans="1:12" x14ac:dyDescent="0.25">
      <c r="A154" s="233"/>
      <c r="B154" s="223" t="s">
        <v>267</v>
      </c>
      <c r="C154" s="64" t="s">
        <v>267</v>
      </c>
      <c r="D154" s="37" t="s">
        <v>279</v>
      </c>
      <c r="E154" s="37"/>
      <c r="F154" s="55" t="s">
        <v>280</v>
      </c>
      <c r="G154" s="233"/>
      <c r="H154" s="223" t="s">
        <v>267</v>
      </c>
      <c r="I154" s="37" t="s">
        <v>267</v>
      </c>
      <c r="J154" s="105" t="s">
        <v>281</v>
      </c>
      <c r="K154" s="37" t="s">
        <v>281</v>
      </c>
      <c r="L154" s="55"/>
    </row>
    <row r="155" spans="1:12" x14ac:dyDescent="0.25">
      <c r="A155" s="233"/>
      <c r="B155" s="224"/>
      <c r="C155" s="59" t="s">
        <v>282</v>
      </c>
      <c r="D155" s="32" t="s">
        <v>283</v>
      </c>
      <c r="E155" s="32" t="s">
        <v>283</v>
      </c>
      <c r="F155" s="39"/>
      <c r="G155" s="233"/>
      <c r="H155" s="224"/>
      <c r="I155" s="32" t="s">
        <v>282</v>
      </c>
      <c r="J155" s="32" t="s">
        <v>284</v>
      </c>
      <c r="L155" s="39" t="s">
        <v>269</v>
      </c>
    </row>
    <row r="156" spans="1:12" x14ac:dyDescent="0.25">
      <c r="A156" s="233"/>
      <c r="B156" s="224"/>
      <c r="C156" s="59"/>
      <c r="F156" s="39"/>
      <c r="G156" s="233"/>
      <c r="H156" s="224"/>
      <c r="I156" s="32" t="s">
        <v>270</v>
      </c>
      <c r="J156" s="106" t="s">
        <v>273</v>
      </c>
      <c r="K156" s="107" t="s">
        <v>273</v>
      </c>
      <c r="L156" s="39"/>
    </row>
    <row r="157" spans="1:12" ht="30" x14ac:dyDescent="0.25">
      <c r="A157" s="233"/>
      <c r="B157" s="224"/>
      <c r="C157" s="59" t="s">
        <v>208</v>
      </c>
      <c r="D157" s="32" t="s">
        <v>252</v>
      </c>
      <c r="E157" s="59" t="s">
        <v>253</v>
      </c>
      <c r="F157" s="39"/>
      <c r="G157" s="233"/>
      <c r="H157" s="224"/>
      <c r="I157" s="59" t="s">
        <v>208</v>
      </c>
      <c r="J157" s="59" t="s">
        <v>210</v>
      </c>
      <c r="K157" s="59" t="s">
        <v>210</v>
      </c>
      <c r="L157" s="39"/>
    </row>
    <row r="158" spans="1:12" ht="30" x14ac:dyDescent="0.25">
      <c r="A158" s="233"/>
      <c r="B158" s="224"/>
      <c r="C158" s="59" t="s">
        <v>254</v>
      </c>
      <c r="D158" s="32" t="s">
        <v>255</v>
      </c>
      <c r="E158" s="59" t="s">
        <v>256</v>
      </c>
      <c r="F158" s="60" t="s">
        <v>191</v>
      </c>
      <c r="G158" s="233"/>
      <c r="H158" s="224"/>
      <c r="I158" s="59" t="s">
        <v>254</v>
      </c>
      <c r="J158" s="59" t="s">
        <v>257</v>
      </c>
      <c r="K158" s="59" t="s">
        <v>256</v>
      </c>
      <c r="L158" s="60" t="s">
        <v>191</v>
      </c>
    </row>
    <row r="159" spans="1:12" x14ac:dyDescent="0.25">
      <c r="A159" s="233"/>
      <c r="B159" s="224"/>
      <c r="C159" s="59" t="s">
        <v>254</v>
      </c>
      <c r="D159" s="32" t="s">
        <v>159</v>
      </c>
      <c r="E159" s="32" t="s">
        <v>159</v>
      </c>
      <c r="F159" s="39"/>
      <c r="G159" s="233"/>
      <c r="H159" s="224"/>
      <c r="I159" s="59" t="s">
        <v>254</v>
      </c>
      <c r="J159" s="32" t="s">
        <v>159</v>
      </c>
      <c r="K159" s="32" t="s">
        <v>159</v>
      </c>
      <c r="L159" s="39"/>
    </row>
    <row r="160" spans="1:12" ht="15.75" thickBot="1" x14ac:dyDescent="0.3">
      <c r="A160" s="233"/>
      <c r="B160" s="225"/>
      <c r="C160" s="67" t="s">
        <v>254</v>
      </c>
      <c r="D160" s="53" t="s">
        <v>258</v>
      </c>
      <c r="E160" s="53"/>
      <c r="F160" s="54" t="s">
        <v>159</v>
      </c>
      <c r="G160" s="233"/>
      <c r="H160" s="225"/>
      <c r="I160" s="67" t="s">
        <v>254</v>
      </c>
      <c r="J160" s="53" t="s">
        <v>258</v>
      </c>
      <c r="K160" s="53"/>
      <c r="L160" s="54" t="s">
        <v>159</v>
      </c>
    </row>
    <row r="161" spans="1:12" x14ac:dyDescent="0.25">
      <c r="A161" s="233"/>
      <c r="B161" s="223" t="s">
        <v>282</v>
      </c>
      <c r="C161" s="64" t="s">
        <v>267</v>
      </c>
      <c r="D161" s="37" t="s">
        <v>285</v>
      </c>
      <c r="E161" s="37"/>
      <c r="F161" s="55" t="s">
        <v>286</v>
      </c>
      <c r="G161" s="233"/>
      <c r="H161" s="223" t="s">
        <v>282</v>
      </c>
      <c r="I161" s="37" t="s">
        <v>267</v>
      </c>
      <c r="J161" s="96" t="s">
        <v>269</v>
      </c>
      <c r="K161" s="96" t="s">
        <v>269</v>
      </c>
      <c r="L161" s="55"/>
    </row>
    <row r="162" spans="1:12" x14ac:dyDescent="0.25">
      <c r="A162" s="233"/>
      <c r="B162" s="224"/>
      <c r="C162" s="59" t="s">
        <v>76</v>
      </c>
      <c r="D162" s="32" t="s">
        <v>287</v>
      </c>
      <c r="F162" s="39"/>
      <c r="G162" s="233"/>
      <c r="H162" s="224"/>
      <c r="L162" s="39"/>
    </row>
    <row r="163" spans="1:12" ht="30" x14ac:dyDescent="0.25">
      <c r="A163" s="233"/>
      <c r="B163" s="224"/>
      <c r="C163" s="58" t="s">
        <v>270</v>
      </c>
      <c r="D163" s="32" t="s">
        <v>288</v>
      </c>
      <c r="F163" s="39" t="s">
        <v>272</v>
      </c>
      <c r="G163" s="233"/>
      <c r="H163" s="224"/>
      <c r="I163" s="58" t="s">
        <v>270</v>
      </c>
      <c r="J163" s="103" t="s">
        <v>273</v>
      </c>
      <c r="K163" s="103" t="s">
        <v>273</v>
      </c>
      <c r="L163" s="39"/>
    </row>
    <row r="164" spans="1:12" ht="30" x14ac:dyDescent="0.25">
      <c r="A164" s="233"/>
      <c r="B164" s="224"/>
      <c r="C164" s="59" t="s">
        <v>208</v>
      </c>
      <c r="D164" s="32" t="s">
        <v>252</v>
      </c>
      <c r="E164" s="59" t="s">
        <v>253</v>
      </c>
      <c r="F164" s="39"/>
      <c r="G164" s="233"/>
      <c r="H164" s="224"/>
      <c r="I164" s="59" t="s">
        <v>208</v>
      </c>
      <c r="J164" s="59" t="s">
        <v>210</v>
      </c>
      <c r="K164" s="59" t="s">
        <v>210</v>
      </c>
      <c r="L164" s="60"/>
    </row>
    <row r="165" spans="1:12" ht="30" x14ac:dyDescent="0.25">
      <c r="A165" s="233"/>
      <c r="B165" s="224"/>
      <c r="C165" s="59" t="s">
        <v>254</v>
      </c>
      <c r="D165" s="32" t="s">
        <v>255</v>
      </c>
      <c r="E165" s="59" t="s">
        <v>256</v>
      </c>
      <c r="F165" s="60" t="s">
        <v>191</v>
      </c>
      <c r="G165" s="233"/>
      <c r="H165" s="224"/>
      <c r="I165" s="59" t="s">
        <v>254</v>
      </c>
      <c r="J165" s="59" t="s">
        <v>257</v>
      </c>
      <c r="K165" s="59" t="s">
        <v>256</v>
      </c>
      <c r="L165" s="60" t="s">
        <v>191</v>
      </c>
    </row>
    <row r="166" spans="1:12" x14ac:dyDescent="0.25">
      <c r="A166" s="233"/>
      <c r="B166" s="224"/>
      <c r="C166" s="59" t="s">
        <v>254</v>
      </c>
      <c r="D166" s="32" t="s">
        <v>159</v>
      </c>
      <c r="E166" s="32" t="s">
        <v>159</v>
      </c>
      <c r="F166" s="39"/>
      <c r="G166" s="233"/>
      <c r="H166" s="224"/>
      <c r="I166" s="59" t="s">
        <v>254</v>
      </c>
      <c r="J166" s="32" t="s">
        <v>159</v>
      </c>
      <c r="K166" s="32" t="s">
        <v>159</v>
      </c>
      <c r="L166" s="39"/>
    </row>
    <row r="167" spans="1:12" ht="15.75" thickBot="1" x14ac:dyDescent="0.3">
      <c r="A167" s="233"/>
      <c r="B167" s="225"/>
      <c r="C167" s="67" t="s">
        <v>254</v>
      </c>
      <c r="D167" s="53" t="s">
        <v>258</v>
      </c>
      <c r="E167" s="53"/>
      <c r="F167" s="54" t="s">
        <v>159</v>
      </c>
      <c r="G167" s="233"/>
      <c r="H167" s="225"/>
      <c r="I167" s="67" t="s">
        <v>254</v>
      </c>
      <c r="J167" s="53" t="s">
        <v>258</v>
      </c>
      <c r="K167" s="53"/>
      <c r="L167" s="54" t="s">
        <v>159</v>
      </c>
    </row>
    <row r="168" spans="1:12" ht="29.1" customHeight="1" x14ac:dyDescent="0.25">
      <c r="A168" s="233"/>
      <c r="B168" s="218" t="s">
        <v>275</v>
      </c>
      <c r="C168" s="69" t="s">
        <v>270</v>
      </c>
      <c r="D168" s="108" t="s">
        <v>289</v>
      </c>
      <c r="E168" s="64"/>
      <c r="F168" s="55" t="s">
        <v>290</v>
      </c>
      <c r="G168" s="233"/>
      <c r="H168" s="230" t="s">
        <v>277</v>
      </c>
      <c r="I168" s="37"/>
      <c r="J168" s="37"/>
      <c r="K168" s="37"/>
      <c r="L168" s="55"/>
    </row>
    <row r="169" spans="1:12" x14ac:dyDescent="0.25">
      <c r="A169" s="233"/>
      <c r="B169" s="219"/>
      <c r="C169" s="58"/>
      <c r="E169" s="59"/>
      <c r="F169" s="39"/>
      <c r="G169" s="233"/>
      <c r="H169" s="231"/>
      <c r="I169" s="87" t="s">
        <v>270</v>
      </c>
      <c r="J169" s="41" t="s">
        <v>291</v>
      </c>
      <c r="K169" s="32" t="s">
        <v>292</v>
      </c>
      <c r="L169" s="39" t="s">
        <v>273</v>
      </c>
    </row>
    <row r="170" spans="1:12" ht="30" x14ac:dyDescent="0.25">
      <c r="A170" s="233"/>
      <c r="B170" s="219"/>
      <c r="C170" s="59" t="s">
        <v>208</v>
      </c>
      <c r="D170" s="32" t="s">
        <v>252</v>
      </c>
      <c r="E170" s="59" t="s">
        <v>253</v>
      </c>
      <c r="F170" s="39"/>
      <c r="G170" s="233"/>
      <c r="H170" s="231"/>
      <c r="I170" s="59" t="s">
        <v>208</v>
      </c>
      <c r="J170" s="59" t="s">
        <v>210</v>
      </c>
      <c r="K170" s="59" t="s">
        <v>210</v>
      </c>
      <c r="L170" s="60"/>
    </row>
    <row r="171" spans="1:12" ht="30" x14ac:dyDescent="0.25">
      <c r="A171" s="233"/>
      <c r="B171" s="219"/>
      <c r="C171" s="59" t="s">
        <v>254</v>
      </c>
      <c r="D171" s="32" t="s">
        <v>255</v>
      </c>
      <c r="E171" s="59" t="s">
        <v>256</v>
      </c>
      <c r="F171" s="60" t="s">
        <v>191</v>
      </c>
      <c r="G171" s="233"/>
      <c r="H171" s="231"/>
      <c r="I171" s="59" t="s">
        <v>254</v>
      </c>
      <c r="J171" s="59" t="s">
        <v>257</v>
      </c>
      <c r="K171" s="59" t="s">
        <v>256</v>
      </c>
      <c r="L171" s="60" t="s">
        <v>191</v>
      </c>
    </row>
    <row r="172" spans="1:12" x14ac:dyDescent="0.25">
      <c r="A172" s="233"/>
      <c r="B172" s="219"/>
      <c r="C172" s="59" t="s">
        <v>254</v>
      </c>
      <c r="D172" s="32" t="s">
        <v>159</v>
      </c>
      <c r="E172" s="59" t="s">
        <v>159</v>
      </c>
      <c r="F172" s="39"/>
      <c r="G172" s="233"/>
      <c r="H172" s="231"/>
      <c r="I172" s="59" t="s">
        <v>254</v>
      </c>
      <c r="J172" s="32" t="s">
        <v>159</v>
      </c>
      <c r="K172" s="32" t="s">
        <v>159</v>
      </c>
      <c r="L172" s="39"/>
    </row>
    <row r="173" spans="1:12" ht="15.75" thickBot="1" x14ac:dyDescent="0.3">
      <c r="A173" s="233"/>
      <c r="B173" s="220"/>
      <c r="C173" s="67" t="s">
        <v>254</v>
      </c>
      <c r="D173" s="53" t="s">
        <v>258</v>
      </c>
      <c r="E173" s="53"/>
      <c r="F173" s="54" t="s">
        <v>159</v>
      </c>
      <c r="G173" s="233"/>
      <c r="H173" s="232"/>
      <c r="I173" s="67" t="s">
        <v>254</v>
      </c>
      <c r="J173" s="53" t="s">
        <v>258</v>
      </c>
      <c r="K173" s="53"/>
      <c r="L173" s="54" t="s">
        <v>159</v>
      </c>
    </row>
    <row r="174" spans="1:12" x14ac:dyDescent="0.25">
      <c r="A174" s="233"/>
      <c r="B174" s="223" t="s">
        <v>254</v>
      </c>
      <c r="C174" s="64" t="s">
        <v>208</v>
      </c>
      <c r="D174" s="37" t="s">
        <v>293</v>
      </c>
      <c r="E174" s="37"/>
      <c r="F174" s="55" t="s">
        <v>196</v>
      </c>
      <c r="G174" s="233"/>
      <c r="H174" s="223" t="s">
        <v>254</v>
      </c>
      <c r="I174" s="64" t="s">
        <v>208</v>
      </c>
      <c r="J174" s="37" t="s">
        <v>294</v>
      </c>
      <c r="K174" s="37"/>
      <c r="L174" s="55" t="s">
        <v>196</v>
      </c>
    </row>
    <row r="175" spans="1:12" x14ac:dyDescent="0.25">
      <c r="A175" s="233"/>
      <c r="B175" s="224"/>
      <c r="C175" s="59" t="s">
        <v>208</v>
      </c>
      <c r="D175" s="32" t="s">
        <v>295</v>
      </c>
      <c r="E175" s="59" t="s">
        <v>196</v>
      </c>
      <c r="F175" s="39"/>
      <c r="G175" s="233"/>
      <c r="H175" s="224"/>
      <c r="I175" s="59" t="s">
        <v>208</v>
      </c>
      <c r="J175" s="32" t="s">
        <v>295</v>
      </c>
      <c r="K175" s="32" t="s">
        <v>196</v>
      </c>
      <c r="L175" s="39"/>
    </row>
    <row r="176" spans="1:12" x14ac:dyDescent="0.25">
      <c r="A176" s="233"/>
      <c r="B176" s="224"/>
      <c r="C176" s="59" t="s">
        <v>296</v>
      </c>
      <c r="D176" s="32" t="s">
        <v>297</v>
      </c>
      <c r="F176" s="39" t="s">
        <v>196</v>
      </c>
      <c r="G176" s="233"/>
      <c r="H176" s="224"/>
      <c r="I176" s="59" t="s">
        <v>296</v>
      </c>
      <c r="J176" s="32" t="s">
        <v>294</v>
      </c>
      <c r="L176" s="39" t="s">
        <v>196</v>
      </c>
    </row>
    <row r="177" spans="1:12" ht="15.75" thickBot="1" x14ac:dyDescent="0.3">
      <c r="A177" s="233"/>
      <c r="B177" s="225"/>
      <c r="C177" s="67" t="s">
        <v>296</v>
      </c>
      <c r="D177" s="53" t="s">
        <v>206</v>
      </c>
      <c r="E177" s="53" t="s">
        <v>196</v>
      </c>
      <c r="F177" s="54"/>
      <c r="G177" s="233"/>
      <c r="H177" s="225"/>
      <c r="I177" s="67" t="s">
        <v>296</v>
      </c>
      <c r="J177" s="53" t="s">
        <v>206</v>
      </c>
      <c r="K177" s="53" t="s">
        <v>196</v>
      </c>
      <c r="L177" s="54"/>
    </row>
    <row r="178" spans="1:12" ht="15.75" thickBot="1" x14ac:dyDescent="0.3">
      <c r="A178" s="233"/>
      <c r="B178" s="109" t="s">
        <v>296</v>
      </c>
      <c r="C178" s="110" t="s">
        <v>208</v>
      </c>
      <c r="D178" s="111" t="s">
        <v>298</v>
      </c>
      <c r="E178" s="111" t="s">
        <v>253</v>
      </c>
      <c r="F178" s="112"/>
      <c r="G178" s="233"/>
      <c r="H178" s="109" t="s">
        <v>296</v>
      </c>
      <c r="I178" s="110" t="s">
        <v>208</v>
      </c>
      <c r="J178" s="111" t="s">
        <v>210</v>
      </c>
      <c r="K178" s="111" t="s">
        <v>210</v>
      </c>
      <c r="L178" s="112"/>
    </row>
    <row r="179" spans="1:12" x14ac:dyDescent="0.25">
      <c r="A179" s="233"/>
      <c r="B179" s="223" t="s">
        <v>208</v>
      </c>
      <c r="C179" s="69" t="s">
        <v>299</v>
      </c>
      <c r="D179" s="37" t="s">
        <v>300</v>
      </c>
      <c r="E179" s="37"/>
      <c r="F179" s="55" t="s">
        <v>224</v>
      </c>
      <c r="G179" s="233"/>
      <c r="H179" s="223" t="s">
        <v>208</v>
      </c>
      <c r="I179" s="69" t="s">
        <v>299</v>
      </c>
      <c r="J179" s="37" t="s">
        <v>301</v>
      </c>
      <c r="K179" s="37"/>
      <c r="L179" s="55" t="s">
        <v>224</v>
      </c>
    </row>
    <row r="180" spans="1:12" ht="15.75" thickBot="1" x14ac:dyDescent="0.3">
      <c r="A180" s="234"/>
      <c r="B180" s="225"/>
      <c r="C180" s="62" t="s">
        <v>299</v>
      </c>
      <c r="D180" s="53" t="s">
        <v>224</v>
      </c>
      <c r="E180" s="53" t="s">
        <v>224</v>
      </c>
      <c r="F180" s="54"/>
      <c r="G180" s="234"/>
      <c r="H180" s="225"/>
      <c r="I180" s="62" t="s">
        <v>299</v>
      </c>
      <c r="J180" s="53" t="s">
        <v>224</v>
      </c>
      <c r="K180" s="53" t="s">
        <v>224</v>
      </c>
      <c r="L180" s="54"/>
    </row>
    <row r="181" spans="1:12" ht="33.75" customHeight="1" thickBot="1" x14ac:dyDescent="0.3">
      <c r="A181" s="240"/>
      <c r="B181" s="241"/>
      <c r="C181" s="241"/>
      <c r="D181" s="241"/>
      <c r="E181" s="241"/>
      <c r="F181" s="241"/>
      <c r="G181" s="241"/>
      <c r="H181" s="241"/>
      <c r="I181" s="241"/>
      <c r="J181" s="241"/>
      <c r="K181" s="241"/>
      <c r="L181" s="242"/>
    </row>
    <row r="182" spans="1:12" x14ac:dyDescent="0.25">
      <c r="A182" s="243" t="s">
        <v>302</v>
      </c>
      <c r="B182" s="223" t="s">
        <v>23</v>
      </c>
      <c r="C182" s="64" t="s">
        <v>303</v>
      </c>
      <c r="D182" s="37" t="s">
        <v>304</v>
      </c>
      <c r="E182" s="37" t="s">
        <v>304</v>
      </c>
      <c r="F182" s="55"/>
      <c r="G182" s="244" t="s">
        <v>302</v>
      </c>
      <c r="H182" s="223" t="s">
        <v>23</v>
      </c>
      <c r="I182" s="64" t="s">
        <v>303</v>
      </c>
      <c r="J182" s="37" t="s">
        <v>305</v>
      </c>
      <c r="K182" s="37" t="s">
        <v>305</v>
      </c>
      <c r="L182" s="55"/>
    </row>
    <row r="183" spans="1:12" x14ac:dyDescent="0.25">
      <c r="A183" s="233"/>
      <c r="B183" s="224"/>
      <c r="C183" s="59" t="s">
        <v>306</v>
      </c>
      <c r="D183" s="32" t="s">
        <v>307</v>
      </c>
      <c r="F183" s="39" t="s">
        <v>140</v>
      </c>
      <c r="G183" s="245"/>
      <c r="H183" s="224"/>
      <c r="I183" s="59" t="s">
        <v>306</v>
      </c>
      <c r="J183" s="32" t="s">
        <v>307</v>
      </c>
      <c r="L183" s="39" t="s">
        <v>140</v>
      </c>
    </row>
    <row r="184" spans="1:12" ht="15.75" thickBot="1" x14ac:dyDescent="0.3">
      <c r="A184" s="233"/>
      <c r="B184" s="225"/>
      <c r="C184" s="62" t="s">
        <v>81</v>
      </c>
      <c r="D184" s="53" t="s">
        <v>168</v>
      </c>
      <c r="E184" s="53" t="s">
        <v>168</v>
      </c>
      <c r="F184" s="54"/>
      <c r="G184" s="245"/>
      <c r="H184" s="225"/>
      <c r="I184" s="97" t="s">
        <v>54</v>
      </c>
      <c r="J184" s="53" t="s">
        <v>249</v>
      </c>
      <c r="K184" s="53" t="s">
        <v>250</v>
      </c>
      <c r="L184" s="54" t="s">
        <v>251</v>
      </c>
    </row>
    <row r="185" spans="1:12" x14ac:dyDescent="0.25">
      <c r="A185" s="233"/>
      <c r="B185" s="223" t="s">
        <v>306</v>
      </c>
      <c r="C185" s="64" t="s">
        <v>303</v>
      </c>
      <c r="D185" s="37" t="s">
        <v>308</v>
      </c>
      <c r="E185" s="37" t="s">
        <v>141</v>
      </c>
      <c r="F185" s="55"/>
      <c r="G185" s="245"/>
      <c r="H185" s="223" t="s">
        <v>306</v>
      </c>
      <c r="I185" s="64" t="s">
        <v>303</v>
      </c>
      <c r="J185" s="37" t="s">
        <v>308</v>
      </c>
      <c r="K185" s="37" t="s">
        <v>141</v>
      </c>
      <c r="L185" s="55"/>
    </row>
    <row r="186" spans="1:12" x14ac:dyDescent="0.25">
      <c r="A186" s="233"/>
      <c r="B186" s="224"/>
      <c r="C186" s="58" t="s">
        <v>309</v>
      </c>
      <c r="D186" s="32" t="s">
        <v>310</v>
      </c>
      <c r="E186" s="32" t="s">
        <v>141</v>
      </c>
      <c r="F186" s="39"/>
      <c r="G186" s="245"/>
      <c r="H186" s="224"/>
      <c r="I186" s="58" t="s">
        <v>309</v>
      </c>
      <c r="J186" s="32" t="s">
        <v>310</v>
      </c>
      <c r="K186" s="32" t="s">
        <v>141</v>
      </c>
      <c r="L186" s="39"/>
    </row>
    <row r="187" spans="1:12" x14ac:dyDescent="0.25">
      <c r="A187" s="233"/>
      <c r="B187" s="224"/>
      <c r="C187" s="58" t="s">
        <v>81</v>
      </c>
      <c r="D187" s="32" t="s">
        <v>168</v>
      </c>
      <c r="E187" s="32" t="s">
        <v>168</v>
      </c>
      <c r="F187" s="39"/>
      <c r="G187" s="245"/>
      <c r="H187" s="224"/>
      <c r="I187" s="61" t="s">
        <v>54</v>
      </c>
      <c r="J187" s="32" t="s">
        <v>249</v>
      </c>
      <c r="K187" s="32" t="s">
        <v>250</v>
      </c>
      <c r="L187" s="39" t="s">
        <v>251</v>
      </c>
    </row>
    <row r="188" spans="1:12" x14ac:dyDescent="0.25">
      <c r="A188" s="233"/>
      <c r="B188" s="224"/>
      <c r="C188" s="59" t="s">
        <v>208</v>
      </c>
      <c r="D188" s="32" t="s">
        <v>253</v>
      </c>
      <c r="E188" s="32" t="s">
        <v>253</v>
      </c>
      <c r="F188" s="39"/>
      <c r="G188" s="245"/>
      <c r="H188" s="224"/>
      <c r="I188" s="59" t="s">
        <v>208</v>
      </c>
      <c r="J188" s="32" t="s">
        <v>210</v>
      </c>
      <c r="K188" s="32" t="s">
        <v>210</v>
      </c>
      <c r="L188" s="39"/>
    </row>
    <row r="189" spans="1:12" x14ac:dyDescent="0.25">
      <c r="A189" s="233"/>
      <c r="B189" s="224"/>
      <c r="C189" s="59" t="s">
        <v>254</v>
      </c>
      <c r="D189" s="32" t="s">
        <v>159</v>
      </c>
      <c r="E189" s="32" t="s">
        <v>159</v>
      </c>
      <c r="F189" s="39"/>
      <c r="G189" s="245"/>
      <c r="H189" s="224"/>
      <c r="I189" s="59" t="s">
        <v>254</v>
      </c>
      <c r="J189" s="32" t="s">
        <v>159</v>
      </c>
      <c r="K189" s="32" t="s">
        <v>159</v>
      </c>
      <c r="L189" s="39"/>
    </row>
    <row r="190" spans="1:12" ht="15.75" thickBot="1" x14ac:dyDescent="0.3">
      <c r="A190" s="233"/>
      <c r="B190" s="225"/>
      <c r="C190" s="67" t="s">
        <v>254</v>
      </c>
      <c r="D190" s="53" t="s">
        <v>311</v>
      </c>
      <c r="E190" s="53"/>
      <c r="F190" s="54" t="s">
        <v>159</v>
      </c>
      <c r="G190" s="245"/>
      <c r="H190" s="225"/>
      <c r="I190" s="67" t="s">
        <v>254</v>
      </c>
      <c r="J190" s="53" t="s">
        <v>258</v>
      </c>
      <c r="K190" s="53"/>
      <c r="L190" s="54" t="s">
        <v>159</v>
      </c>
    </row>
    <row r="191" spans="1:12" x14ac:dyDescent="0.25">
      <c r="A191" s="233"/>
      <c r="B191" s="223" t="s">
        <v>303</v>
      </c>
      <c r="C191" s="69" t="s">
        <v>312</v>
      </c>
      <c r="D191" s="37" t="s">
        <v>313</v>
      </c>
      <c r="E191" s="37"/>
      <c r="F191" s="55"/>
      <c r="G191" s="245"/>
      <c r="H191" s="223" t="s">
        <v>303</v>
      </c>
      <c r="I191" s="98" t="s">
        <v>312</v>
      </c>
      <c r="J191" s="96" t="s">
        <v>314</v>
      </c>
      <c r="K191" s="37"/>
      <c r="L191" s="55"/>
    </row>
    <row r="192" spans="1:12" x14ac:dyDescent="0.25">
      <c r="A192" s="233"/>
      <c r="B192" s="224"/>
      <c r="C192" s="58" t="s">
        <v>315</v>
      </c>
      <c r="D192" s="32" t="s">
        <v>316</v>
      </c>
      <c r="F192" s="39" t="s">
        <v>138</v>
      </c>
      <c r="G192" s="245"/>
      <c r="H192" s="224"/>
      <c r="I192" s="87" t="s">
        <v>315</v>
      </c>
      <c r="J192" s="32" t="s">
        <v>316</v>
      </c>
      <c r="L192" s="39" t="s">
        <v>138</v>
      </c>
    </row>
    <row r="193" spans="1:12" x14ac:dyDescent="0.25">
      <c r="A193" s="233"/>
      <c r="B193" s="224"/>
      <c r="C193" s="58" t="s">
        <v>151</v>
      </c>
      <c r="D193" s="32" t="s">
        <v>154</v>
      </c>
      <c r="E193" s="32" t="s">
        <v>154</v>
      </c>
      <c r="F193" s="39"/>
      <c r="G193" s="245"/>
      <c r="H193" s="224"/>
      <c r="I193" s="87" t="s">
        <v>151</v>
      </c>
      <c r="J193" s="32" t="s">
        <v>157</v>
      </c>
      <c r="K193" s="32" t="s">
        <v>157</v>
      </c>
      <c r="L193" s="39"/>
    </row>
    <row r="194" spans="1:12" x14ac:dyDescent="0.25">
      <c r="A194" s="233"/>
      <c r="B194" s="224"/>
      <c r="C194" s="58" t="s">
        <v>317</v>
      </c>
      <c r="D194" s="32" t="s">
        <v>318</v>
      </c>
      <c r="F194" s="39"/>
      <c r="G194" s="245"/>
      <c r="H194" s="224"/>
      <c r="I194" s="87" t="s">
        <v>317</v>
      </c>
      <c r="J194" s="32" t="s">
        <v>318</v>
      </c>
      <c r="L194" s="39"/>
    </row>
    <row r="195" spans="1:12" x14ac:dyDescent="0.25">
      <c r="A195" s="233"/>
      <c r="B195" s="224"/>
      <c r="C195" s="58" t="s">
        <v>81</v>
      </c>
      <c r="D195" s="32" t="s">
        <v>168</v>
      </c>
      <c r="E195" s="32" t="s">
        <v>168</v>
      </c>
      <c r="F195" s="39"/>
      <c r="G195" s="245"/>
      <c r="H195" s="224"/>
      <c r="I195" s="61" t="s">
        <v>54</v>
      </c>
      <c r="J195" s="32" t="s">
        <v>249</v>
      </c>
      <c r="K195" s="32" t="s">
        <v>250</v>
      </c>
      <c r="L195" s="39" t="s">
        <v>251</v>
      </c>
    </row>
    <row r="196" spans="1:12" x14ac:dyDescent="0.25">
      <c r="A196" s="233"/>
      <c r="B196" s="224"/>
      <c r="C196" s="59" t="s">
        <v>208</v>
      </c>
      <c r="D196" s="32" t="s">
        <v>253</v>
      </c>
      <c r="E196" s="32" t="s">
        <v>253</v>
      </c>
      <c r="F196" s="39"/>
      <c r="G196" s="245"/>
      <c r="H196" s="224"/>
      <c r="I196" s="59" t="s">
        <v>208</v>
      </c>
      <c r="J196" s="32" t="s">
        <v>210</v>
      </c>
      <c r="K196" s="32" t="s">
        <v>210</v>
      </c>
      <c r="L196" s="39"/>
    </row>
    <row r="197" spans="1:12" x14ac:dyDescent="0.25">
      <c r="A197" s="233"/>
      <c r="B197" s="224"/>
      <c r="C197" s="59" t="s">
        <v>254</v>
      </c>
      <c r="D197" s="32" t="s">
        <v>159</v>
      </c>
      <c r="E197" s="32" t="s">
        <v>159</v>
      </c>
      <c r="F197" s="39"/>
      <c r="G197" s="245"/>
      <c r="H197" s="224"/>
      <c r="I197" s="59" t="s">
        <v>254</v>
      </c>
      <c r="J197" s="32" t="s">
        <v>159</v>
      </c>
      <c r="K197" s="32" t="s">
        <v>159</v>
      </c>
      <c r="L197" s="39"/>
    </row>
    <row r="198" spans="1:12" ht="15.75" thickBot="1" x14ac:dyDescent="0.3">
      <c r="A198" s="233"/>
      <c r="B198" s="225"/>
      <c r="C198" s="67" t="s">
        <v>254</v>
      </c>
      <c r="D198" s="53" t="s">
        <v>311</v>
      </c>
      <c r="E198" s="53"/>
      <c r="F198" s="54" t="s">
        <v>159</v>
      </c>
      <c r="G198" s="245"/>
      <c r="H198" s="225"/>
      <c r="I198" s="67" t="s">
        <v>254</v>
      </c>
      <c r="J198" s="53" t="s">
        <v>258</v>
      </c>
      <c r="K198" s="53"/>
      <c r="L198" s="54" t="s">
        <v>159</v>
      </c>
    </row>
    <row r="199" spans="1:12" x14ac:dyDescent="0.25">
      <c r="A199" s="233"/>
      <c r="B199" s="223" t="s">
        <v>309</v>
      </c>
      <c r="C199" s="64" t="s">
        <v>208</v>
      </c>
      <c r="D199" s="37" t="s">
        <v>253</v>
      </c>
      <c r="E199" s="37" t="s">
        <v>253</v>
      </c>
      <c r="F199" s="55"/>
      <c r="G199" s="245"/>
      <c r="H199" s="223" t="s">
        <v>309</v>
      </c>
      <c r="I199" s="64" t="s">
        <v>208</v>
      </c>
      <c r="J199" s="37" t="s">
        <v>210</v>
      </c>
      <c r="K199" s="37" t="s">
        <v>210</v>
      </c>
      <c r="L199" s="55"/>
    </row>
    <row r="200" spans="1:12" x14ac:dyDescent="0.25">
      <c r="A200" s="233"/>
      <c r="B200" s="224"/>
      <c r="C200" s="59" t="s">
        <v>254</v>
      </c>
      <c r="D200" s="32" t="s">
        <v>159</v>
      </c>
      <c r="E200" s="32" t="s">
        <v>159</v>
      </c>
      <c r="F200" s="39"/>
      <c r="G200" s="245"/>
      <c r="H200" s="224"/>
      <c r="I200" s="59" t="s">
        <v>254</v>
      </c>
      <c r="J200" s="32" t="s">
        <v>159</v>
      </c>
      <c r="K200" s="32" t="s">
        <v>159</v>
      </c>
      <c r="L200" s="39"/>
    </row>
    <row r="201" spans="1:12" ht="15.75" thickBot="1" x14ac:dyDescent="0.3">
      <c r="A201" s="233"/>
      <c r="B201" s="225"/>
      <c r="C201" s="67" t="s">
        <v>254</v>
      </c>
      <c r="D201" s="53" t="s">
        <v>311</v>
      </c>
      <c r="E201" s="53"/>
      <c r="F201" s="54" t="s">
        <v>159</v>
      </c>
      <c r="G201" s="245"/>
      <c r="H201" s="225"/>
      <c r="I201" s="67" t="s">
        <v>254</v>
      </c>
      <c r="J201" s="53" t="s">
        <v>258</v>
      </c>
      <c r="K201" s="53"/>
      <c r="L201" s="54" t="s">
        <v>159</v>
      </c>
    </row>
    <row r="202" spans="1:12" x14ac:dyDescent="0.25">
      <c r="A202" s="233"/>
      <c r="B202" s="223" t="s">
        <v>151</v>
      </c>
      <c r="C202" s="64" t="s">
        <v>208</v>
      </c>
      <c r="D202" s="37" t="s">
        <v>253</v>
      </c>
      <c r="E202" s="37" t="s">
        <v>253</v>
      </c>
      <c r="F202" s="55"/>
      <c r="G202" s="245"/>
      <c r="H202" s="223" t="s">
        <v>151</v>
      </c>
      <c r="I202" s="64" t="s">
        <v>208</v>
      </c>
      <c r="J202" s="37" t="s">
        <v>210</v>
      </c>
      <c r="K202" s="37" t="s">
        <v>210</v>
      </c>
      <c r="L202" s="55"/>
    </row>
    <row r="203" spans="1:12" x14ac:dyDescent="0.25">
      <c r="A203" s="233"/>
      <c r="B203" s="224"/>
      <c r="C203" s="59" t="s">
        <v>254</v>
      </c>
      <c r="D203" s="32" t="s">
        <v>159</v>
      </c>
      <c r="E203" s="32" t="s">
        <v>159</v>
      </c>
      <c r="F203" s="39"/>
      <c r="G203" s="245"/>
      <c r="H203" s="224"/>
      <c r="I203" s="59" t="s">
        <v>254</v>
      </c>
      <c r="J203" s="32" t="s">
        <v>159</v>
      </c>
      <c r="K203" s="32" t="s">
        <v>159</v>
      </c>
      <c r="L203" s="39"/>
    </row>
    <row r="204" spans="1:12" ht="15.75" thickBot="1" x14ac:dyDescent="0.3">
      <c r="A204" s="233"/>
      <c r="B204" s="225"/>
      <c r="C204" s="67" t="s">
        <v>254</v>
      </c>
      <c r="D204" s="53" t="s">
        <v>311</v>
      </c>
      <c r="E204" s="53"/>
      <c r="F204" s="54" t="s">
        <v>159</v>
      </c>
      <c r="G204" s="245"/>
      <c r="H204" s="225"/>
      <c r="I204" s="67" t="s">
        <v>254</v>
      </c>
      <c r="J204" s="53" t="s">
        <v>258</v>
      </c>
      <c r="K204" s="53"/>
      <c r="L204" s="54" t="s">
        <v>159</v>
      </c>
    </row>
    <row r="205" spans="1:12" x14ac:dyDescent="0.25">
      <c r="A205" s="233"/>
      <c r="B205" s="223" t="s">
        <v>315</v>
      </c>
      <c r="C205" s="64" t="s">
        <v>208</v>
      </c>
      <c r="D205" s="37" t="s">
        <v>253</v>
      </c>
      <c r="E205" s="37" t="s">
        <v>253</v>
      </c>
      <c r="F205" s="55"/>
      <c r="G205" s="245"/>
      <c r="H205" s="223" t="s">
        <v>315</v>
      </c>
      <c r="I205" s="64" t="s">
        <v>208</v>
      </c>
      <c r="J205" s="37" t="s">
        <v>210</v>
      </c>
      <c r="K205" s="37" t="s">
        <v>210</v>
      </c>
      <c r="L205" s="55"/>
    </row>
    <row r="206" spans="1:12" x14ac:dyDescent="0.25">
      <c r="A206" s="233"/>
      <c r="B206" s="224"/>
      <c r="C206" s="59" t="s">
        <v>254</v>
      </c>
      <c r="D206" s="32" t="s">
        <v>159</v>
      </c>
      <c r="E206" s="32" t="s">
        <v>159</v>
      </c>
      <c r="F206" s="39"/>
      <c r="G206" s="245"/>
      <c r="H206" s="224"/>
      <c r="I206" s="59" t="s">
        <v>254</v>
      </c>
      <c r="J206" s="32" t="s">
        <v>159</v>
      </c>
      <c r="K206" s="32" t="s">
        <v>159</v>
      </c>
      <c r="L206" s="39"/>
    </row>
    <row r="207" spans="1:12" ht="15.75" thickBot="1" x14ac:dyDescent="0.3">
      <c r="A207" s="233"/>
      <c r="B207" s="225"/>
      <c r="C207" s="67" t="s">
        <v>254</v>
      </c>
      <c r="D207" s="53" t="s">
        <v>311</v>
      </c>
      <c r="E207" s="53"/>
      <c r="F207" s="54" t="s">
        <v>159</v>
      </c>
      <c r="G207" s="245"/>
      <c r="H207" s="225"/>
      <c r="I207" s="67" t="s">
        <v>254</v>
      </c>
      <c r="J207" s="53" t="s">
        <v>258</v>
      </c>
      <c r="K207" s="53"/>
      <c r="L207" s="54" t="s">
        <v>159</v>
      </c>
    </row>
    <row r="208" spans="1:12" x14ac:dyDescent="0.25">
      <c r="A208" s="233"/>
      <c r="B208" s="223" t="s">
        <v>317</v>
      </c>
      <c r="C208" s="64" t="s">
        <v>208</v>
      </c>
      <c r="D208" s="37" t="s">
        <v>253</v>
      </c>
      <c r="E208" s="37" t="s">
        <v>253</v>
      </c>
      <c r="F208" s="55"/>
      <c r="G208" s="245"/>
      <c r="H208" s="223" t="s">
        <v>317</v>
      </c>
      <c r="I208" s="64" t="s">
        <v>208</v>
      </c>
      <c r="J208" s="37" t="s">
        <v>210</v>
      </c>
      <c r="K208" s="37" t="s">
        <v>210</v>
      </c>
      <c r="L208" s="55"/>
    </row>
    <row r="209" spans="1:12" x14ac:dyDescent="0.25">
      <c r="A209" s="233"/>
      <c r="B209" s="224"/>
      <c r="C209" s="59" t="s">
        <v>254</v>
      </c>
      <c r="D209" s="32" t="s">
        <v>159</v>
      </c>
      <c r="E209" s="32" t="s">
        <v>159</v>
      </c>
      <c r="F209" s="39"/>
      <c r="G209" s="245"/>
      <c r="H209" s="224"/>
      <c r="I209" s="59" t="s">
        <v>254</v>
      </c>
      <c r="J209" s="32" t="s">
        <v>159</v>
      </c>
      <c r="K209" s="32" t="s">
        <v>159</v>
      </c>
      <c r="L209" s="39"/>
    </row>
    <row r="210" spans="1:12" ht="15.75" thickBot="1" x14ac:dyDescent="0.3">
      <c r="A210" s="233"/>
      <c r="B210" s="225"/>
      <c r="C210" s="67" t="s">
        <v>254</v>
      </c>
      <c r="D210" s="53" t="s">
        <v>311</v>
      </c>
      <c r="E210" s="53"/>
      <c r="F210" s="54" t="s">
        <v>159</v>
      </c>
      <c r="G210" s="245"/>
      <c r="H210" s="225"/>
      <c r="I210" s="67" t="s">
        <v>254</v>
      </c>
      <c r="J210" s="53" t="s">
        <v>258</v>
      </c>
      <c r="K210" s="53"/>
      <c r="L210" s="54" t="s">
        <v>159</v>
      </c>
    </row>
    <row r="211" spans="1:12" x14ac:dyDescent="0.25">
      <c r="A211" s="233"/>
      <c r="B211" s="223" t="s">
        <v>254</v>
      </c>
      <c r="C211" s="64" t="s">
        <v>208</v>
      </c>
      <c r="D211" s="37" t="s">
        <v>295</v>
      </c>
      <c r="E211" s="37" t="s">
        <v>196</v>
      </c>
      <c r="F211" s="55"/>
      <c r="G211" s="245"/>
      <c r="H211" s="223" t="s">
        <v>254</v>
      </c>
      <c r="I211" s="64" t="s">
        <v>208</v>
      </c>
      <c r="J211" s="37" t="s">
        <v>206</v>
      </c>
      <c r="K211" s="37" t="s">
        <v>196</v>
      </c>
      <c r="L211" s="55"/>
    </row>
    <row r="212" spans="1:12" x14ac:dyDescent="0.25">
      <c r="A212" s="233"/>
      <c r="B212" s="224"/>
      <c r="C212" s="59" t="s">
        <v>208</v>
      </c>
      <c r="D212" s="32" t="s">
        <v>293</v>
      </c>
      <c r="F212" s="39" t="s">
        <v>196</v>
      </c>
      <c r="G212" s="245"/>
      <c r="H212" s="224"/>
      <c r="I212" s="59" t="s">
        <v>208</v>
      </c>
      <c r="J212" s="32" t="s">
        <v>297</v>
      </c>
      <c r="L212" s="39" t="s">
        <v>196</v>
      </c>
    </row>
    <row r="213" spans="1:12" x14ac:dyDescent="0.25">
      <c r="A213" s="233"/>
      <c r="B213" s="224"/>
      <c r="C213" s="59" t="s">
        <v>296</v>
      </c>
      <c r="D213" s="32" t="s">
        <v>206</v>
      </c>
      <c r="E213" s="32" t="s">
        <v>196</v>
      </c>
      <c r="F213" s="39"/>
      <c r="G213" s="245"/>
      <c r="H213" s="224"/>
      <c r="I213" s="59" t="s">
        <v>296</v>
      </c>
      <c r="J213" s="32" t="s">
        <v>295</v>
      </c>
      <c r="K213" s="32" t="s">
        <v>196</v>
      </c>
      <c r="L213" s="39"/>
    </row>
    <row r="214" spans="1:12" ht="15.75" thickBot="1" x14ac:dyDescent="0.3">
      <c r="A214" s="233"/>
      <c r="B214" s="225"/>
      <c r="C214" s="67" t="s">
        <v>296</v>
      </c>
      <c r="D214" s="53" t="s">
        <v>297</v>
      </c>
      <c r="E214" s="53"/>
      <c r="F214" s="54" t="s">
        <v>196</v>
      </c>
      <c r="G214" s="245"/>
      <c r="H214" s="225"/>
      <c r="I214" s="67" t="s">
        <v>296</v>
      </c>
      <c r="J214" s="53" t="s">
        <v>293</v>
      </c>
      <c r="K214" s="53"/>
      <c r="L214" s="54" t="s">
        <v>196</v>
      </c>
    </row>
    <row r="215" spans="1:12" ht="15.75" thickBot="1" x14ac:dyDescent="0.3">
      <c r="A215" s="233"/>
      <c r="B215" s="109" t="s">
        <v>296</v>
      </c>
      <c r="C215" s="110" t="s">
        <v>208</v>
      </c>
      <c r="D215" s="111" t="s">
        <v>319</v>
      </c>
      <c r="E215" s="111" t="s">
        <v>253</v>
      </c>
      <c r="F215" s="112"/>
      <c r="G215" s="245"/>
      <c r="H215" s="109" t="s">
        <v>296</v>
      </c>
      <c r="I215" s="110" t="s">
        <v>208</v>
      </c>
      <c r="J215" s="111" t="s">
        <v>253</v>
      </c>
      <c r="K215" s="111" t="s">
        <v>210</v>
      </c>
      <c r="L215" s="112"/>
    </row>
    <row r="216" spans="1:12" x14ac:dyDescent="0.25">
      <c r="A216" s="233"/>
      <c r="B216" s="223" t="s">
        <v>208</v>
      </c>
      <c r="C216" s="69" t="s">
        <v>299</v>
      </c>
      <c r="D216" s="37" t="s">
        <v>300</v>
      </c>
      <c r="E216" s="37"/>
      <c r="F216" s="55" t="s">
        <v>224</v>
      </c>
      <c r="G216" s="245"/>
      <c r="H216" s="223" t="s">
        <v>208</v>
      </c>
      <c r="I216" s="69" t="s">
        <v>299</v>
      </c>
      <c r="J216" s="37" t="s">
        <v>320</v>
      </c>
      <c r="K216" s="37"/>
      <c r="L216" s="55" t="s">
        <v>224</v>
      </c>
    </row>
    <row r="217" spans="1:12" ht="15.75" thickBot="1" x14ac:dyDescent="0.3">
      <c r="A217" s="234"/>
      <c r="B217" s="225"/>
      <c r="C217" s="62" t="s">
        <v>299</v>
      </c>
      <c r="D217" s="53" t="s">
        <v>224</v>
      </c>
      <c r="E217" s="53" t="s">
        <v>224</v>
      </c>
      <c r="F217" s="54"/>
      <c r="G217" s="246"/>
      <c r="H217" s="225"/>
      <c r="I217" s="62" t="s">
        <v>299</v>
      </c>
      <c r="J217" s="53" t="s">
        <v>224</v>
      </c>
      <c r="K217" s="53" t="s">
        <v>224</v>
      </c>
      <c r="L217" s="54"/>
    </row>
    <row r="218" spans="1:12" x14ac:dyDescent="0.25">
      <c r="A218" s="243" t="s">
        <v>321</v>
      </c>
      <c r="B218" s="223" t="s">
        <v>23</v>
      </c>
      <c r="C218" s="37" t="s">
        <v>254</v>
      </c>
      <c r="D218" s="37" t="s">
        <v>159</v>
      </c>
      <c r="E218" s="37" t="s">
        <v>159</v>
      </c>
      <c r="F218" s="55"/>
      <c r="G218" s="244" t="s">
        <v>321</v>
      </c>
      <c r="H218" s="230" t="s">
        <v>24</v>
      </c>
      <c r="I218" s="37" t="s">
        <v>254</v>
      </c>
      <c r="J218" s="37" t="s">
        <v>159</v>
      </c>
      <c r="K218" s="37" t="s">
        <v>159</v>
      </c>
      <c r="L218" s="55"/>
    </row>
    <row r="219" spans="1:12" ht="15.75" thickBot="1" x14ac:dyDescent="0.3">
      <c r="A219" s="233"/>
      <c r="B219" s="225"/>
      <c r="C219" s="53" t="s">
        <v>254</v>
      </c>
      <c r="D219" s="53" t="s">
        <v>258</v>
      </c>
      <c r="E219" s="53"/>
      <c r="F219" s="54" t="s">
        <v>159</v>
      </c>
      <c r="G219" s="245"/>
      <c r="H219" s="232"/>
      <c r="I219" s="53" t="s">
        <v>254</v>
      </c>
      <c r="J219" s="53" t="s">
        <v>258</v>
      </c>
      <c r="K219" s="53"/>
      <c r="L219" s="54" t="s">
        <v>159</v>
      </c>
    </row>
    <row r="220" spans="1:12" x14ac:dyDescent="0.25">
      <c r="A220" s="233"/>
      <c r="B220" s="223" t="s">
        <v>254</v>
      </c>
      <c r="C220" s="37" t="s">
        <v>296</v>
      </c>
      <c r="D220" s="37" t="s">
        <v>322</v>
      </c>
      <c r="E220" s="37" t="s">
        <v>196</v>
      </c>
      <c r="F220" s="55"/>
      <c r="G220" s="245"/>
      <c r="H220" s="223" t="s">
        <v>254</v>
      </c>
      <c r="I220" s="37" t="s">
        <v>296</v>
      </c>
      <c r="J220" s="37" t="s">
        <v>206</v>
      </c>
      <c r="K220" s="37" t="s">
        <v>196</v>
      </c>
      <c r="L220" s="55"/>
    </row>
    <row r="221" spans="1:12" x14ac:dyDescent="0.25">
      <c r="A221" s="233"/>
      <c r="B221" s="224"/>
      <c r="C221" s="32" t="s">
        <v>296</v>
      </c>
      <c r="D221" s="32" t="s">
        <v>297</v>
      </c>
      <c r="F221" s="39" t="s">
        <v>196</v>
      </c>
      <c r="G221" s="245"/>
      <c r="H221" s="224"/>
      <c r="I221" s="32" t="s">
        <v>296</v>
      </c>
      <c r="J221" s="32" t="s">
        <v>297</v>
      </c>
      <c r="L221" s="39" t="s">
        <v>196</v>
      </c>
    </row>
    <row r="222" spans="1:12" x14ac:dyDescent="0.25">
      <c r="A222" s="233"/>
      <c r="B222" s="224"/>
      <c r="C222" s="32" t="s">
        <v>208</v>
      </c>
      <c r="D222" s="32" t="s">
        <v>293</v>
      </c>
      <c r="F222" s="39" t="s">
        <v>196</v>
      </c>
      <c r="G222" s="245"/>
      <c r="H222" s="224"/>
      <c r="I222" s="32" t="s">
        <v>208</v>
      </c>
      <c r="J222" s="32" t="s">
        <v>293</v>
      </c>
      <c r="L222" s="39" t="s">
        <v>196</v>
      </c>
    </row>
    <row r="223" spans="1:12" ht="15.75" thickBot="1" x14ac:dyDescent="0.3">
      <c r="A223" s="233"/>
      <c r="B223" s="225"/>
      <c r="C223" s="53" t="s">
        <v>208</v>
      </c>
      <c r="D223" s="53" t="s">
        <v>323</v>
      </c>
      <c r="E223" s="53" t="s">
        <v>196</v>
      </c>
      <c r="F223" s="54"/>
      <c r="G223" s="245"/>
      <c r="H223" s="225"/>
      <c r="I223" s="53" t="s">
        <v>208</v>
      </c>
      <c r="J223" s="53" t="s">
        <v>295</v>
      </c>
      <c r="K223" s="53" t="s">
        <v>196</v>
      </c>
      <c r="L223" s="54"/>
    </row>
    <row r="224" spans="1:12" ht="15.75" thickBot="1" x14ac:dyDescent="0.3">
      <c r="A224" s="233"/>
      <c r="B224" s="109" t="s">
        <v>296</v>
      </c>
      <c r="C224" s="111" t="s">
        <v>208</v>
      </c>
      <c r="D224" s="111" t="s">
        <v>319</v>
      </c>
      <c r="E224" s="111" t="s">
        <v>253</v>
      </c>
      <c r="F224" s="112"/>
      <c r="G224" s="245"/>
      <c r="H224" s="109" t="s">
        <v>296</v>
      </c>
      <c r="I224" s="111" t="s">
        <v>208</v>
      </c>
      <c r="J224" s="111" t="s">
        <v>210</v>
      </c>
      <c r="K224" s="111" t="s">
        <v>210</v>
      </c>
      <c r="L224" s="112"/>
    </row>
    <row r="225" spans="1:12" x14ac:dyDescent="0.25">
      <c r="A225" s="233"/>
      <c r="B225" s="223" t="s">
        <v>208</v>
      </c>
      <c r="C225" s="98" t="s">
        <v>299</v>
      </c>
      <c r="D225" s="37" t="s">
        <v>224</v>
      </c>
      <c r="E225" s="37" t="s">
        <v>224</v>
      </c>
      <c r="F225" s="55"/>
      <c r="G225" s="245"/>
      <c r="H225" s="223" t="s">
        <v>208</v>
      </c>
      <c r="I225" s="98" t="s">
        <v>299</v>
      </c>
      <c r="J225" s="37" t="s">
        <v>324</v>
      </c>
      <c r="K225" s="37" t="s">
        <v>224</v>
      </c>
      <c r="L225" s="55"/>
    </row>
    <row r="226" spans="1:12" ht="30.75" thickBot="1" x14ac:dyDescent="0.3">
      <c r="A226" s="234"/>
      <c r="B226" s="225"/>
      <c r="C226" s="74" t="s">
        <v>299</v>
      </c>
      <c r="D226" s="53" t="s">
        <v>300</v>
      </c>
      <c r="E226" s="53"/>
      <c r="F226" s="54" t="s">
        <v>224</v>
      </c>
      <c r="G226" s="246"/>
      <c r="H226" s="225"/>
      <c r="I226" s="74" t="s">
        <v>299</v>
      </c>
      <c r="J226" s="53" t="s">
        <v>325</v>
      </c>
      <c r="K226" s="53"/>
      <c r="L226" s="54" t="s">
        <v>224</v>
      </c>
    </row>
    <row r="227" spans="1:12" x14ac:dyDescent="0.25">
      <c r="A227" s="243" t="s">
        <v>326</v>
      </c>
      <c r="B227" s="218" t="s">
        <v>23</v>
      </c>
      <c r="C227" s="108" t="s">
        <v>327</v>
      </c>
      <c r="D227" s="48" t="s">
        <v>328</v>
      </c>
      <c r="E227" s="37"/>
      <c r="F227" s="55" t="s">
        <v>329</v>
      </c>
    </row>
    <row r="228" spans="1:12" x14ac:dyDescent="0.25">
      <c r="A228" s="233"/>
      <c r="B228" s="219"/>
      <c r="C228" s="66" t="s">
        <v>330</v>
      </c>
      <c r="D228" s="49" t="s">
        <v>331</v>
      </c>
      <c r="E228" s="32" t="s">
        <v>331</v>
      </c>
      <c r="F228" s="39"/>
    </row>
    <row r="229" spans="1:12" ht="15.75" thickBot="1" x14ac:dyDescent="0.3">
      <c r="A229" s="233"/>
      <c r="B229" s="220"/>
      <c r="C229" s="113" t="s">
        <v>81</v>
      </c>
      <c r="D229" s="52" t="s">
        <v>168</v>
      </c>
      <c r="E229" s="53" t="s">
        <v>168</v>
      </c>
      <c r="F229" s="54"/>
    </row>
    <row r="230" spans="1:12" x14ac:dyDescent="0.25">
      <c r="A230" s="233"/>
      <c r="B230" s="218" t="s">
        <v>327</v>
      </c>
      <c r="C230" s="114" t="s">
        <v>332</v>
      </c>
      <c r="D230" s="48" t="s">
        <v>333</v>
      </c>
      <c r="E230" s="37" t="s">
        <v>334</v>
      </c>
      <c r="F230" s="55"/>
    </row>
    <row r="231" spans="1:12" x14ac:dyDescent="0.25">
      <c r="A231" s="233"/>
      <c r="B231" s="219"/>
      <c r="C231" s="66" t="s">
        <v>330</v>
      </c>
      <c r="D231" s="49" t="s">
        <v>335</v>
      </c>
      <c r="E231" s="32" t="s">
        <v>334</v>
      </c>
      <c r="F231" s="39"/>
    </row>
    <row r="232" spans="1:12" x14ac:dyDescent="0.25">
      <c r="A232" s="233"/>
      <c r="B232" s="219"/>
      <c r="C232" s="66" t="s">
        <v>254</v>
      </c>
      <c r="D232" s="49" t="s">
        <v>159</v>
      </c>
      <c r="E232" s="32" t="s">
        <v>159</v>
      </c>
      <c r="F232" s="39"/>
    </row>
    <row r="233" spans="1:12" x14ac:dyDescent="0.25">
      <c r="A233" s="233"/>
      <c r="B233" s="219"/>
      <c r="C233" s="66" t="s">
        <v>254</v>
      </c>
      <c r="D233" s="49" t="s">
        <v>336</v>
      </c>
      <c r="F233" s="39" t="s">
        <v>159</v>
      </c>
    </row>
    <row r="234" spans="1:12" x14ac:dyDescent="0.25">
      <c r="A234" s="233"/>
      <c r="B234" s="219"/>
      <c r="C234" s="115" t="s">
        <v>81</v>
      </c>
      <c r="D234" s="49" t="s">
        <v>168</v>
      </c>
      <c r="E234" s="32" t="s">
        <v>168</v>
      </c>
      <c r="F234" s="39"/>
    </row>
    <row r="235" spans="1:12" ht="15.75" thickBot="1" x14ac:dyDescent="0.3">
      <c r="A235" s="233"/>
      <c r="B235" s="220"/>
      <c r="C235" s="91" t="s">
        <v>208</v>
      </c>
      <c r="D235" s="52" t="s">
        <v>253</v>
      </c>
      <c r="E235" s="53" t="s">
        <v>253</v>
      </c>
      <c r="F235" s="54"/>
    </row>
    <row r="236" spans="1:12" ht="30" x14ac:dyDescent="0.25">
      <c r="A236" s="233"/>
      <c r="B236" s="218" t="s">
        <v>330</v>
      </c>
      <c r="C236" s="114" t="s">
        <v>312</v>
      </c>
      <c r="D236" s="48" t="s">
        <v>337</v>
      </c>
      <c r="E236" s="37"/>
      <c r="F236" s="55"/>
    </row>
    <row r="237" spans="1:12" ht="30" x14ac:dyDescent="0.25">
      <c r="A237" s="233"/>
      <c r="B237" s="219"/>
      <c r="C237" s="115" t="s">
        <v>338</v>
      </c>
      <c r="D237" s="49" t="s">
        <v>339</v>
      </c>
      <c r="F237" s="60" t="s">
        <v>340</v>
      </c>
    </row>
    <row r="238" spans="1:12" x14ac:dyDescent="0.25">
      <c r="A238" s="233"/>
      <c r="B238" s="219"/>
      <c r="C238" s="115" t="s">
        <v>151</v>
      </c>
      <c r="D238" s="49" t="s">
        <v>154</v>
      </c>
      <c r="E238" s="32" t="s">
        <v>154</v>
      </c>
      <c r="F238" s="39"/>
    </row>
    <row r="239" spans="1:12" x14ac:dyDescent="0.25">
      <c r="A239" s="233"/>
      <c r="B239" s="219"/>
      <c r="C239" s="66" t="s">
        <v>254</v>
      </c>
      <c r="D239" s="49" t="s">
        <v>159</v>
      </c>
      <c r="E239" s="32" t="s">
        <v>159</v>
      </c>
      <c r="F239" s="39"/>
    </row>
    <row r="240" spans="1:12" x14ac:dyDescent="0.25">
      <c r="A240" s="233"/>
      <c r="B240" s="219"/>
      <c r="C240" s="66" t="s">
        <v>254</v>
      </c>
      <c r="D240" s="49" t="s">
        <v>336</v>
      </c>
      <c r="F240" s="39" t="s">
        <v>159</v>
      </c>
    </row>
    <row r="241" spans="1:6" x14ac:dyDescent="0.25">
      <c r="A241" s="233"/>
      <c r="B241" s="219"/>
      <c r="C241" s="115" t="s">
        <v>81</v>
      </c>
      <c r="D241" s="49" t="s">
        <v>168</v>
      </c>
      <c r="E241" s="32" t="s">
        <v>168</v>
      </c>
      <c r="F241" s="39"/>
    </row>
    <row r="242" spans="1:6" ht="15.75" thickBot="1" x14ac:dyDescent="0.3">
      <c r="A242" s="233"/>
      <c r="B242" s="220"/>
      <c r="C242" s="91" t="s">
        <v>208</v>
      </c>
      <c r="D242" s="52" t="s">
        <v>253</v>
      </c>
      <c r="E242" s="53" t="s">
        <v>253</v>
      </c>
      <c r="F242" s="54"/>
    </row>
    <row r="243" spans="1:6" x14ac:dyDescent="0.25">
      <c r="A243" s="233"/>
      <c r="B243" s="218" t="s">
        <v>332</v>
      </c>
      <c r="C243" s="108" t="s">
        <v>254</v>
      </c>
      <c r="D243" s="48" t="s">
        <v>159</v>
      </c>
      <c r="E243" s="37" t="s">
        <v>159</v>
      </c>
      <c r="F243" s="55"/>
    </row>
    <row r="244" spans="1:6" x14ac:dyDescent="0.25">
      <c r="A244" s="233"/>
      <c r="B244" s="219"/>
      <c r="C244" s="66" t="s">
        <v>254</v>
      </c>
      <c r="D244" s="49" t="s">
        <v>336</v>
      </c>
      <c r="F244" s="39" t="s">
        <v>159</v>
      </c>
    </row>
    <row r="245" spans="1:6" ht="15.75" thickBot="1" x14ac:dyDescent="0.3">
      <c r="A245" s="233"/>
      <c r="B245" s="220"/>
      <c r="C245" s="91" t="s">
        <v>208</v>
      </c>
      <c r="D245" s="52" t="s">
        <v>253</v>
      </c>
      <c r="E245" s="53" t="s">
        <v>253</v>
      </c>
      <c r="F245" s="54"/>
    </row>
    <row r="246" spans="1:6" x14ac:dyDescent="0.25">
      <c r="A246" s="233"/>
      <c r="B246" s="218" t="s">
        <v>338</v>
      </c>
      <c r="C246" s="108" t="s">
        <v>254</v>
      </c>
      <c r="D246" s="48" t="s">
        <v>159</v>
      </c>
      <c r="E246" s="37" t="s">
        <v>159</v>
      </c>
      <c r="F246" s="55"/>
    </row>
    <row r="247" spans="1:6" x14ac:dyDescent="0.25">
      <c r="A247" s="233"/>
      <c r="B247" s="219"/>
      <c r="C247" s="66" t="s">
        <v>254</v>
      </c>
      <c r="D247" s="49" t="s">
        <v>336</v>
      </c>
      <c r="F247" s="39" t="s">
        <v>159</v>
      </c>
    </row>
    <row r="248" spans="1:6" ht="15.75" thickBot="1" x14ac:dyDescent="0.3">
      <c r="A248" s="233"/>
      <c r="B248" s="220"/>
      <c r="C248" s="91" t="s">
        <v>208</v>
      </c>
      <c r="D248" s="52" t="s">
        <v>253</v>
      </c>
      <c r="E248" s="53" t="s">
        <v>253</v>
      </c>
      <c r="F248" s="54"/>
    </row>
    <row r="249" spans="1:6" x14ac:dyDescent="0.25">
      <c r="A249" s="233"/>
      <c r="B249" s="218" t="s">
        <v>151</v>
      </c>
      <c r="C249" s="108" t="s">
        <v>254</v>
      </c>
      <c r="D249" s="48" t="s">
        <v>159</v>
      </c>
      <c r="E249" s="37" t="s">
        <v>159</v>
      </c>
      <c r="F249" s="55"/>
    </row>
    <row r="250" spans="1:6" x14ac:dyDescent="0.25">
      <c r="A250" s="233"/>
      <c r="B250" s="219"/>
      <c r="C250" s="66" t="s">
        <v>254</v>
      </c>
      <c r="D250" s="49" t="s">
        <v>336</v>
      </c>
      <c r="F250" s="39" t="s">
        <v>159</v>
      </c>
    </row>
    <row r="251" spans="1:6" ht="15.75" thickBot="1" x14ac:dyDescent="0.3">
      <c r="A251" s="233"/>
      <c r="B251" s="220"/>
      <c r="C251" s="91" t="s">
        <v>208</v>
      </c>
      <c r="D251" s="52" t="s">
        <v>253</v>
      </c>
      <c r="E251" s="53" t="s">
        <v>253</v>
      </c>
      <c r="F251" s="54"/>
    </row>
    <row r="252" spans="1:6" x14ac:dyDescent="0.25">
      <c r="A252" s="233"/>
      <c r="B252" s="218" t="s">
        <v>254</v>
      </c>
      <c r="C252" s="108" t="s">
        <v>296</v>
      </c>
      <c r="D252" s="48" t="s">
        <v>206</v>
      </c>
      <c r="E252" s="37" t="s">
        <v>196</v>
      </c>
      <c r="F252" s="55"/>
    </row>
    <row r="253" spans="1:6" x14ac:dyDescent="0.25">
      <c r="A253" s="233"/>
      <c r="B253" s="219"/>
      <c r="C253" s="66" t="s">
        <v>296</v>
      </c>
      <c r="D253" s="49" t="s">
        <v>341</v>
      </c>
      <c r="F253" s="39" t="s">
        <v>196</v>
      </c>
    </row>
    <row r="254" spans="1:6" x14ac:dyDescent="0.25">
      <c r="A254" s="233"/>
      <c r="B254" s="219"/>
      <c r="C254" s="66" t="s">
        <v>208</v>
      </c>
      <c r="D254" s="49" t="s">
        <v>295</v>
      </c>
      <c r="E254" s="32" t="s">
        <v>196</v>
      </c>
      <c r="F254" s="39"/>
    </row>
    <row r="255" spans="1:6" ht="15.75" thickBot="1" x14ac:dyDescent="0.3">
      <c r="A255" s="233"/>
      <c r="B255" s="220"/>
      <c r="C255" s="91" t="s">
        <v>208</v>
      </c>
      <c r="D255" s="52" t="s">
        <v>342</v>
      </c>
      <c r="E255" s="53"/>
      <c r="F255" s="54" t="s">
        <v>196</v>
      </c>
    </row>
    <row r="256" spans="1:6" x14ac:dyDescent="0.25">
      <c r="A256" s="233"/>
      <c r="B256" s="218" t="s">
        <v>208</v>
      </c>
      <c r="C256" s="114" t="s">
        <v>299</v>
      </c>
      <c r="D256" s="48" t="s">
        <v>300</v>
      </c>
      <c r="E256" s="37"/>
      <c r="F256" s="55" t="s">
        <v>224</v>
      </c>
    </row>
    <row r="257" spans="1:6" ht="15.75" thickBot="1" x14ac:dyDescent="0.3">
      <c r="A257" s="234"/>
      <c r="B257" s="220"/>
      <c r="C257" s="113" t="s">
        <v>299</v>
      </c>
      <c r="D257" s="52" t="s">
        <v>224</v>
      </c>
      <c r="E257" s="53" t="s">
        <v>224</v>
      </c>
      <c r="F257" s="54"/>
    </row>
    <row r="258" spans="1:6" x14ac:dyDescent="0.25">
      <c r="A258" s="243" t="s">
        <v>343</v>
      </c>
      <c r="B258" s="218" t="s">
        <v>344</v>
      </c>
      <c r="C258" s="114" t="s">
        <v>345</v>
      </c>
      <c r="D258" s="108" t="s">
        <v>346</v>
      </c>
      <c r="E258" s="64" t="s">
        <v>347</v>
      </c>
      <c r="F258" s="55"/>
    </row>
    <row r="259" spans="1:6" ht="15.75" thickBot="1" x14ac:dyDescent="0.3">
      <c r="A259" s="233"/>
      <c r="B259" s="220"/>
      <c r="C259" s="51" t="s">
        <v>344</v>
      </c>
      <c r="D259" s="91" t="s">
        <v>348</v>
      </c>
      <c r="E259" s="67" t="s">
        <v>347</v>
      </c>
      <c r="F259" s="54"/>
    </row>
    <row r="260" spans="1:6" ht="30" x14ac:dyDescent="0.25">
      <c r="A260" s="233"/>
      <c r="B260" s="218" t="s">
        <v>345</v>
      </c>
      <c r="C260" s="114" t="s">
        <v>345</v>
      </c>
      <c r="D260" s="48" t="s">
        <v>349</v>
      </c>
      <c r="E260" s="64" t="s">
        <v>134</v>
      </c>
      <c r="F260" s="65" t="s">
        <v>133</v>
      </c>
    </row>
    <row r="261" spans="1:6" ht="15.75" thickBot="1" x14ac:dyDescent="0.3">
      <c r="A261" s="234"/>
      <c r="B261" s="220"/>
      <c r="C261" s="51" t="s">
        <v>350</v>
      </c>
      <c r="D261" s="52" t="s">
        <v>351</v>
      </c>
      <c r="E261" s="53"/>
      <c r="F261" s="54" t="s">
        <v>352</v>
      </c>
    </row>
  </sheetData>
  <autoFilter ref="A2:L3" xr:uid="{00000000-0009-0000-0000-000001000000}">
    <filterColumn colId="4" showButton="0"/>
    <filterColumn colId="10" showButton="0"/>
  </autoFilter>
  <mergeCells count="119">
    <mergeCell ref="A258:A261"/>
    <mergeCell ref="B258:B259"/>
    <mergeCell ref="B260:B261"/>
    <mergeCell ref="A227:A257"/>
    <mergeCell ref="B227:B229"/>
    <mergeCell ref="B230:B235"/>
    <mergeCell ref="B236:B242"/>
    <mergeCell ref="B243:B245"/>
    <mergeCell ref="B246:B248"/>
    <mergeCell ref="B249:B251"/>
    <mergeCell ref="B252:B255"/>
    <mergeCell ref="B256:B257"/>
    <mergeCell ref="H216:H217"/>
    <mergeCell ref="A218:A226"/>
    <mergeCell ref="B218:B219"/>
    <mergeCell ref="G218:G226"/>
    <mergeCell ref="H218:H219"/>
    <mergeCell ref="B220:B223"/>
    <mergeCell ref="H220:H223"/>
    <mergeCell ref="B225:B226"/>
    <mergeCell ref="H225:H226"/>
    <mergeCell ref="B174:B177"/>
    <mergeCell ref="H174:H177"/>
    <mergeCell ref="B179:B180"/>
    <mergeCell ref="H179:H180"/>
    <mergeCell ref="A181:L181"/>
    <mergeCell ref="A182:A217"/>
    <mergeCell ref="B182:B184"/>
    <mergeCell ref="G182:G217"/>
    <mergeCell ref="H182:H184"/>
    <mergeCell ref="B185:B190"/>
    <mergeCell ref="B205:B207"/>
    <mergeCell ref="H205:H207"/>
    <mergeCell ref="B208:B210"/>
    <mergeCell ref="H208:H210"/>
    <mergeCell ref="B211:B214"/>
    <mergeCell ref="H211:H214"/>
    <mergeCell ref="H185:H190"/>
    <mergeCell ref="B191:B198"/>
    <mergeCell ref="H191:H198"/>
    <mergeCell ref="B199:B201"/>
    <mergeCell ref="H199:H201"/>
    <mergeCell ref="B202:B204"/>
    <mergeCell ref="H202:H204"/>
    <mergeCell ref="B216:B217"/>
    <mergeCell ref="B116:B118"/>
    <mergeCell ref="H116:H118"/>
    <mergeCell ref="A119:L119"/>
    <mergeCell ref="A120:A180"/>
    <mergeCell ref="B120:B121"/>
    <mergeCell ref="G120:G180"/>
    <mergeCell ref="H120:H121"/>
    <mergeCell ref="B122:B129"/>
    <mergeCell ref="H122:H129"/>
    <mergeCell ref="B130:B136"/>
    <mergeCell ref="A10:A118"/>
    <mergeCell ref="B154:B160"/>
    <mergeCell ref="H154:H160"/>
    <mergeCell ref="B161:B167"/>
    <mergeCell ref="H161:H167"/>
    <mergeCell ref="B168:B173"/>
    <mergeCell ref="H168:H173"/>
    <mergeCell ref="H130:H136"/>
    <mergeCell ref="B137:B140"/>
    <mergeCell ref="H137:H140"/>
    <mergeCell ref="B141:B147"/>
    <mergeCell ref="H141:H147"/>
    <mergeCell ref="B148:B153"/>
    <mergeCell ref="H148:H153"/>
    <mergeCell ref="B40:B45"/>
    <mergeCell ref="H40:H45"/>
    <mergeCell ref="B46:B51"/>
    <mergeCell ref="H46:H51"/>
    <mergeCell ref="B91:B102"/>
    <mergeCell ref="H91:H102"/>
    <mergeCell ref="B103:B113"/>
    <mergeCell ref="H103:H113"/>
    <mergeCell ref="B114:B115"/>
    <mergeCell ref="H114:H115"/>
    <mergeCell ref="B69:B78"/>
    <mergeCell ref="H69:H78"/>
    <mergeCell ref="B79:B85"/>
    <mergeCell ref="H79:H85"/>
    <mergeCell ref="B86:B90"/>
    <mergeCell ref="H86:H90"/>
    <mergeCell ref="M10:M15"/>
    <mergeCell ref="B16:B19"/>
    <mergeCell ref="H16:H19"/>
    <mergeCell ref="B20:B26"/>
    <mergeCell ref="H20:H27"/>
    <mergeCell ref="B28:B32"/>
    <mergeCell ref="H28:H32"/>
    <mergeCell ref="J2:J3"/>
    <mergeCell ref="K2:L2"/>
    <mergeCell ref="B4:B9"/>
    <mergeCell ref="H4:H9"/>
    <mergeCell ref="B10:B15"/>
    <mergeCell ref="G10:G118"/>
    <mergeCell ref="H10:H15"/>
    <mergeCell ref="B33:B34"/>
    <mergeCell ref="H33:H34"/>
    <mergeCell ref="B52:B57"/>
    <mergeCell ref="H52:H57"/>
    <mergeCell ref="B58:B62"/>
    <mergeCell ref="H58:H62"/>
    <mergeCell ref="B63:B68"/>
    <mergeCell ref="H63:H68"/>
    <mergeCell ref="B35:B39"/>
    <mergeCell ref="H35:H39"/>
    <mergeCell ref="A1:F1"/>
    <mergeCell ref="G1:L1"/>
    <mergeCell ref="A2:A3"/>
    <mergeCell ref="B2:B3"/>
    <mergeCell ref="C2:C3"/>
    <mergeCell ref="D2:D3"/>
    <mergeCell ref="E2:F2"/>
    <mergeCell ref="G2:G3"/>
    <mergeCell ref="H2:H3"/>
    <mergeCell ref="I2:I3"/>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5" tint="0.79998168889431442"/>
    <pageSetUpPr fitToPage="1"/>
  </sheetPr>
  <dimension ref="A1:P106"/>
  <sheetViews>
    <sheetView showGridLines="0" zoomScale="85" zoomScaleNormal="85" workbookViewId="0">
      <pane xSplit="5" ySplit="1" topLeftCell="F2" activePane="bottomRight" state="frozen"/>
      <selection pane="topRight" activeCell="F1" sqref="F1"/>
      <selection pane="bottomLeft" activeCell="A2" sqref="A2"/>
      <selection pane="bottomRight" activeCell="F2" sqref="F2"/>
    </sheetView>
  </sheetViews>
  <sheetFormatPr defaultColWidth="9.42578125" defaultRowHeight="15" x14ac:dyDescent="0.25"/>
  <cols>
    <col min="1" max="1" width="40.7109375" style="131" customWidth="1"/>
    <col min="2" max="2" width="15.7109375" style="132" customWidth="1"/>
    <col min="3" max="3" width="35.140625" style="131" customWidth="1"/>
    <col min="4" max="4" width="10.7109375" style="132" customWidth="1"/>
    <col min="5" max="5" width="12.7109375" style="132" customWidth="1"/>
    <col min="6" max="6" width="12.7109375" style="133" customWidth="1"/>
    <col min="7" max="7" width="14.7109375" style="133" customWidth="1"/>
    <col min="8" max="8" width="14.7109375" style="132" customWidth="1"/>
    <col min="9" max="9" width="12.7109375" style="132" customWidth="1"/>
    <col min="10" max="10" width="100.5703125" style="131" customWidth="1"/>
    <col min="11" max="11" width="40.7109375" style="131" customWidth="1"/>
    <col min="12" max="12" width="60.7109375" style="132" customWidth="1"/>
    <col min="13" max="14" width="40.7109375" style="131" customWidth="1"/>
    <col min="15" max="15" width="22.42578125" style="130" customWidth="1"/>
    <col min="16" max="16" width="31.28515625" style="130" customWidth="1"/>
    <col min="17" max="16384" width="9.42578125" style="130"/>
  </cols>
  <sheetData>
    <row r="1" spans="1:16" ht="60" x14ac:dyDescent="0.25">
      <c r="A1" s="135" t="s">
        <v>353</v>
      </c>
      <c r="B1" s="136" t="s">
        <v>354</v>
      </c>
      <c r="C1" s="136" t="s">
        <v>355</v>
      </c>
      <c r="D1" s="136" t="s">
        <v>356</v>
      </c>
      <c r="E1" s="137" t="s">
        <v>357</v>
      </c>
      <c r="F1" s="137" t="s">
        <v>358</v>
      </c>
      <c r="G1" s="137" t="s">
        <v>359</v>
      </c>
      <c r="H1" s="137" t="s">
        <v>360</v>
      </c>
      <c r="I1" s="137" t="s">
        <v>361</v>
      </c>
      <c r="J1" s="136" t="s">
        <v>362</v>
      </c>
      <c r="K1" s="136" t="s">
        <v>363</v>
      </c>
      <c r="L1" s="136" t="s">
        <v>364</v>
      </c>
      <c r="M1" s="136" t="s">
        <v>365</v>
      </c>
      <c r="N1" s="136" t="s">
        <v>366</v>
      </c>
      <c r="O1" s="137" t="s">
        <v>367</v>
      </c>
      <c r="P1" s="138" t="s">
        <v>368</v>
      </c>
    </row>
    <row r="2" spans="1:16" ht="300" x14ac:dyDescent="0.25">
      <c r="A2" s="139" t="s">
        <v>369</v>
      </c>
      <c r="B2" s="134" t="str">
        <f>IF(ISBLANK(A2),"",VLOOKUP(Table3[[#This Row],[NCTS P5 Scenario]],Table13[#Data],9,TRUE))</f>
        <v>T-TRA-CFL</v>
      </c>
      <c r="C2" s="134" t="s">
        <v>370</v>
      </c>
      <c r="D2" s="134" t="str">
        <f>IF(ISBLANK(C2),"",VLOOKUP(Table3[[#This Row],[NCTS P4 Scenario]],Table1[#Data],11))</f>
        <v>T-TRA-CFL</v>
      </c>
      <c r="E2" s="28">
        <v>1</v>
      </c>
      <c r="F2" s="29">
        <v>2</v>
      </c>
      <c r="G2"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2" s="141">
        <v>2</v>
      </c>
      <c r="I2" s="142">
        <v>2</v>
      </c>
      <c r="J2" s="134" t="s">
        <v>371</v>
      </c>
      <c r="K2" s="134" t="s">
        <v>372</v>
      </c>
      <c r="L2" s="134" t="s">
        <v>373</v>
      </c>
      <c r="M2" s="134" t="s">
        <v>374</v>
      </c>
      <c r="N2" s="134" t="s">
        <v>375</v>
      </c>
      <c r="O2" s="159" t="s">
        <v>376</v>
      </c>
      <c r="P2" s="143" t="s">
        <v>377</v>
      </c>
    </row>
    <row r="3" spans="1:16" ht="285" x14ac:dyDescent="0.25">
      <c r="A3" s="139" t="s">
        <v>378</v>
      </c>
      <c r="B3" s="134" t="str">
        <f>IF(ISBLANK(A3),"",VLOOKUP(Table3[[#This Row],[NCTS P5 Scenario]],Table13[#Data],9,TRUE))</f>
        <v>T-TRA-DEP</v>
      </c>
      <c r="C3" s="134" t="s">
        <v>379</v>
      </c>
      <c r="D3" s="134" t="str">
        <f>IF(ISBLANK(C3),"",VLOOKUP(Table3[[#This Row],[NCTS P4 Scenario]],Table1[#Data],11))</f>
        <v>T-TRA-CFL</v>
      </c>
      <c r="E3" s="28">
        <v>1</v>
      </c>
      <c r="F3" s="29">
        <v>2</v>
      </c>
      <c r="G3"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3" s="141">
        <v>2</v>
      </c>
      <c r="I3" s="142">
        <v>2</v>
      </c>
      <c r="J3" s="134" t="s">
        <v>380</v>
      </c>
      <c r="K3" s="134" t="s">
        <v>372</v>
      </c>
      <c r="L3" s="134" t="s">
        <v>373</v>
      </c>
      <c r="M3" s="134" t="s">
        <v>374</v>
      </c>
      <c r="N3" s="134" t="s">
        <v>375</v>
      </c>
      <c r="O3" s="159" t="s">
        <v>376</v>
      </c>
      <c r="P3" s="143"/>
    </row>
    <row r="4" spans="1:16" ht="60" x14ac:dyDescent="0.25">
      <c r="A4" s="139" t="s">
        <v>381</v>
      </c>
      <c r="B4" s="134" t="str">
        <f>IF(ISBLANK(A4),"",VLOOKUP(Table3[[#This Row],[NCTS P5 Scenario]],Table13[#Data],9,TRUE))</f>
        <v>T-TRA-DEP</v>
      </c>
      <c r="C4" s="134" t="s">
        <v>370</v>
      </c>
      <c r="D4" s="134" t="str">
        <f>IF(ISBLANK(C4),"",VLOOKUP(Table3[[#This Row],[NCTS P4 Scenario]],Table1[#Data],11))</f>
        <v>T-TRA-CFL</v>
      </c>
      <c r="E4" s="28">
        <v>1</v>
      </c>
      <c r="F4" s="29">
        <v>2</v>
      </c>
      <c r="G4"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 s="141">
        <v>2</v>
      </c>
      <c r="I4" s="145">
        <v>0</v>
      </c>
      <c r="J4" s="134" t="s">
        <v>382</v>
      </c>
      <c r="K4" s="134" t="s">
        <v>383</v>
      </c>
      <c r="L4" s="134" t="s">
        <v>376</v>
      </c>
      <c r="M4" s="134" t="s">
        <v>384</v>
      </c>
      <c r="N4" s="134" t="s">
        <v>385</v>
      </c>
      <c r="O4" s="159" t="s">
        <v>376</v>
      </c>
      <c r="P4" s="143"/>
    </row>
    <row r="5" spans="1:16" ht="60" x14ac:dyDescent="0.25">
      <c r="A5" s="139" t="s">
        <v>386</v>
      </c>
      <c r="B5" s="134" t="str">
        <f>IF(ISBLANK(A5),"",VLOOKUP(Table3[[#This Row],[NCTS P5 Scenario]],Table13[#Data],9,TRUE))</f>
        <v>T-TRA-DEP</v>
      </c>
      <c r="C5" s="134" t="s">
        <v>370</v>
      </c>
      <c r="D5" s="134" t="str">
        <f>IF(ISBLANK(C5),"",VLOOKUP(Table3[[#This Row],[NCTS P4 Scenario]],Table1[#Data],11))</f>
        <v>T-TRA-CFL</v>
      </c>
      <c r="E5" s="28">
        <v>1</v>
      </c>
      <c r="F5" s="29">
        <v>2</v>
      </c>
      <c r="G5"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 s="141">
        <v>2</v>
      </c>
      <c r="I5" s="145">
        <v>0</v>
      </c>
      <c r="J5" s="134" t="s">
        <v>387</v>
      </c>
      <c r="K5" s="134" t="s">
        <v>383</v>
      </c>
      <c r="L5" s="134" t="s">
        <v>388</v>
      </c>
      <c r="M5" s="134" t="s">
        <v>384</v>
      </c>
      <c r="N5" s="134" t="s">
        <v>385</v>
      </c>
      <c r="O5" s="159" t="s">
        <v>376</v>
      </c>
      <c r="P5" s="143"/>
    </row>
    <row r="6" spans="1:16" ht="60" x14ac:dyDescent="0.25">
      <c r="A6" s="139" t="s">
        <v>389</v>
      </c>
      <c r="B6" s="134" t="str">
        <f>IF(ISBLANK(A6),"",VLOOKUP(Table3[[#This Row],[NCTS P5 Scenario]],Table13[#Data],9,TRUE))</f>
        <v>T-TRA-DEP</v>
      </c>
      <c r="C6" s="134" t="s">
        <v>370</v>
      </c>
      <c r="D6" s="134" t="str">
        <f>IF(ISBLANK(C6),"",VLOOKUP(Table3[[#This Row],[NCTS P4 Scenario]],Table1[#Data],11))</f>
        <v>T-TRA-CFL</v>
      </c>
      <c r="E6" s="28">
        <v>1</v>
      </c>
      <c r="F6" s="29">
        <v>2</v>
      </c>
      <c r="G6"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 s="141">
        <v>2</v>
      </c>
      <c r="I6" s="145">
        <v>0</v>
      </c>
      <c r="J6" s="134" t="s">
        <v>390</v>
      </c>
      <c r="K6" s="134" t="s">
        <v>383</v>
      </c>
      <c r="L6" s="134" t="s">
        <v>388</v>
      </c>
      <c r="M6" s="134" t="s">
        <v>384</v>
      </c>
      <c r="N6" s="134" t="s">
        <v>385</v>
      </c>
      <c r="O6" s="159" t="s">
        <v>376</v>
      </c>
      <c r="P6" s="143"/>
    </row>
    <row r="7" spans="1:16" ht="60" x14ac:dyDescent="0.25">
      <c r="A7" s="139" t="s">
        <v>391</v>
      </c>
      <c r="B7" s="134" t="str">
        <f>IF(ISBLANK(A7),"",VLOOKUP(Table3[[#This Row],[NCTS P5 Scenario]],Table13[#Data],9,TRUE))</f>
        <v>T-TRA-DEP</v>
      </c>
      <c r="C7" s="134"/>
      <c r="D7" s="134" t="str">
        <f>IF(ISBLANK(C7),"",VLOOKUP(Table3[[#This Row],[NCTS P4 Scenario]],Table1[#Data],11))</f>
        <v/>
      </c>
      <c r="E7" s="28">
        <v>1</v>
      </c>
      <c r="F7" s="29">
        <v>2</v>
      </c>
      <c r="G7"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7" s="145">
        <v>0</v>
      </c>
      <c r="I7" s="145">
        <v>0</v>
      </c>
      <c r="J7" s="134" t="s">
        <v>392</v>
      </c>
      <c r="K7" s="134" t="s">
        <v>383</v>
      </c>
      <c r="L7" s="134" t="s">
        <v>376</v>
      </c>
      <c r="M7" s="134" t="s">
        <v>384</v>
      </c>
      <c r="N7" s="134" t="s">
        <v>385</v>
      </c>
      <c r="O7" s="159" t="s">
        <v>376</v>
      </c>
      <c r="P7" s="143"/>
    </row>
    <row r="8" spans="1:16" ht="45" x14ac:dyDescent="0.25">
      <c r="A8" s="139" t="s">
        <v>393</v>
      </c>
      <c r="B8" s="134" t="str">
        <f>IF(ISBLANK(A8),"",VLOOKUP(Table3[[#This Row],[NCTS P5 Scenario]],Table13[#Data],9,TRUE))</f>
        <v>T-TRA-DEP</v>
      </c>
      <c r="C8" s="134" t="s">
        <v>394</v>
      </c>
      <c r="D8" s="134" t="str">
        <f>IF(ISBLANK(C8),"",VLOOKUP(Table3[[#This Row],[NCTS P4 Scenario]],Table1[#Data],11))</f>
        <v>T-TRA-CFL</v>
      </c>
      <c r="E8" s="28">
        <v>1</v>
      </c>
      <c r="F8" s="29">
        <v>2</v>
      </c>
      <c r="G8"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8" s="145">
        <v>0</v>
      </c>
      <c r="I8" s="145">
        <v>0</v>
      </c>
      <c r="J8" s="134" t="s">
        <v>376</v>
      </c>
      <c r="K8" s="134" t="s">
        <v>376</v>
      </c>
      <c r="L8" s="134" t="s">
        <v>376</v>
      </c>
      <c r="M8" s="134" t="s">
        <v>376</v>
      </c>
      <c r="N8" s="134" t="s">
        <v>376</v>
      </c>
      <c r="O8" s="159" t="s">
        <v>376</v>
      </c>
      <c r="P8" s="143"/>
    </row>
    <row r="9" spans="1:16" ht="45" x14ac:dyDescent="0.25">
      <c r="A9" s="139" t="s">
        <v>395</v>
      </c>
      <c r="B9" s="134" t="str">
        <f>IF(ISBLANK(A9),"",VLOOKUP(Table3[[#This Row],[NCTS P5 Scenario]],Table13[#Data],9,TRUE))</f>
        <v>T-TRA-DEP</v>
      </c>
      <c r="C9" s="134" t="s">
        <v>396</v>
      </c>
      <c r="D9" s="134" t="str">
        <f>IF(ISBLANK(C9),"",VLOOKUP(Table3[[#This Row],[NCTS P4 Scenario]],Table1[#Data],11))</f>
        <v>T-TRA-DEP</v>
      </c>
      <c r="E9" s="28">
        <v>1</v>
      </c>
      <c r="F9" s="28">
        <v>1</v>
      </c>
      <c r="G9"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9" s="145">
        <v>0</v>
      </c>
      <c r="I9" s="145">
        <v>0</v>
      </c>
      <c r="J9" s="134" t="s">
        <v>376</v>
      </c>
      <c r="K9" s="134" t="s">
        <v>376</v>
      </c>
      <c r="L9" s="134" t="s">
        <v>376</v>
      </c>
      <c r="M9" s="134" t="s">
        <v>376</v>
      </c>
      <c r="N9" s="134" t="s">
        <v>376</v>
      </c>
      <c r="O9" s="159" t="s">
        <v>376</v>
      </c>
      <c r="P9" s="143"/>
    </row>
    <row r="10" spans="1:16" ht="30" x14ac:dyDescent="0.25">
      <c r="A10" s="139" t="s">
        <v>397</v>
      </c>
      <c r="B10" s="134" t="str">
        <f>IF(ISBLANK(A10),"",VLOOKUP(Table3[[#This Row],[NCTS P5 Scenario]],Table13[#Data],9,TRUE))</f>
        <v>T-TRA-DEP</v>
      </c>
      <c r="C10" s="134" t="s">
        <v>398</v>
      </c>
      <c r="D10" s="134" t="str">
        <f>IF(ISBLANK(C10),"",VLOOKUP(Table3[[#This Row],[NCTS P4 Scenario]],Table1[#Data],11))</f>
        <v>T-TRA-DEP</v>
      </c>
      <c r="E10" s="28">
        <v>1</v>
      </c>
      <c r="F10" s="28">
        <v>1</v>
      </c>
      <c r="G10"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0" s="145">
        <v>0</v>
      </c>
      <c r="I10" s="145">
        <v>0</v>
      </c>
      <c r="J10" s="134" t="s">
        <v>376</v>
      </c>
      <c r="K10" s="134" t="s">
        <v>376</v>
      </c>
      <c r="L10" s="134" t="s">
        <v>376</v>
      </c>
      <c r="M10" s="134" t="s">
        <v>376</v>
      </c>
      <c r="N10" s="134" t="s">
        <v>376</v>
      </c>
      <c r="O10" s="159" t="s">
        <v>376</v>
      </c>
      <c r="P10" s="143"/>
    </row>
    <row r="11" spans="1:16" ht="30" x14ac:dyDescent="0.25">
      <c r="A11" s="139" t="s">
        <v>397</v>
      </c>
      <c r="B11" s="134" t="str">
        <f>IF(ISBLANK(A11),"",VLOOKUP(Table3[[#This Row],[NCTS P5 Scenario]],Table13[#Data],9,TRUE))</f>
        <v>T-TRA-DEP</v>
      </c>
      <c r="C11" s="134" t="s">
        <v>399</v>
      </c>
      <c r="D11" s="134" t="str">
        <f>IF(ISBLANK(C11),"",VLOOKUP(Table3[[#This Row],[NCTS P4 Scenario]],Table1[#Data],11))</f>
        <v>T-TRA-DEP</v>
      </c>
      <c r="E11" s="28">
        <v>1</v>
      </c>
      <c r="F11" s="28">
        <v>1</v>
      </c>
      <c r="G11"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1" s="145">
        <v>0</v>
      </c>
      <c r="I11" s="145">
        <v>0</v>
      </c>
      <c r="J11" s="134" t="s">
        <v>376</v>
      </c>
      <c r="K11" s="134" t="s">
        <v>376</v>
      </c>
      <c r="L11" s="134" t="s">
        <v>376</v>
      </c>
      <c r="M11" s="134" t="s">
        <v>376</v>
      </c>
      <c r="N11" s="134" t="s">
        <v>376</v>
      </c>
      <c r="O11" s="159" t="s">
        <v>376</v>
      </c>
      <c r="P11" s="143"/>
    </row>
    <row r="12" spans="1:16" ht="30" x14ac:dyDescent="0.25">
      <c r="A12" s="139" t="s">
        <v>400</v>
      </c>
      <c r="B12" s="134" t="str">
        <f>IF(ISBLANK(A12),"",VLOOKUP(Table3[[#This Row],[NCTS P5 Scenario]],Table13[#Data],9,TRUE))</f>
        <v>T-TRA-DEP</v>
      </c>
      <c r="C12" s="134" t="s">
        <v>401</v>
      </c>
      <c r="D12" s="134" t="str">
        <f>IF(ISBLANK(C12),"",VLOOKUP(Table3[[#This Row],[NCTS P4 Scenario]],Table1[#Data],11))</f>
        <v>T-TRA-DEP</v>
      </c>
      <c r="E12" s="28">
        <v>1</v>
      </c>
      <c r="F12" s="28">
        <v>1</v>
      </c>
      <c r="G12"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2" s="145">
        <v>0</v>
      </c>
      <c r="I12" s="145">
        <v>0</v>
      </c>
      <c r="J12" s="134" t="s">
        <v>376</v>
      </c>
      <c r="K12" s="134" t="s">
        <v>376</v>
      </c>
      <c r="L12" s="134" t="s">
        <v>376</v>
      </c>
      <c r="M12" s="134" t="s">
        <v>376</v>
      </c>
      <c r="N12" s="134" t="s">
        <v>376</v>
      </c>
      <c r="O12" s="159" t="s">
        <v>376</v>
      </c>
      <c r="P12" s="143"/>
    </row>
    <row r="13" spans="1:16" ht="45" x14ac:dyDescent="0.25">
      <c r="A13" s="139" t="s">
        <v>402</v>
      </c>
      <c r="B13" s="134" t="str">
        <f>IF(ISBLANK(A13),"",VLOOKUP(Table3[[#This Row],[NCTS P5 Scenario]],Table13[#Data],9,TRUE))</f>
        <v>T-TRA-DEP</v>
      </c>
      <c r="C13" s="134" t="s">
        <v>403</v>
      </c>
      <c r="D13" s="134" t="str">
        <f>IF(ISBLANK(C13),"",VLOOKUP(Table3[[#This Row],[NCTS P4 Scenario]],Table1[#Data],11))</f>
        <v>T-TRA-DEP</v>
      </c>
      <c r="E13" s="28">
        <v>1</v>
      </c>
      <c r="F13" s="28">
        <v>1</v>
      </c>
      <c r="G13"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3" s="141">
        <v>2</v>
      </c>
      <c r="I13" s="145">
        <v>0</v>
      </c>
      <c r="J13" s="134" t="s">
        <v>376</v>
      </c>
      <c r="K13" s="134" t="s">
        <v>376</v>
      </c>
      <c r="L13" s="134" t="s">
        <v>376</v>
      </c>
      <c r="M13" s="134" t="s">
        <v>376</v>
      </c>
      <c r="N13" s="134" t="s">
        <v>376</v>
      </c>
      <c r="O13" s="159" t="s">
        <v>376</v>
      </c>
      <c r="P13" s="143"/>
    </row>
    <row r="14" spans="1:16" ht="210" x14ac:dyDescent="0.25">
      <c r="A14" s="139" t="s">
        <v>404</v>
      </c>
      <c r="B14" s="134" t="str">
        <f>IF(ISBLANK(A14),"",VLOOKUP(Table3[[#This Row],[NCTS P5 Scenario]],Table13[#Data],9,TRUE))</f>
        <v>T-TRA-DEP</v>
      </c>
      <c r="C14" s="134" t="s">
        <v>370</v>
      </c>
      <c r="D14" s="134" t="str">
        <f>IF(ISBLANK(C14),"",VLOOKUP(Table3[[#This Row],[NCTS P4 Scenario]],Table1[#Data],11))</f>
        <v>T-TRA-CFL</v>
      </c>
      <c r="E14" s="28">
        <v>1</v>
      </c>
      <c r="F14" s="29">
        <v>2</v>
      </c>
      <c r="G14"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4" s="141">
        <v>2</v>
      </c>
      <c r="I14" s="142">
        <v>2</v>
      </c>
      <c r="J14" s="134" t="s">
        <v>405</v>
      </c>
      <c r="K14" s="134" t="s">
        <v>406</v>
      </c>
      <c r="L14" s="134" t="s">
        <v>407</v>
      </c>
      <c r="M14" s="134" t="s">
        <v>374</v>
      </c>
      <c r="N14" s="134" t="s">
        <v>375</v>
      </c>
      <c r="O14" s="159" t="s">
        <v>376</v>
      </c>
      <c r="P14" s="143"/>
    </row>
    <row r="15" spans="1:16" ht="30" x14ac:dyDescent="0.25">
      <c r="A15" s="139" t="s">
        <v>408</v>
      </c>
      <c r="B15" s="134" t="str">
        <f>IF(ISBLANK(A15),"",VLOOKUP(Table3[[#This Row],[NCTS P5 Scenario]],Table13[#Data],9,TRUE))</f>
        <v>T-TRA-DEP</v>
      </c>
      <c r="C15" s="134" t="s">
        <v>409</v>
      </c>
      <c r="D15" s="134" t="str">
        <f>IF(ISBLANK(C15),"",VLOOKUP(Table3[[#This Row],[NCTS P4 Scenario]],Table1[#Data],11))</f>
        <v>T-TRA-DEP</v>
      </c>
      <c r="E15" s="28">
        <v>1</v>
      </c>
      <c r="F15" s="28">
        <v>1</v>
      </c>
      <c r="G15"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5" s="145">
        <v>0</v>
      </c>
      <c r="I15" s="145">
        <v>0</v>
      </c>
      <c r="J15" s="134" t="s">
        <v>376</v>
      </c>
      <c r="K15" s="134" t="s">
        <v>376</v>
      </c>
      <c r="L15" s="134" t="s">
        <v>376</v>
      </c>
      <c r="M15" s="134" t="s">
        <v>376</v>
      </c>
      <c r="N15" s="134" t="s">
        <v>376</v>
      </c>
      <c r="O15" s="159" t="s">
        <v>376</v>
      </c>
      <c r="P15" s="143"/>
    </row>
    <row r="16" spans="1:16" ht="45" x14ac:dyDescent="0.25">
      <c r="A16" s="139" t="s">
        <v>410</v>
      </c>
      <c r="B16" s="134" t="str">
        <f>IF(ISBLANK(A16),"",VLOOKUP(Table3[[#This Row],[NCTS P5 Scenario]],Table13[#Data],9,TRUE))</f>
        <v>T-TRA-DEP</v>
      </c>
      <c r="C16" s="134" t="s">
        <v>411</v>
      </c>
      <c r="D16" s="134" t="str">
        <f>IF(ISBLANK(C16),"",VLOOKUP(Table3[[#This Row],[NCTS P4 Scenario]],Table1[#Data],11))</f>
        <v>T-TRA-DEP</v>
      </c>
      <c r="E16" s="28">
        <v>1</v>
      </c>
      <c r="F16" s="28">
        <v>1</v>
      </c>
      <c r="G16"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6" s="145">
        <v>0</v>
      </c>
      <c r="I16" s="145">
        <v>0</v>
      </c>
      <c r="J16" s="134" t="s">
        <v>376</v>
      </c>
      <c r="K16" s="134" t="s">
        <v>376</v>
      </c>
      <c r="L16" s="134" t="s">
        <v>376</v>
      </c>
      <c r="M16" s="134" t="s">
        <v>376</v>
      </c>
      <c r="N16" s="134" t="s">
        <v>376</v>
      </c>
      <c r="O16" s="159" t="s">
        <v>376</v>
      </c>
      <c r="P16" s="143"/>
    </row>
    <row r="17" spans="1:16" ht="30" x14ac:dyDescent="0.25">
      <c r="A17" s="139" t="s">
        <v>412</v>
      </c>
      <c r="B17" s="134" t="str">
        <f>IF(ISBLANK(A17),"",VLOOKUP(Table3[[#This Row],[NCTS P5 Scenario]],Table13[#Data],9,TRUE))</f>
        <v>T-TRA-DEP</v>
      </c>
      <c r="C17" s="134" t="s">
        <v>413</v>
      </c>
      <c r="D17" s="134" t="str">
        <f>IF(ISBLANK(C17),"",VLOOKUP(Table3[[#This Row],[NCTS P4 Scenario]],Table1[#Data],11))</f>
        <v>T-TRA-DEP</v>
      </c>
      <c r="E17" s="28">
        <v>1</v>
      </c>
      <c r="F17" s="28">
        <v>1</v>
      </c>
      <c r="G17"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7" s="145">
        <v>0</v>
      </c>
      <c r="I17" s="145">
        <v>0</v>
      </c>
      <c r="J17" s="134" t="s">
        <v>376</v>
      </c>
      <c r="K17" s="134" t="s">
        <v>376</v>
      </c>
      <c r="L17" s="134" t="s">
        <v>376</v>
      </c>
      <c r="M17" s="134" t="s">
        <v>376</v>
      </c>
      <c r="N17" s="134" t="s">
        <v>376</v>
      </c>
      <c r="O17" s="159" t="s">
        <v>376</v>
      </c>
      <c r="P17" s="143"/>
    </row>
    <row r="18" spans="1:16" ht="30" x14ac:dyDescent="0.25">
      <c r="A18" s="139" t="s">
        <v>414</v>
      </c>
      <c r="B18" s="134" t="str">
        <f>IF(ISBLANK(A18),"",VLOOKUP(Table3[[#This Row],[NCTS P5 Scenario]],Table13[#Data],9,TRUE))</f>
        <v>T-TRA-DEP</v>
      </c>
      <c r="C18" s="134" t="s">
        <v>415</v>
      </c>
      <c r="D18" s="134" t="str">
        <f>IF(ISBLANK(C18),"",VLOOKUP(Table3[[#This Row],[NCTS P4 Scenario]],Table1[#Data],11))</f>
        <v>T-TRA-DEP</v>
      </c>
      <c r="E18" s="28">
        <v>1</v>
      </c>
      <c r="F18" s="28">
        <v>1</v>
      </c>
      <c r="G18"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18" s="145">
        <v>0</v>
      </c>
      <c r="I18" s="145">
        <v>0</v>
      </c>
      <c r="J18" s="134" t="s">
        <v>376</v>
      </c>
      <c r="K18" s="134" t="s">
        <v>376</v>
      </c>
      <c r="L18" s="134" t="s">
        <v>376</v>
      </c>
      <c r="M18" s="134" t="s">
        <v>376</v>
      </c>
      <c r="N18" s="134" t="s">
        <v>376</v>
      </c>
      <c r="O18" s="159" t="s">
        <v>376</v>
      </c>
      <c r="P18" s="143"/>
    </row>
    <row r="19" spans="1:16" ht="60" x14ac:dyDescent="0.25">
      <c r="A19" s="139" t="s">
        <v>416</v>
      </c>
      <c r="B19" s="134" t="str">
        <f>IF(ISBLANK(A19),"",VLOOKUP(Table3[[#This Row],[NCTS P5 Scenario]],Table13[#Data],9,TRUE))</f>
        <v>T-TRA-DEP</v>
      </c>
      <c r="C19" s="134" t="s">
        <v>417</v>
      </c>
      <c r="D19" s="134" t="str">
        <f>IF(ISBLANK(C19),"",VLOOKUP(Table3[[#This Row],[NCTS P4 Scenario]],Table1[#Data],11))</f>
        <v>T-TRA-INV</v>
      </c>
      <c r="E19" s="28">
        <v>1</v>
      </c>
      <c r="F19" s="28">
        <v>1</v>
      </c>
      <c r="G19"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9" s="145">
        <v>0</v>
      </c>
      <c r="I19" s="144">
        <v>1</v>
      </c>
      <c r="J19" s="134" t="s">
        <v>418</v>
      </c>
      <c r="K19" s="134" t="s">
        <v>419</v>
      </c>
      <c r="L19" s="134" t="s">
        <v>420</v>
      </c>
      <c r="M19" s="134" t="s">
        <v>376</v>
      </c>
      <c r="N19" s="134" t="s">
        <v>376</v>
      </c>
      <c r="O19" s="159" t="s">
        <v>376</v>
      </c>
      <c r="P19" s="143"/>
    </row>
    <row r="20" spans="1:16" ht="90" x14ac:dyDescent="0.25">
      <c r="A20" s="139" t="s">
        <v>421</v>
      </c>
      <c r="B20" s="134" t="str">
        <f>IF(ISBLANK(A20),"",VLOOKUP(Table3[[#This Row],[NCTS P5 Scenario]],Table13[#Data],9,TRUE))</f>
        <v>T-TRA-DEP</v>
      </c>
      <c r="C20" s="134" t="s">
        <v>422</v>
      </c>
      <c r="D20" s="134" t="str">
        <f>IF(ISBLANK(C20),"",VLOOKUP(Table3[[#This Row],[NCTS P4 Scenario]],Table1[#Data],11))</f>
        <v>T-TRA-INV</v>
      </c>
      <c r="E20" s="28">
        <v>1</v>
      </c>
      <c r="F20" s="29">
        <v>2</v>
      </c>
      <c r="G20"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0" s="141">
        <v>2</v>
      </c>
      <c r="I20" s="144">
        <v>1</v>
      </c>
      <c r="J20" s="134" t="s">
        <v>423</v>
      </c>
      <c r="K20" s="134" t="s">
        <v>424</v>
      </c>
      <c r="L20" s="134" t="s">
        <v>420</v>
      </c>
      <c r="M20" s="134" t="s">
        <v>425</v>
      </c>
      <c r="N20" s="134" t="s">
        <v>376</v>
      </c>
      <c r="O20" s="159" t="s">
        <v>376</v>
      </c>
      <c r="P20" s="143"/>
    </row>
    <row r="21" spans="1:16" ht="45" x14ac:dyDescent="0.25">
      <c r="A21" s="139" t="s">
        <v>421</v>
      </c>
      <c r="B21" s="134" t="str">
        <f>IF(ISBLANK(A21),"",VLOOKUP(Table3[[#This Row],[NCTS P5 Scenario]],Table13[#Data],9,TRUE))</f>
        <v>T-TRA-DEP</v>
      </c>
      <c r="C21" s="134" t="s">
        <v>426</v>
      </c>
      <c r="D21" s="134" t="str">
        <f>IF(ISBLANK(C21),"",VLOOKUP(Table3[[#This Row],[NCTS P4 Scenario]],Table1[#Data],11))</f>
        <v>T-TRA-INV</v>
      </c>
      <c r="E21" s="28">
        <v>1</v>
      </c>
      <c r="F21" s="28">
        <v>1</v>
      </c>
      <c r="G21"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1" s="149">
        <v>3</v>
      </c>
      <c r="I21" s="145">
        <v>0</v>
      </c>
      <c r="J21" s="134" t="s">
        <v>376</v>
      </c>
      <c r="K21" s="134" t="s">
        <v>376</v>
      </c>
      <c r="L21" s="134" t="s">
        <v>376</v>
      </c>
      <c r="M21" s="134" t="s">
        <v>376</v>
      </c>
      <c r="N21" s="134" t="s">
        <v>376</v>
      </c>
      <c r="O21" s="159" t="s">
        <v>376</v>
      </c>
      <c r="P21" s="143"/>
    </row>
    <row r="22" spans="1:16" ht="60" x14ac:dyDescent="0.25">
      <c r="A22" s="139" t="s">
        <v>427</v>
      </c>
      <c r="B22" s="134" t="str">
        <f>IF(ISBLANK(A22),"",VLOOKUP(Table3[[#This Row],[NCTS P5 Scenario]],Table13[#Data],9,TRUE))</f>
        <v>T-TRA-DEP</v>
      </c>
      <c r="C22" s="134" t="s">
        <v>417</v>
      </c>
      <c r="D22" s="134" t="str">
        <f>IF(ISBLANK(C22),"",VLOOKUP(Table3[[#This Row],[NCTS P4 Scenario]],Table1[#Data],11))</f>
        <v>T-TRA-INV</v>
      </c>
      <c r="E22" s="28">
        <v>1</v>
      </c>
      <c r="F22" s="28">
        <v>1</v>
      </c>
      <c r="G22"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2" s="145">
        <v>0</v>
      </c>
      <c r="I22" s="144">
        <v>1</v>
      </c>
      <c r="J22" s="134" t="s">
        <v>428</v>
      </c>
      <c r="K22" s="134" t="s">
        <v>424</v>
      </c>
      <c r="L22" s="134" t="s">
        <v>420</v>
      </c>
      <c r="M22" s="134" t="s">
        <v>376</v>
      </c>
      <c r="N22" s="134" t="s">
        <v>376</v>
      </c>
      <c r="O22" s="159" t="s">
        <v>376</v>
      </c>
      <c r="P22" s="143"/>
    </row>
    <row r="23" spans="1:16" ht="120" x14ac:dyDescent="0.25">
      <c r="A23" s="139" t="s">
        <v>429</v>
      </c>
      <c r="B23" s="134" t="str">
        <f>IF(ISBLANK(A23),"",VLOOKUP(Table3[[#This Row],[NCTS P5 Scenario]],Table13[#Data],9,TRUE))</f>
        <v>T-TRA-DEP</v>
      </c>
      <c r="C23" s="134" t="s">
        <v>422</v>
      </c>
      <c r="D23" s="134" t="str">
        <f>IF(ISBLANK(C23),"",VLOOKUP(Table3[[#This Row],[NCTS P4 Scenario]],Table1[#Data],11))</f>
        <v>T-TRA-INV</v>
      </c>
      <c r="E23" s="28">
        <v>1</v>
      </c>
      <c r="F23" s="30">
        <v>3</v>
      </c>
      <c r="G23"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23" s="142">
        <v>5</v>
      </c>
      <c r="I23" s="144">
        <v>1</v>
      </c>
      <c r="J23" s="134" t="s">
        <v>430</v>
      </c>
      <c r="K23" s="134" t="s">
        <v>431</v>
      </c>
      <c r="L23" s="134" t="s">
        <v>420</v>
      </c>
      <c r="M23" s="134" t="s">
        <v>432</v>
      </c>
      <c r="N23" s="134" t="s">
        <v>376</v>
      </c>
      <c r="O23" s="159" t="s">
        <v>433</v>
      </c>
      <c r="P23" s="143"/>
    </row>
    <row r="24" spans="1:16" ht="285" x14ac:dyDescent="0.25">
      <c r="A24" s="139" t="s">
        <v>434</v>
      </c>
      <c r="B24" s="134" t="str">
        <f>IF(ISBLANK(A24),"",VLOOKUP(Table3[[#This Row],[NCTS P5 Scenario]],Table13[#Data],9,TRUE))</f>
        <v>T-TRA-DEP</v>
      </c>
      <c r="C24" s="134" t="s">
        <v>435</v>
      </c>
      <c r="D24" s="134" t="str">
        <f>IF(ISBLANK(C24),"",VLOOKUP(Table3[[#This Row],[NCTS P4 Scenario]],Table1[#Data],11))</f>
        <v>T-TRA-DIV</v>
      </c>
      <c r="E24" s="28">
        <v>1</v>
      </c>
      <c r="F24" s="29">
        <v>2</v>
      </c>
      <c r="G24"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24" s="142">
        <v>4</v>
      </c>
      <c r="I24" s="142">
        <v>2</v>
      </c>
      <c r="J24" s="134" t="s">
        <v>436</v>
      </c>
      <c r="K24" s="134" t="s">
        <v>372</v>
      </c>
      <c r="L24" s="134" t="s">
        <v>437</v>
      </c>
      <c r="M24" s="134" t="s">
        <v>376</v>
      </c>
      <c r="N24" s="134" t="s">
        <v>376</v>
      </c>
      <c r="O24" s="159" t="s">
        <v>376</v>
      </c>
      <c r="P24" s="143"/>
    </row>
    <row r="25" spans="1:16" ht="45" x14ac:dyDescent="0.25">
      <c r="A25" s="139" t="s">
        <v>438</v>
      </c>
      <c r="B25" s="134" t="str">
        <f>IF(ISBLANK(A25),"",VLOOKUP(Table3[[#This Row],[NCTS P5 Scenario]],Table13[#Data],9,TRUE))</f>
        <v>T-TRA-DEP</v>
      </c>
      <c r="C25" s="134" t="s">
        <v>439</v>
      </c>
      <c r="D25" s="134" t="str">
        <f>IF(ISBLANK(C25),"",VLOOKUP(Table3[[#This Row],[NCTS P4 Scenario]],Table1[#Data],11))</f>
        <v>T-TRA-</v>
      </c>
      <c r="E25" s="28">
        <v>1</v>
      </c>
      <c r="F25" s="28">
        <v>1</v>
      </c>
      <c r="G25"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25" s="145">
        <v>0</v>
      </c>
      <c r="I25" s="145">
        <v>0</v>
      </c>
      <c r="J25" s="134" t="s">
        <v>376</v>
      </c>
      <c r="K25" s="134" t="s">
        <v>376</v>
      </c>
      <c r="L25" s="134" t="s">
        <v>376</v>
      </c>
      <c r="M25" s="134" t="s">
        <v>376</v>
      </c>
      <c r="N25" s="134" t="s">
        <v>376</v>
      </c>
      <c r="O25" s="159" t="s">
        <v>376</v>
      </c>
      <c r="P25" s="143"/>
    </row>
    <row r="26" spans="1:16" ht="60" x14ac:dyDescent="0.25">
      <c r="A26" s="139" t="s">
        <v>402</v>
      </c>
      <c r="B26" s="134" t="str">
        <f>IF(ISBLANK(A26),"",VLOOKUP(Table3[[#This Row],[NCTS P5 Scenario]],Table13[#Data],9,TRUE))</f>
        <v>T-TRA-DEP</v>
      </c>
      <c r="C26" s="134" t="s">
        <v>440</v>
      </c>
      <c r="D26" s="134" t="str">
        <f>IF(ISBLANK(C26),"",VLOOKUP(Table3[[#This Row],[NCTS P4 Scenario]],Table1[#Data],11))</f>
        <v>T-TRA-</v>
      </c>
      <c r="E26" s="28">
        <v>1</v>
      </c>
      <c r="F26" s="28">
        <v>1</v>
      </c>
      <c r="G26"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26" s="145">
        <v>0</v>
      </c>
      <c r="I26" s="145">
        <v>0</v>
      </c>
      <c r="J26" s="134" t="s">
        <v>376</v>
      </c>
      <c r="K26" s="134" t="s">
        <v>376</v>
      </c>
      <c r="L26" s="134" t="s">
        <v>376</v>
      </c>
      <c r="M26" s="134" t="s">
        <v>376</v>
      </c>
      <c r="N26" s="134" t="s">
        <v>441</v>
      </c>
      <c r="O26" s="159" t="s">
        <v>376</v>
      </c>
      <c r="P26" s="143"/>
    </row>
    <row r="27" spans="1:16" ht="30" x14ac:dyDescent="0.25">
      <c r="A27" s="139" t="s">
        <v>442</v>
      </c>
      <c r="B27" s="134" t="str">
        <f>IF(ISBLANK(A27),"",VLOOKUP(Table3[[#This Row],[NCTS P5 Scenario]],Table13[#Data],9,TRUE))</f>
        <v>T-TRA-TRT</v>
      </c>
      <c r="C27" s="134" t="s">
        <v>443</v>
      </c>
      <c r="D27" s="134" t="str">
        <f>IF(ISBLANK(C27),"",VLOOKUP(Table3[[#This Row],[NCTS P4 Scenario]],Table1[#Data],11))</f>
        <v>T-TRA-DIV</v>
      </c>
      <c r="E27" s="28">
        <v>1</v>
      </c>
      <c r="F27" s="28">
        <v>1</v>
      </c>
      <c r="G27"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27" s="145">
        <v>0</v>
      </c>
      <c r="I27" s="145">
        <v>0</v>
      </c>
      <c r="J27" s="134" t="s">
        <v>376</v>
      </c>
      <c r="K27" s="134" t="s">
        <v>376</v>
      </c>
      <c r="L27" s="134" t="s">
        <v>376</v>
      </c>
      <c r="M27" s="134" t="s">
        <v>376</v>
      </c>
      <c r="N27" s="134" t="s">
        <v>376</v>
      </c>
      <c r="O27" s="159" t="s">
        <v>376</v>
      </c>
      <c r="P27" s="143"/>
    </row>
    <row r="28" spans="1:16" ht="285" x14ac:dyDescent="0.25">
      <c r="A28" s="139" t="s">
        <v>444</v>
      </c>
      <c r="B28" s="134" t="str">
        <f>IF(ISBLANK(A28),"",VLOOKUP(Table3[[#This Row],[NCTS P5 Scenario]],Table13[#Data],9,TRUE))</f>
        <v>T-TRA-TRT</v>
      </c>
      <c r="C28" s="134" t="s">
        <v>445</v>
      </c>
      <c r="D28" s="134" t="str">
        <f>IF(ISBLANK(C28),"",VLOOKUP(Table3[[#This Row],[NCTS P4 Scenario]],Table1[#Data],11))</f>
        <v>T-TRA-DIV</v>
      </c>
      <c r="E28" s="28">
        <v>1</v>
      </c>
      <c r="F28" s="28">
        <v>1</v>
      </c>
      <c r="G28"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8" s="141">
        <v>2</v>
      </c>
      <c r="I28" s="145">
        <v>0</v>
      </c>
      <c r="J28" s="134" t="s">
        <v>446</v>
      </c>
      <c r="K28" s="134" t="s">
        <v>372</v>
      </c>
      <c r="L28" s="134" t="s">
        <v>376</v>
      </c>
      <c r="M28" s="134" t="s">
        <v>447</v>
      </c>
      <c r="N28" s="134" t="s">
        <v>376</v>
      </c>
      <c r="O28" s="159" t="s">
        <v>376</v>
      </c>
      <c r="P28" s="143"/>
    </row>
    <row r="29" spans="1:16" ht="45" x14ac:dyDescent="0.25">
      <c r="A29" s="139" t="s">
        <v>444</v>
      </c>
      <c r="B29" s="134" t="str">
        <f>IF(ISBLANK(A29),"",VLOOKUP(Table3[[#This Row],[NCTS P5 Scenario]],Table13[#Data],9,TRUE))</f>
        <v>T-TRA-TRT</v>
      </c>
      <c r="C29" s="134" t="s">
        <v>448</v>
      </c>
      <c r="D29" s="134" t="str">
        <f>IF(ISBLANK(C29),"",VLOOKUP(Table3[[#This Row],[NCTS P4 Scenario]],Table1[#Data],11))</f>
        <v>T-TRA-</v>
      </c>
      <c r="E29" s="28">
        <v>1</v>
      </c>
      <c r="F29" s="28">
        <v>1</v>
      </c>
      <c r="G29"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9" s="149">
        <v>3</v>
      </c>
      <c r="I29" s="145">
        <v>0</v>
      </c>
      <c r="J29" s="134" t="s">
        <v>376</v>
      </c>
      <c r="K29" s="134" t="s">
        <v>376</v>
      </c>
      <c r="L29" s="134" t="s">
        <v>376</v>
      </c>
      <c r="M29" s="134" t="s">
        <v>376</v>
      </c>
      <c r="N29" s="134" t="s">
        <v>376</v>
      </c>
      <c r="O29" s="159" t="s">
        <v>376</v>
      </c>
      <c r="P29" s="143"/>
    </row>
    <row r="30" spans="1:16" ht="30" x14ac:dyDescent="0.25">
      <c r="A30" s="139" t="s">
        <v>449</v>
      </c>
      <c r="B30" s="134" t="str">
        <f>IF(ISBLANK(A30),"",VLOOKUP(Table3[[#This Row],[NCTS P5 Scenario]],Table13[#Data],9,TRUE))</f>
        <v>T-TRA-TRT</v>
      </c>
      <c r="C30" s="134" t="s">
        <v>370</v>
      </c>
      <c r="D30" s="134" t="str">
        <f>IF(ISBLANK(C30),"",VLOOKUP(Table3[[#This Row],[NCTS P4 Scenario]],Table1[#Data],11))</f>
        <v>T-TRA-CFL</v>
      </c>
      <c r="E30" s="28">
        <v>1</v>
      </c>
      <c r="F30" s="28">
        <v>1</v>
      </c>
      <c r="G30"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0" s="145">
        <v>0</v>
      </c>
      <c r="I30" s="145">
        <v>0</v>
      </c>
      <c r="J30" s="134" t="s">
        <v>376</v>
      </c>
      <c r="K30" s="134" t="s">
        <v>376</v>
      </c>
      <c r="L30" s="134" t="s">
        <v>376</v>
      </c>
      <c r="M30" s="134" t="s">
        <v>376</v>
      </c>
      <c r="N30" s="134" t="s">
        <v>376</v>
      </c>
      <c r="O30" s="159" t="s">
        <v>376</v>
      </c>
      <c r="P30" s="143"/>
    </row>
    <row r="31" spans="1:16" ht="45" x14ac:dyDescent="0.25">
      <c r="A31" s="139" t="s">
        <v>450</v>
      </c>
      <c r="B31" s="134" t="str">
        <f>IF(ISBLANK(A31),"",VLOOKUP(Table3[[#This Row],[NCTS P5 Scenario]],Table13[#Data],9,TRUE))</f>
        <v>T-TRA-TRT</v>
      </c>
      <c r="C31" s="134" t="s">
        <v>451</v>
      </c>
      <c r="D31" s="134" t="str">
        <f>IF(ISBLANK(C31),"",VLOOKUP(Table3[[#This Row],[NCTS P4 Scenario]],Table1[#Data],11))</f>
        <v>T-TRA-</v>
      </c>
      <c r="E31" s="28">
        <v>1</v>
      </c>
      <c r="F31" s="28">
        <v>1</v>
      </c>
      <c r="G31"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1" s="145">
        <v>0</v>
      </c>
      <c r="I31" s="145">
        <v>0</v>
      </c>
      <c r="J31" s="134" t="s">
        <v>376</v>
      </c>
      <c r="K31" s="134" t="s">
        <v>376</v>
      </c>
      <c r="L31" s="134" t="s">
        <v>376</v>
      </c>
      <c r="M31" s="134" t="s">
        <v>376</v>
      </c>
      <c r="N31" s="134" t="s">
        <v>376</v>
      </c>
      <c r="O31" s="159" t="s">
        <v>376</v>
      </c>
      <c r="P31" s="143"/>
    </row>
    <row r="32" spans="1:16" ht="150" x14ac:dyDescent="0.25">
      <c r="A32" s="139" t="s">
        <v>452</v>
      </c>
      <c r="B32" s="134" t="str">
        <f>IF(ISBLANK(A32),"",VLOOKUP(Table3[[#This Row],[NCTS P5 Scenario]],Table13[#Data],9,TRUE))</f>
        <v>T-TRA-TRT</v>
      </c>
      <c r="C32" s="134" t="s">
        <v>376</v>
      </c>
      <c r="D32" s="134" t="e">
        <f>IF(ISBLANK(C32),"",VLOOKUP(Table3[[#This Row],[NCTS P4 Scenario]],Table1[#Data],11))</f>
        <v>#N/A</v>
      </c>
      <c r="E32" s="30">
        <v>3</v>
      </c>
      <c r="F32" s="29">
        <v>2</v>
      </c>
      <c r="G32"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2" s="142">
        <v>4</v>
      </c>
      <c r="I32" s="142">
        <v>2</v>
      </c>
      <c r="J32" s="134" t="s">
        <v>453</v>
      </c>
      <c r="K32" s="134" t="s">
        <v>454</v>
      </c>
      <c r="L32" s="134" t="s">
        <v>455</v>
      </c>
      <c r="M32" s="134" t="s">
        <v>376</v>
      </c>
      <c r="N32" s="134" t="s">
        <v>376</v>
      </c>
      <c r="O32" s="159" t="s">
        <v>376</v>
      </c>
      <c r="P32" s="143"/>
    </row>
    <row r="33" spans="1:16" ht="150" x14ac:dyDescent="0.25">
      <c r="A33" s="139" t="s">
        <v>456</v>
      </c>
      <c r="B33" s="134" t="str">
        <f>IF(ISBLANK(A33),"",VLOOKUP(Table3[[#This Row],[NCTS P5 Scenario]],Table13[#Data],9,TRUE))</f>
        <v>T-TRA-TRT</v>
      </c>
      <c r="C33" s="134" t="s">
        <v>376</v>
      </c>
      <c r="D33" s="134" t="e">
        <f>IF(ISBLANK(C33),"",VLOOKUP(Table3[[#This Row],[NCTS P4 Scenario]],Table1[#Data],11))</f>
        <v>#N/A</v>
      </c>
      <c r="E33" s="30">
        <v>3</v>
      </c>
      <c r="F33" s="29">
        <v>2</v>
      </c>
      <c r="G33"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3" s="142">
        <v>4</v>
      </c>
      <c r="I33" s="142">
        <v>2</v>
      </c>
      <c r="J33" s="134" t="s">
        <v>453</v>
      </c>
      <c r="K33" s="134" t="s">
        <v>454</v>
      </c>
      <c r="L33" s="134" t="s">
        <v>455</v>
      </c>
      <c r="M33" s="134" t="s">
        <v>376</v>
      </c>
      <c r="N33" s="134" t="s">
        <v>376</v>
      </c>
      <c r="O33" s="159" t="s">
        <v>376</v>
      </c>
      <c r="P33" s="143"/>
    </row>
    <row r="34" spans="1:16" ht="150" x14ac:dyDescent="0.25">
      <c r="A34" s="139" t="s">
        <v>457</v>
      </c>
      <c r="B34" s="134" t="str">
        <f>IF(ISBLANK(A34),"",VLOOKUP(Table3[[#This Row],[NCTS P5 Scenario]],Table13[#Data],9,TRUE))</f>
        <v>T-TRA-TRT</v>
      </c>
      <c r="C34" s="134" t="s">
        <v>376</v>
      </c>
      <c r="D34" s="134" t="e">
        <f>IF(ISBLANK(C34),"",VLOOKUP(Table3[[#This Row],[NCTS P4 Scenario]],Table1[#Data],11))</f>
        <v>#N/A</v>
      </c>
      <c r="E34" s="30">
        <v>3</v>
      </c>
      <c r="F34" s="29">
        <v>2</v>
      </c>
      <c r="G34"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4" s="142">
        <v>4</v>
      </c>
      <c r="I34" s="142">
        <v>2</v>
      </c>
      <c r="J34" s="134" t="s">
        <v>453</v>
      </c>
      <c r="K34" s="134" t="s">
        <v>454</v>
      </c>
      <c r="L34" s="134" t="s">
        <v>455</v>
      </c>
      <c r="M34" s="134" t="s">
        <v>376</v>
      </c>
      <c r="N34" s="134" t="s">
        <v>376</v>
      </c>
      <c r="O34" s="159" t="s">
        <v>376</v>
      </c>
      <c r="P34" s="143"/>
    </row>
    <row r="35" spans="1:16" ht="150" x14ac:dyDescent="0.25">
      <c r="A35" s="139" t="s">
        <v>458</v>
      </c>
      <c r="B35" s="134" t="str">
        <f>IF(ISBLANK(A35),"",VLOOKUP(Table3[[#This Row],[NCTS P5 Scenario]],Table13[#Data],9,TRUE))</f>
        <v>T-TRA-TRT</v>
      </c>
      <c r="C35" s="134" t="s">
        <v>376</v>
      </c>
      <c r="D35" s="134" t="e">
        <f>IF(ISBLANK(C35),"",VLOOKUP(Table3[[#This Row],[NCTS P4 Scenario]],Table1[#Data],11))</f>
        <v>#N/A</v>
      </c>
      <c r="E35" s="30">
        <v>3</v>
      </c>
      <c r="F35" s="29">
        <v>2</v>
      </c>
      <c r="G35"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5" s="142">
        <v>4</v>
      </c>
      <c r="I35" s="142">
        <v>2</v>
      </c>
      <c r="J35" s="134" t="s">
        <v>453</v>
      </c>
      <c r="K35" s="134" t="s">
        <v>454</v>
      </c>
      <c r="L35" s="134" t="s">
        <v>455</v>
      </c>
      <c r="M35" s="134" t="s">
        <v>376</v>
      </c>
      <c r="N35" s="134" t="s">
        <v>376</v>
      </c>
      <c r="O35" s="159" t="s">
        <v>376</v>
      </c>
      <c r="P35" s="143"/>
    </row>
    <row r="36" spans="1:16" ht="150" x14ac:dyDescent="0.25">
      <c r="A36" s="139" t="s">
        <v>459</v>
      </c>
      <c r="B36" s="134" t="str">
        <f>IF(ISBLANK(A36),"",VLOOKUP(Table3[[#This Row],[NCTS P5 Scenario]],Table13[#Data],9,TRUE))</f>
        <v>T-TRA-TRT</v>
      </c>
      <c r="C36" s="134" t="s">
        <v>376</v>
      </c>
      <c r="D36" s="134" t="e">
        <f>IF(ISBLANK(C36),"",VLOOKUP(Table3[[#This Row],[NCTS P4 Scenario]],Table1[#Data],11))</f>
        <v>#N/A</v>
      </c>
      <c r="E36" s="30">
        <v>3</v>
      </c>
      <c r="F36" s="29">
        <v>2</v>
      </c>
      <c r="G36"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6" s="142">
        <v>4</v>
      </c>
      <c r="I36" s="142">
        <v>2</v>
      </c>
      <c r="J36" s="134" t="s">
        <v>453</v>
      </c>
      <c r="K36" s="134" t="s">
        <v>454</v>
      </c>
      <c r="L36" s="134" t="s">
        <v>455</v>
      </c>
      <c r="M36" s="134" t="s">
        <v>376</v>
      </c>
      <c r="N36" s="134" t="s">
        <v>376</v>
      </c>
      <c r="O36" s="159" t="s">
        <v>376</v>
      </c>
      <c r="P36" s="143"/>
    </row>
    <row r="37" spans="1:16" ht="30" x14ac:dyDescent="0.25">
      <c r="A37" s="139" t="s">
        <v>460</v>
      </c>
      <c r="B37" s="134" t="str">
        <f>IF(ISBLANK(A37),"",VLOOKUP(Table3[[#This Row],[NCTS P5 Scenario]],Table13[#Data],9,TRUE))</f>
        <v>T-TRA-DES</v>
      </c>
      <c r="C37" s="134" t="s">
        <v>370</v>
      </c>
      <c r="D37" s="134" t="str">
        <f>IF(ISBLANK(C37),"",VLOOKUP(Table3[[#This Row],[NCTS P4 Scenario]],Table1[#Data],11))</f>
        <v>T-TRA-CFL</v>
      </c>
      <c r="E37" s="28">
        <v>1</v>
      </c>
      <c r="F37" s="28">
        <v>1</v>
      </c>
      <c r="G37"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7" s="145">
        <v>0</v>
      </c>
      <c r="I37" s="145">
        <v>0</v>
      </c>
      <c r="J37" s="134" t="s">
        <v>376</v>
      </c>
      <c r="K37" s="134" t="s">
        <v>376</v>
      </c>
      <c r="L37" s="134" t="s">
        <v>376</v>
      </c>
      <c r="M37" s="134" t="s">
        <v>376</v>
      </c>
      <c r="N37" s="134" t="s">
        <v>376</v>
      </c>
      <c r="O37" s="159" t="s">
        <v>376</v>
      </c>
      <c r="P37" s="143"/>
    </row>
    <row r="38" spans="1:16" ht="30" x14ac:dyDescent="0.25">
      <c r="A38" s="139" t="s">
        <v>461</v>
      </c>
      <c r="B38" s="134" t="str">
        <f>IF(ISBLANK(A38),"",VLOOKUP(Table3[[#This Row],[NCTS P5 Scenario]],Table13[#Data],9,TRUE))</f>
        <v>T-TRA-DES</v>
      </c>
      <c r="C38" s="134" t="s">
        <v>462</v>
      </c>
      <c r="D38" s="134" t="str">
        <f>IF(ISBLANK(C38),"",VLOOKUP(Table3[[#This Row],[NCTS P4 Scenario]],Table1[#Data],11))</f>
        <v>T-TRA-DES</v>
      </c>
      <c r="E38" s="28">
        <v>1</v>
      </c>
      <c r="F38" s="28">
        <v>1</v>
      </c>
      <c r="G38"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38" s="145">
        <v>0</v>
      </c>
      <c r="I38" s="145">
        <v>0</v>
      </c>
      <c r="J38" s="134" t="s">
        <v>376</v>
      </c>
      <c r="K38" s="134" t="s">
        <v>376</v>
      </c>
      <c r="L38" s="134" t="s">
        <v>376</v>
      </c>
      <c r="M38" s="134" t="s">
        <v>376</v>
      </c>
      <c r="N38" s="134" t="s">
        <v>376</v>
      </c>
      <c r="O38" s="159" t="s">
        <v>376</v>
      </c>
      <c r="P38" s="143"/>
    </row>
    <row r="39" spans="1:16" ht="285" x14ac:dyDescent="0.25">
      <c r="A39" s="139" t="s">
        <v>463</v>
      </c>
      <c r="B39" s="134" t="str">
        <f>IF(ISBLANK(A39),"",VLOOKUP(Table3[[#This Row],[NCTS P5 Scenario]],Table13[#Data],9,TRUE))</f>
        <v>T-TRA-DES</v>
      </c>
      <c r="C39" s="134" t="s">
        <v>464</v>
      </c>
      <c r="D39" s="134" t="str">
        <f>IF(ISBLANK(C39),"",VLOOKUP(Table3[[#This Row],[NCTS P4 Scenario]],Table1[#Data],11))</f>
        <v>T-TRA-CFL</v>
      </c>
      <c r="E39" s="28">
        <v>1</v>
      </c>
      <c r="F39" s="29">
        <v>2</v>
      </c>
      <c r="G39"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39" s="142">
        <v>4</v>
      </c>
      <c r="I39" s="142">
        <v>2</v>
      </c>
      <c r="J39" s="134" t="s">
        <v>436</v>
      </c>
      <c r="K39" s="134" t="s">
        <v>372</v>
      </c>
      <c r="L39" s="134" t="s">
        <v>437</v>
      </c>
      <c r="M39" s="134" t="s">
        <v>376</v>
      </c>
      <c r="N39" s="134" t="s">
        <v>376</v>
      </c>
      <c r="O39" s="159" t="s">
        <v>376</v>
      </c>
      <c r="P39" s="143"/>
    </row>
    <row r="40" spans="1:16" ht="45" x14ac:dyDescent="0.25">
      <c r="A40" s="139" t="s">
        <v>465</v>
      </c>
      <c r="B40" s="134" t="str">
        <f>IF(ISBLANK(A40),"",VLOOKUP(Table3[[#This Row],[NCTS P5 Scenario]],Table13[#Data],9,TRUE))</f>
        <v>T-TRA-DES</v>
      </c>
      <c r="C40" s="134" t="s">
        <v>466</v>
      </c>
      <c r="D40" s="134" t="str">
        <f>IF(ISBLANK(C40),"",VLOOKUP(Table3[[#This Row],[NCTS P4 Scenario]],Table1[#Data],11))</f>
        <v>T-TRA-DES</v>
      </c>
      <c r="E40" s="28">
        <v>1</v>
      </c>
      <c r="F40" s="28">
        <v>1</v>
      </c>
      <c r="G40"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40" s="145">
        <v>0</v>
      </c>
      <c r="I40" s="145">
        <v>0</v>
      </c>
      <c r="J40" s="134" t="s">
        <v>376</v>
      </c>
      <c r="K40" s="134" t="s">
        <v>376</v>
      </c>
      <c r="L40" s="134" t="s">
        <v>376</v>
      </c>
      <c r="M40" s="134" t="s">
        <v>376</v>
      </c>
      <c r="N40" s="134" t="s">
        <v>376</v>
      </c>
      <c r="O40" s="159" t="s">
        <v>376</v>
      </c>
      <c r="P40" s="143"/>
    </row>
    <row r="41" spans="1:16" ht="30" x14ac:dyDescent="0.25">
      <c r="A41" s="139" t="s">
        <v>467</v>
      </c>
      <c r="B41" s="134" t="str">
        <f>IF(ISBLANK(A41),"",VLOOKUP(Table3[[#This Row],[NCTS P5 Scenario]],Table13[#Data],9,TRUE))</f>
        <v>T-TRA-DES</v>
      </c>
      <c r="C41" s="134" t="s">
        <v>468</v>
      </c>
      <c r="D41" s="134" t="str">
        <f>IF(ISBLANK(C41),"",VLOOKUP(Table3[[#This Row],[NCTS P4 Scenario]],Table1[#Data],11))</f>
        <v>T-TRA-DES</v>
      </c>
      <c r="E41" s="28">
        <v>1</v>
      </c>
      <c r="F41" s="28">
        <v>1</v>
      </c>
      <c r="G41" s="145">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0</v>
      </c>
      <c r="H41" s="145">
        <v>0</v>
      </c>
      <c r="I41" s="145">
        <v>0</v>
      </c>
      <c r="J41" s="134" t="s">
        <v>376</v>
      </c>
      <c r="K41" s="134" t="s">
        <v>376</v>
      </c>
      <c r="L41" s="134" t="s">
        <v>376</v>
      </c>
      <c r="M41" s="134" t="s">
        <v>376</v>
      </c>
      <c r="N41" s="134" t="s">
        <v>376</v>
      </c>
      <c r="O41" s="159" t="s">
        <v>376</v>
      </c>
      <c r="P41" s="143"/>
    </row>
    <row r="42" spans="1:16" ht="409.5" x14ac:dyDescent="0.25">
      <c r="A42" s="139" t="s">
        <v>469</v>
      </c>
      <c r="B42" s="134" t="str">
        <f>IF(ISBLANK(A42),"",VLOOKUP(Table3[[#This Row],[NCTS P5 Scenario]],Table13[#Data],9,TRUE))</f>
        <v>T-TRA-DES</v>
      </c>
      <c r="C42" s="134" t="s">
        <v>470</v>
      </c>
      <c r="D42" s="134" t="str">
        <f>IF(ISBLANK(C42),"",VLOOKUP(Table3[[#This Row],[NCTS P4 Scenario]],Table1[#Data],11))</f>
        <v>T-TRA-DES</v>
      </c>
      <c r="E42" s="29">
        <v>2</v>
      </c>
      <c r="F42" s="30">
        <v>3</v>
      </c>
      <c r="G42" s="14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5</v>
      </c>
      <c r="H42" s="148">
        <v>7</v>
      </c>
      <c r="I42" s="142">
        <v>2</v>
      </c>
      <c r="J42" s="134" t="s">
        <v>471</v>
      </c>
      <c r="K42" s="134" t="s">
        <v>472</v>
      </c>
      <c r="L42" s="134" t="s">
        <v>473</v>
      </c>
      <c r="M42" s="134" t="s">
        <v>474</v>
      </c>
      <c r="N42" s="134" t="s">
        <v>475</v>
      </c>
      <c r="O42" s="159" t="s">
        <v>476</v>
      </c>
      <c r="P42" s="143"/>
    </row>
    <row r="43" spans="1:16" ht="285" x14ac:dyDescent="0.25">
      <c r="A43" s="139" t="s">
        <v>477</v>
      </c>
      <c r="B43" s="134" t="str">
        <f>IF(ISBLANK(A43),"",VLOOKUP(Table3[[#This Row],[NCTS P5 Scenario]],Table13[#Data],9,TRUE))</f>
        <v>T-TRA-DES</v>
      </c>
      <c r="C43" s="134" t="s">
        <v>478</v>
      </c>
      <c r="D43" s="134" t="str">
        <f>IF(ISBLANK(C43),"",VLOOKUP(Table3[[#This Row],[NCTS P4 Scenario]],Table1[#Data],11))</f>
        <v>T-TRA-DIV</v>
      </c>
      <c r="E43" s="28">
        <v>1</v>
      </c>
      <c r="F43" s="29">
        <v>2</v>
      </c>
      <c r="G43"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3" s="142">
        <v>4</v>
      </c>
      <c r="I43" s="142">
        <v>2</v>
      </c>
      <c r="J43" s="134" t="s">
        <v>436</v>
      </c>
      <c r="K43" s="134" t="s">
        <v>372</v>
      </c>
      <c r="L43" s="134" t="s">
        <v>437</v>
      </c>
      <c r="M43" s="134" t="s">
        <v>376</v>
      </c>
      <c r="N43" s="134" t="s">
        <v>376</v>
      </c>
      <c r="O43" s="159" t="s">
        <v>376</v>
      </c>
      <c r="P43" s="143"/>
    </row>
    <row r="44" spans="1:16" ht="135" x14ac:dyDescent="0.25">
      <c r="A44" s="139" t="s">
        <v>479</v>
      </c>
      <c r="B44" s="134" t="str">
        <f>IF(ISBLANK(A44),"",VLOOKUP(Table3[[#This Row],[NCTS P5 Scenario]],Table13[#Data],9,TRUE))</f>
        <v>T-TRA-DES</v>
      </c>
      <c r="C44" s="134" t="s">
        <v>480</v>
      </c>
      <c r="D44" s="134" t="str">
        <f>IF(ISBLANK(C44),"",VLOOKUP(Table3[[#This Row],[NCTS P4 Scenario]],Table1[#Data],11))</f>
        <v>T-TRA-DIV</v>
      </c>
      <c r="E44" s="28">
        <v>1</v>
      </c>
      <c r="F44" s="28">
        <v>1</v>
      </c>
      <c r="G44"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4" s="141">
        <v>2</v>
      </c>
      <c r="I44" s="145">
        <v>0</v>
      </c>
      <c r="J44" s="134" t="s">
        <v>481</v>
      </c>
      <c r="K44" s="134" t="s">
        <v>482</v>
      </c>
      <c r="L44" s="134" t="s">
        <v>376</v>
      </c>
      <c r="M44" s="134" t="s">
        <v>447</v>
      </c>
      <c r="N44" s="134" t="s">
        <v>376</v>
      </c>
      <c r="O44" s="159" t="s">
        <v>376</v>
      </c>
      <c r="P44" s="143"/>
    </row>
    <row r="45" spans="1:16" ht="285" x14ac:dyDescent="0.25">
      <c r="A45" s="139" t="s">
        <v>483</v>
      </c>
      <c r="B45" s="134" t="str">
        <f>IF(ISBLANK(A45),"",VLOOKUP(Table3[[#This Row],[NCTS P5 Scenario]],Table13[#Data],9,TRUE))</f>
        <v>T-TRA-DES</v>
      </c>
      <c r="C45" s="134" t="s">
        <v>484</v>
      </c>
      <c r="D45" s="134" t="str">
        <f>IF(ISBLANK(C45),"",VLOOKUP(Table3[[#This Row],[NCTS P4 Scenario]],Table1[#Data],11))</f>
        <v>T-TRA-DEP</v>
      </c>
      <c r="E45" s="28">
        <v>1</v>
      </c>
      <c r="F45" s="29">
        <v>2</v>
      </c>
      <c r="G45"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5" s="142">
        <v>4</v>
      </c>
      <c r="I45" s="142">
        <v>2</v>
      </c>
      <c r="J45" s="134" t="s">
        <v>436</v>
      </c>
      <c r="K45" s="134" t="s">
        <v>372</v>
      </c>
      <c r="L45" s="134" t="s">
        <v>437</v>
      </c>
      <c r="M45" s="134" t="s">
        <v>376</v>
      </c>
      <c r="N45" s="134" t="s">
        <v>376</v>
      </c>
      <c r="O45" s="159" t="s">
        <v>376</v>
      </c>
      <c r="P45" s="143"/>
    </row>
    <row r="46" spans="1:16" ht="285" x14ac:dyDescent="0.25">
      <c r="A46" s="139" t="s">
        <v>477</v>
      </c>
      <c r="B46" s="134" t="str">
        <f>IF(ISBLANK(A46),"",VLOOKUP(Table3[[#This Row],[NCTS P5 Scenario]],Table13[#Data],9,TRUE))</f>
        <v>T-TRA-DES</v>
      </c>
      <c r="C46" s="134" t="s">
        <v>485</v>
      </c>
      <c r="D46" s="134" t="str">
        <f>IF(ISBLANK(C46),"",VLOOKUP(Table3[[#This Row],[NCTS P4 Scenario]],Table1[#Data],11))</f>
        <v>T-TRA-</v>
      </c>
      <c r="E46" s="28">
        <v>1</v>
      </c>
      <c r="F46" s="29">
        <v>2</v>
      </c>
      <c r="G46"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6" s="142">
        <v>4</v>
      </c>
      <c r="I46" s="142">
        <v>2</v>
      </c>
      <c r="J46" s="134" t="s">
        <v>436</v>
      </c>
      <c r="K46" s="134" t="s">
        <v>372</v>
      </c>
      <c r="L46" s="134" t="s">
        <v>437</v>
      </c>
      <c r="M46" s="134" t="s">
        <v>376</v>
      </c>
      <c r="N46" s="134" t="s">
        <v>376</v>
      </c>
      <c r="O46" s="159" t="s">
        <v>376</v>
      </c>
      <c r="P46" s="143"/>
    </row>
    <row r="47" spans="1:16" s="158" customFormat="1" ht="409.5" x14ac:dyDescent="0.25">
      <c r="A47" s="139" t="s">
        <v>486</v>
      </c>
      <c r="B47" s="134" t="str">
        <f>IF(ISBLANK(A47),"",VLOOKUP(Table3[[#This Row],[NCTS P5 Scenario]],Table13[#Data],9,TRUE))</f>
        <v>T-TRA-DES</v>
      </c>
      <c r="C47" s="134" t="s">
        <v>470</v>
      </c>
      <c r="D47" s="134"/>
      <c r="E47" s="29">
        <v>2</v>
      </c>
      <c r="F47" s="30">
        <v>3</v>
      </c>
      <c r="G47" s="14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5</v>
      </c>
      <c r="H47" s="148">
        <v>7</v>
      </c>
      <c r="I47" s="142">
        <v>2</v>
      </c>
      <c r="J47" s="134" t="s">
        <v>471</v>
      </c>
      <c r="K47" s="134" t="s">
        <v>472</v>
      </c>
      <c r="L47" s="134" t="s">
        <v>487</v>
      </c>
      <c r="M47" s="134" t="s">
        <v>474</v>
      </c>
      <c r="N47" s="134" t="s">
        <v>475</v>
      </c>
      <c r="O47" s="159" t="s">
        <v>476</v>
      </c>
      <c r="P47" s="143"/>
    </row>
    <row r="48" spans="1:16" s="158" customFormat="1" ht="300" x14ac:dyDescent="0.25">
      <c r="A48" s="139" t="s">
        <v>488</v>
      </c>
      <c r="B48" s="134" t="str">
        <f>IF(ISBLANK(A48),"",VLOOKUP(Table3[[#This Row],[NCTS P5 Scenario]],Table13[#Data],9,TRUE))</f>
        <v>T-TRA-DES</v>
      </c>
      <c r="C48" s="134" t="s">
        <v>470</v>
      </c>
      <c r="D48" s="134"/>
      <c r="E48" s="29">
        <v>2</v>
      </c>
      <c r="F48" s="30">
        <v>3</v>
      </c>
      <c r="G48" s="147">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5</v>
      </c>
      <c r="H48" s="148">
        <v>7</v>
      </c>
      <c r="I48" s="142">
        <v>2</v>
      </c>
      <c r="J48" s="134" t="s">
        <v>489</v>
      </c>
      <c r="K48" s="134" t="s">
        <v>472</v>
      </c>
      <c r="L48" s="134" t="s">
        <v>490</v>
      </c>
      <c r="M48" s="134" t="s">
        <v>491</v>
      </c>
      <c r="N48" s="134"/>
      <c r="O48" s="159" t="s">
        <v>476</v>
      </c>
      <c r="P48" s="143"/>
    </row>
    <row r="49" spans="1:16" ht="225" x14ac:dyDescent="0.25">
      <c r="A49" s="139" t="s">
        <v>492</v>
      </c>
      <c r="B49" s="134" t="str">
        <f>IF(ISBLANK(A49),"",VLOOKUP(Table3[[#This Row],[NCTS P5 Scenario]],Table13[#Data],9,TRUE))</f>
        <v>T-TRA-INC</v>
      </c>
      <c r="C49" s="134" t="s">
        <v>376</v>
      </c>
      <c r="D49" s="134" t="e">
        <f>IF(ISBLANK(C49),"",VLOOKUP(Table3[[#This Row],[NCTS P4 Scenario]],Table1[#Data],11))</f>
        <v>#N/A</v>
      </c>
      <c r="E49" s="29">
        <v>2</v>
      </c>
      <c r="F49" s="29">
        <v>2</v>
      </c>
      <c r="G49"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49" s="142">
        <v>4</v>
      </c>
      <c r="I49" s="142">
        <v>2</v>
      </c>
      <c r="J49" s="134" t="s">
        <v>493</v>
      </c>
      <c r="K49" s="134" t="s">
        <v>494</v>
      </c>
      <c r="L49" s="134" t="s">
        <v>495</v>
      </c>
      <c r="M49" s="134" t="s">
        <v>496</v>
      </c>
      <c r="N49" s="134" t="s">
        <v>497</v>
      </c>
      <c r="O49" s="159" t="s">
        <v>498</v>
      </c>
      <c r="P49" s="143"/>
    </row>
    <row r="50" spans="1:16" ht="225" x14ac:dyDescent="0.25">
      <c r="A50" s="139" t="s">
        <v>499</v>
      </c>
      <c r="B50" s="134" t="str">
        <f>IF(ISBLANK(A50),"",VLOOKUP(Table3[[#This Row],[NCTS P5 Scenario]],Table13[#Data],9,TRUE))</f>
        <v>T-TRA-INC</v>
      </c>
      <c r="C50" s="134" t="s">
        <v>376</v>
      </c>
      <c r="D50" s="134" t="e">
        <f>IF(ISBLANK(C50),"",VLOOKUP(Table3[[#This Row],[NCTS P4 Scenario]],Table1[#Data],11))</f>
        <v>#N/A</v>
      </c>
      <c r="E50" s="29">
        <v>2</v>
      </c>
      <c r="F50" s="29">
        <v>2</v>
      </c>
      <c r="G50"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0" s="142">
        <v>4</v>
      </c>
      <c r="I50" s="142">
        <v>2</v>
      </c>
      <c r="J50" s="134" t="s">
        <v>493</v>
      </c>
      <c r="K50" s="134" t="s">
        <v>494</v>
      </c>
      <c r="L50" s="134" t="s">
        <v>495</v>
      </c>
      <c r="M50" s="134" t="s">
        <v>496</v>
      </c>
      <c r="N50" s="134" t="s">
        <v>497</v>
      </c>
      <c r="O50" s="159" t="s">
        <v>498</v>
      </c>
      <c r="P50" s="143"/>
    </row>
    <row r="51" spans="1:16" ht="225" x14ac:dyDescent="0.25">
      <c r="A51" s="139" t="s">
        <v>500</v>
      </c>
      <c r="B51" s="134" t="str">
        <f>IF(ISBLANK(A51),"",VLOOKUP(Table3[[#This Row],[NCTS P5 Scenario]],Table13[#Data],9,TRUE))</f>
        <v>T-TRA-INC</v>
      </c>
      <c r="C51" s="134" t="s">
        <v>376</v>
      </c>
      <c r="D51" s="134" t="e">
        <f>IF(ISBLANK(C51),"",VLOOKUP(Table3[[#This Row],[NCTS P4 Scenario]],Table1[#Data],11))</f>
        <v>#N/A</v>
      </c>
      <c r="E51" s="29">
        <v>2</v>
      </c>
      <c r="F51" s="29">
        <v>2</v>
      </c>
      <c r="G51"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1" s="142">
        <v>4</v>
      </c>
      <c r="I51" s="142">
        <v>2</v>
      </c>
      <c r="J51" s="134" t="s">
        <v>493</v>
      </c>
      <c r="K51" s="134" t="s">
        <v>494</v>
      </c>
      <c r="L51" s="134" t="s">
        <v>495</v>
      </c>
      <c r="M51" s="134" t="s">
        <v>496</v>
      </c>
      <c r="N51" s="134" t="s">
        <v>497</v>
      </c>
      <c r="O51" s="159" t="s">
        <v>501</v>
      </c>
      <c r="P51" s="143"/>
    </row>
    <row r="52" spans="1:16" ht="315" x14ac:dyDescent="0.25">
      <c r="A52" s="139" t="s">
        <v>502</v>
      </c>
      <c r="B52" s="134" t="str">
        <f>IF(ISBLANK(A52),"",VLOOKUP(Table3[[#This Row],[NCTS P5 Scenario]],Table13[#Data],9,TRUE))</f>
        <v>T-TRA-EXC</v>
      </c>
      <c r="C52" s="134" t="s">
        <v>503</v>
      </c>
      <c r="D52" s="134" t="str">
        <f>IF(ISBLANK(C52),"",VLOOKUP(Table3[[#This Row],[NCTS P4 Scenario]],Table1[#Data],11))</f>
        <v>T-TRA-EXC</v>
      </c>
      <c r="E52" s="29">
        <v>2</v>
      </c>
      <c r="F52" s="28">
        <v>1</v>
      </c>
      <c r="G52" s="16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3</v>
      </c>
      <c r="H52" s="148">
        <v>7</v>
      </c>
      <c r="I52" s="145">
        <v>0</v>
      </c>
      <c r="J52" s="134" t="s">
        <v>504</v>
      </c>
      <c r="K52" s="134" t="s">
        <v>505</v>
      </c>
      <c r="L52" s="134" t="s">
        <v>376</v>
      </c>
      <c r="M52" s="134" t="s">
        <v>506</v>
      </c>
      <c r="N52" s="134" t="s">
        <v>376</v>
      </c>
      <c r="O52" s="159" t="s">
        <v>507</v>
      </c>
      <c r="P52" s="143"/>
    </row>
    <row r="53" spans="1:16" ht="285" x14ac:dyDescent="0.25">
      <c r="A53" s="139" t="s">
        <v>508</v>
      </c>
      <c r="B53" s="134" t="str">
        <f>IF(ISBLANK(A53),"",VLOOKUP(Table3[[#This Row],[NCTS P5 Scenario]],Table13[#Data],9,TRUE))</f>
        <v>T-TRA-EXC</v>
      </c>
      <c r="C53" s="134" t="s">
        <v>509</v>
      </c>
      <c r="D53" s="134" t="str">
        <f>IF(ISBLANK(C53),"",VLOOKUP(Table3[[#This Row],[NCTS P4 Scenario]],Table1[#Data],11))</f>
        <v>T-TRA-EXC</v>
      </c>
      <c r="E53" s="28">
        <v>1</v>
      </c>
      <c r="F53" s="29">
        <v>2</v>
      </c>
      <c r="G53"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3" s="142">
        <v>4</v>
      </c>
      <c r="I53" s="142">
        <v>2</v>
      </c>
      <c r="J53" s="134" t="s">
        <v>436</v>
      </c>
      <c r="K53" s="134" t="s">
        <v>372</v>
      </c>
      <c r="L53" s="134" t="s">
        <v>437</v>
      </c>
      <c r="M53" s="134" t="s">
        <v>376</v>
      </c>
      <c r="N53" s="134" t="s">
        <v>376</v>
      </c>
      <c r="O53" s="159" t="s">
        <v>376</v>
      </c>
      <c r="P53" s="143"/>
    </row>
    <row r="54" spans="1:16" ht="285" x14ac:dyDescent="0.25">
      <c r="A54" s="139" t="s">
        <v>510</v>
      </c>
      <c r="B54" s="134" t="str">
        <f>IF(ISBLANK(A54),"",VLOOKUP(Table3[[#This Row],[NCTS P5 Scenario]],Table13[#Data],9,TRUE))</f>
        <v>T-TRA-EXC</v>
      </c>
      <c r="C54" s="134" t="s">
        <v>511</v>
      </c>
      <c r="D54" s="134" t="str">
        <f>IF(ISBLANK(C54),"",VLOOKUP(Table3[[#This Row],[NCTS P4 Scenario]],Table1[#Data],11))</f>
        <v>T-TRA-EXC</v>
      </c>
      <c r="E54" s="28">
        <v>1</v>
      </c>
      <c r="F54" s="29">
        <v>2</v>
      </c>
      <c r="G54"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4" s="142">
        <v>4</v>
      </c>
      <c r="I54" s="142">
        <v>2</v>
      </c>
      <c r="J54" s="134" t="s">
        <v>436</v>
      </c>
      <c r="K54" s="134" t="s">
        <v>372</v>
      </c>
      <c r="L54" s="134" t="s">
        <v>437</v>
      </c>
      <c r="M54" s="134" t="s">
        <v>376</v>
      </c>
      <c r="N54" s="134" t="s">
        <v>376</v>
      </c>
      <c r="O54" s="159" t="s">
        <v>376</v>
      </c>
      <c r="P54" s="143"/>
    </row>
    <row r="55" spans="1:16" ht="285" x14ac:dyDescent="0.25">
      <c r="A55" s="139" t="s">
        <v>512</v>
      </c>
      <c r="B55" s="134" t="str">
        <f>IF(ISBLANK(A55),"",VLOOKUP(Table3[[#This Row],[NCTS P5 Scenario]],Table13[#Data],9,TRUE))</f>
        <v>T-TRA-EXC</v>
      </c>
      <c r="C55" s="134" t="s">
        <v>513</v>
      </c>
      <c r="D55" s="134" t="str">
        <f>IF(ISBLANK(C55),"",VLOOKUP(Table3[[#This Row],[NCTS P4 Scenario]],Table1[#Data],11))</f>
        <v>T-TRA-EXC</v>
      </c>
      <c r="E55" s="28">
        <v>1</v>
      </c>
      <c r="F55" s="29">
        <v>2</v>
      </c>
      <c r="G55"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5" s="142">
        <v>4</v>
      </c>
      <c r="I55" s="142">
        <v>2</v>
      </c>
      <c r="J55" s="134" t="s">
        <v>436</v>
      </c>
      <c r="K55" s="134" t="s">
        <v>372</v>
      </c>
      <c r="L55" s="134" t="s">
        <v>437</v>
      </c>
      <c r="M55" s="134" t="s">
        <v>376</v>
      </c>
      <c r="N55" s="134" t="s">
        <v>376</v>
      </c>
      <c r="O55" s="159" t="s">
        <v>376</v>
      </c>
      <c r="P55" s="143"/>
    </row>
    <row r="56" spans="1:16" ht="285" x14ac:dyDescent="0.25">
      <c r="A56" s="139" t="s">
        <v>514</v>
      </c>
      <c r="B56" s="134" t="str">
        <f>IF(ISBLANK(A56),"",VLOOKUP(Table3[[#This Row],[NCTS P5 Scenario]],Table13[#Data],9,TRUE))</f>
        <v>T-TRA-EXC</v>
      </c>
      <c r="C56" s="134"/>
      <c r="D56" s="134" t="str">
        <f>IF(ISBLANK(C56),"",VLOOKUP(Table3[[#This Row],[NCTS P4 Scenario]],Table1[#Data],11))</f>
        <v/>
      </c>
      <c r="E56" s="28">
        <v>1</v>
      </c>
      <c r="F56" s="29">
        <v>2</v>
      </c>
      <c r="G56"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6" s="142">
        <v>4</v>
      </c>
      <c r="I56" s="142">
        <v>2</v>
      </c>
      <c r="J56" s="134" t="s">
        <v>515</v>
      </c>
      <c r="K56" s="134" t="s">
        <v>372</v>
      </c>
      <c r="L56" s="134" t="s">
        <v>455</v>
      </c>
      <c r="M56" s="134" t="s">
        <v>376</v>
      </c>
      <c r="N56" s="134" t="s">
        <v>376</v>
      </c>
      <c r="O56" s="159" t="s">
        <v>376</v>
      </c>
      <c r="P56" s="143"/>
    </row>
    <row r="57" spans="1:16" ht="285" x14ac:dyDescent="0.25">
      <c r="A57" s="139" t="s">
        <v>516</v>
      </c>
      <c r="B57" s="134" t="str">
        <f>IF(ISBLANK(A57),"",VLOOKUP(Table3[[#This Row],[NCTS P5 Scenario]],Table13[#Data],9,TRUE))</f>
        <v>T-TRA-EXC</v>
      </c>
      <c r="C57" s="134"/>
      <c r="D57" s="134" t="str">
        <f>IF(ISBLANK(C57),"",VLOOKUP(Table3[[#This Row],[NCTS P4 Scenario]],Table1[#Data],11))</f>
        <v/>
      </c>
      <c r="E57" s="28">
        <v>1</v>
      </c>
      <c r="F57" s="29">
        <v>2</v>
      </c>
      <c r="G57"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57" s="142">
        <v>4</v>
      </c>
      <c r="I57" s="142">
        <v>2</v>
      </c>
      <c r="J57" s="134" t="s">
        <v>515</v>
      </c>
      <c r="K57" s="134" t="s">
        <v>372</v>
      </c>
      <c r="L57" s="134" t="s">
        <v>455</v>
      </c>
      <c r="M57" s="134" t="s">
        <v>376</v>
      </c>
      <c r="N57" s="134" t="s">
        <v>376</v>
      </c>
      <c r="O57" s="159" t="s">
        <v>376</v>
      </c>
      <c r="P57" s="143"/>
    </row>
    <row r="58" spans="1:16" ht="150" x14ac:dyDescent="0.25">
      <c r="A58" s="139" t="s">
        <v>517</v>
      </c>
      <c r="B58" s="134" t="str">
        <f>IF(ISBLANK(A58),"",VLOOKUP(Table3[[#This Row],[NCTS P5 Scenario]],Table13[#Data],9,TRUE))</f>
        <v>T-TRA-EXC</v>
      </c>
      <c r="C58" s="134" t="s">
        <v>518</v>
      </c>
      <c r="D58" s="134" t="str">
        <f>IF(ISBLANK(C58),"",VLOOKUP(Table3[[#This Row],[NCTS P4 Scenario]],Table1[#Data],11))</f>
        <v>T-TRA-EXC</v>
      </c>
      <c r="E58" s="28">
        <v>1</v>
      </c>
      <c r="F58" s="28">
        <v>1</v>
      </c>
      <c r="G58"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8" s="149">
        <v>3</v>
      </c>
      <c r="I58" s="145">
        <v>0</v>
      </c>
      <c r="J58" s="134" t="s">
        <v>519</v>
      </c>
      <c r="K58" s="134" t="s">
        <v>520</v>
      </c>
      <c r="L58" s="134" t="s">
        <v>376</v>
      </c>
      <c r="M58" s="134" t="s">
        <v>521</v>
      </c>
      <c r="N58" s="134" t="s">
        <v>376</v>
      </c>
      <c r="O58" s="159" t="s">
        <v>376</v>
      </c>
      <c r="P58" s="143"/>
    </row>
    <row r="59" spans="1:16" s="134" customFormat="1" ht="300" x14ac:dyDescent="0.25">
      <c r="A59" s="139" t="s">
        <v>522</v>
      </c>
      <c r="B59" s="134" t="str">
        <f>IF(ISBLANK(A59),"",VLOOKUP(Table3[[#This Row],[NCTS P5 Scenario]],Table13[#Data],9,TRUE))</f>
        <v>T-TRA-EXC</v>
      </c>
      <c r="D59" s="134" t="str">
        <f>IF(ISBLANK(C59),"",VLOOKUP(Table3[[#This Row],[NCTS P4 Scenario]],Table1[#Data],11))</f>
        <v/>
      </c>
      <c r="E59" s="28">
        <v>1</v>
      </c>
      <c r="F59" s="29">
        <v>2</v>
      </c>
      <c r="G59"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9" s="141">
        <v>2</v>
      </c>
      <c r="I59" s="145">
        <v>0</v>
      </c>
      <c r="J59" s="134" t="s">
        <v>523</v>
      </c>
      <c r="K59" s="134" t="s">
        <v>376</v>
      </c>
      <c r="L59" s="134" t="s">
        <v>524</v>
      </c>
      <c r="M59" s="134" t="s">
        <v>376</v>
      </c>
      <c r="N59" s="134" t="s">
        <v>376</v>
      </c>
      <c r="O59" s="159" t="s">
        <v>376</v>
      </c>
      <c r="P59" s="143"/>
    </row>
    <row r="60" spans="1:16" ht="285" x14ac:dyDescent="0.25">
      <c r="A60" s="139" t="s">
        <v>525</v>
      </c>
      <c r="B60" s="134" t="str">
        <f>IF(ISBLANK(A60),"",VLOOKUP(Table3[[#This Row],[NCTS P5 Scenario]],Table13[#Data],9,TRUE))</f>
        <v>T-TRA-TRT</v>
      </c>
      <c r="C60" s="134" t="s">
        <v>394</v>
      </c>
      <c r="D60" s="134"/>
      <c r="E60" s="28">
        <v>1</v>
      </c>
      <c r="F60" s="29">
        <v>2</v>
      </c>
      <c r="G60"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60" s="142">
        <v>4</v>
      </c>
      <c r="I60" s="142">
        <v>2</v>
      </c>
      <c r="J60" s="134" t="s">
        <v>436</v>
      </c>
      <c r="K60" s="134" t="s">
        <v>372</v>
      </c>
      <c r="L60" s="134" t="s">
        <v>437</v>
      </c>
      <c r="M60" s="134" t="s">
        <v>376</v>
      </c>
      <c r="N60" s="134" t="s">
        <v>376</v>
      </c>
      <c r="O60" s="159" t="s">
        <v>376</v>
      </c>
      <c r="P60" s="143"/>
    </row>
    <row r="61" spans="1:16" ht="180" x14ac:dyDescent="0.25">
      <c r="A61" s="139" t="s">
        <v>526</v>
      </c>
      <c r="B61" s="134" t="str">
        <f>IF(ISBLANK(A61),"",VLOOKUP(Table3[[#This Row],[NCTS P5 Scenario]],Table13[#Data],9,TRUE))</f>
        <v>T-TRA-EFT</v>
      </c>
      <c r="C61" s="134"/>
      <c r="D61" s="134" t="str">
        <f>IF(ISBLANK(C61),"",VLOOKUP(Table3[[#This Row],[NCTS P4 Scenario]],Table1[#Data],11))</f>
        <v/>
      </c>
      <c r="E61" s="28">
        <v>1</v>
      </c>
      <c r="F61" s="29">
        <v>2</v>
      </c>
      <c r="G61"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1" s="145">
        <v>0</v>
      </c>
      <c r="I61" s="142">
        <v>2</v>
      </c>
      <c r="J61" s="134" t="s">
        <v>527</v>
      </c>
      <c r="K61" s="134" t="s">
        <v>528</v>
      </c>
      <c r="L61" s="134" t="s">
        <v>529</v>
      </c>
      <c r="M61" s="134" t="s">
        <v>376</v>
      </c>
      <c r="N61" s="134" t="s">
        <v>530</v>
      </c>
      <c r="O61" s="159" t="s">
        <v>376</v>
      </c>
      <c r="P61" s="143"/>
    </row>
    <row r="62" spans="1:16" ht="180" x14ac:dyDescent="0.25">
      <c r="A62" s="139" t="s">
        <v>531</v>
      </c>
      <c r="B62" s="134" t="str">
        <f>IF(ISBLANK(A62),"",VLOOKUP(Table3[[#This Row],[NCTS P5 Scenario]],Table13[#Data],9,TRUE))</f>
        <v>T-TRA-EFT</v>
      </c>
      <c r="C62" s="134"/>
      <c r="D62" s="134" t="str">
        <f>IF(ISBLANK(C62),"",VLOOKUP(Table3[[#This Row],[NCTS P4 Scenario]],Table1[#Data],11))</f>
        <v/>
      </c>
      <c r="E62" s="28">
        <v>1</v>
      </c>
      <c r="F62" s="29">
        <v>2</v>
      </c>
      <c r="G62"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2" s="145">
        <v>0</v>
      </c>
      <c r="I62" s="142">
        <v>2</v>
      </c>
      <c r="J62" s="134" t="s">
        <v>527</v>
      </c>
      <c r="K62" s="134" t="s">
        <v>528</v>
      </c>
      <c r="L62" s="134" t="s">
        <v>529</v>
      </c>
      <c r="M62" s="134" t="s">
        <v>376</v>
      </c>
      <c r="N62" s="134" t="s">
        <v>530</v>
      </c>
      <c r="O62" s="159" t="s">
        <v>376</v>
      </c>
      <c r="P62" s="143"/>
    </row>
    <row r="63" spans="1:16" ht="180" x14ac:dyDescent="0.25">
      <c r="A63" s="139" t="s">
        <v>532</v>
      </c>
      <c r="B63" s="134" t="str">
        <f>IF(ISBLANK(A63),"",VLOOKUP(Table3[[#This Row],[NCTS P5 Scenario]],Table13[#Data],9,TRUE))</f>
        <v>T-TRA-EFT</v>
      </c>
      <c r="C63" s="134"/>
      <c r="D63" s="134"/>
      <c r="E63" s="28">
        <v>1</v>
      </c>
      <c r="F63" s="29">
        <v>2</v>
      </c>
      <c r="G63"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3" s="145">
        <v>0</v>
      </c>
      <c r="I63" s="142">
        <v>2</v>
      </c>
      <c r="J63" s="134" t="s">
        <v>527</v>
      </c>
      <c r="K63" s="134" t="s">
        <v>528</v>
      </c>
      <c r="L63" s="134" t="s">
        <v>529</v>
      </c>
      <c r="M63" s="134" t="s">
        <v>376</v>
      </c>
      <c r="N63" s="134" t="s">
        <v>530</v>
      </c>
      <c r="O63" s="159" t="s">
        <v>376</v>
      </c>
      <c r="P63" s="143"/>
    </row>
    <row r="64" spans="1:16" ht="180" x14ac:dyDescent="0.25">
      <c r="A64" s="139" t="s">
        <v>533</v>
      </c>
      <c r="B64" s="134" t="str">
        <f>IF(ISBLANK(A64),"",VLOOKUP(Table3[[#This Row],[NCTS P5 Scenario]],Table13[#Data],9,TRUE))</f>
        <v>T-TRA-EFT</v>
      </c>
      <c r="C64" s="134"/>
      <c r="D64" s="134" t="str">
        <f>IF(ISBLANK(C64),"",VLOOKUP(Table3[[#This Row],[NCTS P4 Scenario]],Table1[#Data],11))</f>
        <v/>
      </c>
      <c r="E64" s="28">
        <v>1</v>
      </c>
      <c r="F64" s="29">
        <v>2</v>
      </c>
      <c r="G64"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4" s="145">
        <v>0</v>
      </c>
      <c r="I64" s="142">
        <v>2</v>
      </c>
      <c r="J64" s="134" t="s">
        <v>534</v>
      </c>
      <c r="K64" s="134" t="s">
        <v>528</v>
      </c>
      <c r="L64" s="134" t="s">
        <v>529</v>
      </c>
      <c r="M64" s="134" t="s">
        <v>376</v>
      </c>
      <c r="N64" s="134" t="s">
        <v>535</v>
      </c>
      <c r="O64" s="159" t="s">
        <v>376</v>
      </c>
      <c r="P64" s="143"/>
    </row>
    <row r="65" spans="1:16" ht="180" x14ac:dyDescent="0.25">
      <c r="A65" s="139" t="s">
        <v>536</v>
      </c>
      <c r="B65" s="134" t="str">
        <f>IF(ISBLANK(A65),"",VLOOKUP(Table3[[#This Row],[NCTS P5 Scenario]],Table13[#Data],9,TRUE))</f>
        <v>T-TRA-EFT</v>
      </c>
      <c r="C65" s="134"/>
      <c r="D65" s="134" t="str">
        <f>IF(ISBLANK(C65),"",VLOOKUP(Table3[[#This Row],[NCTS P4 Scenario]],Table1[#Data],11))</f>
        <v/>
      </c>
      <c r="E65" s="28">
        <v>1</v>
      </c>
      <c r="F65" s="29">
        <v>2</v>
      </c>
      <c r="G65"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5" s="145">
        <v>0</v>
      </c>
      <c r="I65" s="142">
        <v>2</v>
      </c>
      <c r="J65" s="134" t="s">
        <v>534</v>
      </c>
      <c r="K65" s="134" t="s">
        <v>528</v>
      </c>
      <c r="L65" s="134" t="s">
        <v>529</v>
      </c>
      <c r="M65" s="134" t="s">
        <v>376</v>
      </c>
      <c r="N65" s="134" t="s">
        <v>535</v>
      </c>
      <c r="O65" s="159" t="s">
        <v>376</v>
      </c>
      <c r="P65" s="143"/>
    </row>
    <row r="66" spans="1:16" ht="180" x14ac:dyDescent="0.25">
      <c r="A66" s="139" t="s">
        <v>537</v>
      </c>
      <c r="B66" s="134" t="str">
        <f>IF(ISBLANK(A66),"",VLOOKUP(Table3[[#This Row],[NCTS P5 Scenario]],Table13[#Data],9,TRUE))</f>
        <v>T-TRA-EFT</v>
      </c>
      <c r="C66" s="134"/>
      <c r="D66" s="134" t="str">
        <f>IF(ISBLANK(C66),"",VLOOKUP(Table3[[#This Row],[NCTS P4 Scenario]],Table1[#Data],11))</f>
        <v/>
      </c>
      <c r="E66" s="28">
        <v>1</v>
      </c>
      <c r="F66" s="29">
        <v>2</v>
      </c>
      <c r="G66"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6" s="145">
        <v>0</v>
      </c>
      <c r="I66" s="142">
        <v>2</v>
      </c>
      <c r="J66" s="134" t="s">
        <v>534</v>
      </c>
      <c r="K66" s="134" t="s">
        <v>528</v>
      </c>
      <c r="L66" s="134" t="s">
        <v>538</v>
      </c>
      <c r="M66" s="134" t="s">
        <v>376</v>
      </c>
      <c r="N66" s="134" t="s">
        <v>539</v>
      </c>
      <c r="O66" s="159" t="s">
        <v>376</v>
      </c>
      <c r="P66" s="143"/>
    </row>
    <row r="67" spans="1:16" ht="180" x14ac:dyDescent="0.25">
      <c r="A67" s="139" t="s">
        <v>540</v>
      </c>
      <c r="B67" s="134" t="str">
        <f>IF(ISBLANK(A67),"",VLOOKUP(Table3[[#This Row],[NCTS P5 Scenario]],Table13[#Data],9,TRUE))</f>
        <v>T-TRA-EFT</v>
      </c>
      <c r="C67" s="134"/>
      <c r="D67" s="134" t="str">
        <f>IF(ISBLANK(C67),"",VLOOKUP(Table3[[#This Row],[NCTS P4 Scenario]],Table1[#Data],11))</f>
        <v/>
      </c>
      <c r="E67" s="28">
        <v>1</v>
      </c>
      <c r="F67" s="29">
        <v>2</v>
      </c>
      <c r="G67"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7" s="145">
        <v>0</v>
      </c>
      <c r="I67" s="142">
        <v>2</v>
      </c>
      <c r="J67" s="134" t="s">
        <v>534</v>
      </c>
      <c r="K67" s="134" t="s">
        <v>528</v>
      </c>
      <c r="L67" s="134" t="s">
        <v>538</v>
      </c>
      <c r="M67" s="134" t="s">
        <v>376</v>
      </c>
      <c r="N67" s="134" t="s">
        <v>541</v>
      </c>
      <c r="O67" s="159" t="s">
        <v>376</v>
      </c>
      <c r="P67" s="143"/>
    </row>
    <row r="68" spans="1:16" ht="180" x14ac:dyDescent="0.25">
      <c r="A68" s="139" t="s">
        <v>542</v>
      </c>
      <c r="B68" s="134" t="str">
        <f>IF(ISBLANK(A68),"",VLOOKUP(Table3[[#This Row],[NCTS P5 Scenario]],Table13[#Data],9,TRUE))</f>
        <v>T-TRA-EFT</v>
      </c>
      <c r="C68" s="134"/>
      <c r="D68" s="134" t="str">
        <f>IF(ISBLANK(C68),"",VLOOKUP(Table3[[#This Row],[NCTS P4 Scenario]],Table1[#Data],11))</f>
        <v/>
      </c>
      <c r="E68" s="28">
        <v>1</v>
      </c>
      <c r="F68" s="29">
        <v>2</v>
      </c>
      <c r="G68"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8" s="145">
        <v>0</v>
      </c>
      <c r="I68" s="142">
        <v>2</v>
      </c>
      <c r="J68" s="134" t="s">
        <v>534</v>
      </c>
      <c r="K68" s="134" t="s">
        <v>528</v>
      </c>
      <c r="L68" s="134" t="s">
        <v>543</v>
      </c>
      <c r="M68" s="134" t="s">
        <v>376</v>
      </c>
      <c r="N68" s="134" t="s">
        <v>544</v>
      </c>
      <c r="O68" s="159" t="s">
        <v>376</v>
      </c>
      <c r="P68" s="143"/>
    </row>
    <row r="69" spans="1:16" ht="180" x14ac:dyDescent="0.25">
      <c r="A69" s="139" t="s">
        <v>545</v>
      </c>
      <c r="B69" s="134" t="str">
        <f>IF(ISBLANK(A69),"",VLOOKUP(Table3[[#This Row],[NCTS P5 Scenario]],Table13[#Data],9,TRUE))</f>
        <v>T-TRA-EFT</v>
      </c>
      <c r="C69" s="134"/>
      <c r="D69" s="134" t="str">
        <f>IF(ISBLANK(C69),"",VLOOKUP(Table3[[#This Row],[NCTS P4 Scenario]],Table1[#Data],11))</f>
        <v/>
      </c>
      <c r="E69" s="28">
        <v>1</v>
      </c>
      <c r="F69" s="29">
        <v>2</v>
      </c>
      <c r="G69"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9" s="145">
        <v>0</v>
      </c>
      <c r="I69" s="142">
        <v>2</v>
      </c>
      <c r="J69" s="134" t="s">
        <v>534</v>
      </c>
      <c r="K69" s="134" t="s">
        <v>528</v>
      </c>
      <c r="L69" s="134" t="s">
        <v>543</v>
      </c>
      <c r="M69" s="134" t="s">
        <v>376</v>
      </c>
      <c r="N69" s="134" t="s">
        <v>544</v>
      </c>
      <c r="O69" s="159" t="s">
        <v>376</v>
      </c>
      <c r="P69" s="143"/>
    </row>
    <row r="70" spans="1:16" ht="180" x14ac:dyDescent="0.25">
      <c r="A70" s="139" t="s">
        <v>546</v>
      </c>
      <c r="B70" s="134" t="str">
        <f>IF(ISBLANK(A70),"",VLOOKUP(Table3[[#This Row],[NCTS P5 Scenario]],Table13[#Data],9,TRUE))</f>
        <v>T-TRA-EFT</v>
      </c>
      <c r="C70" s="134"/>
      <c r="D70" s="134" t="str">
        <f>IF(ISBLANK(C70),"",VLOOKUP(Table3[[#This Row],[NCTS P4 Scenario]],Table1[#Data],11))</f>
        <v/>
      </c>
      <c r="E70" s="28">
        <v>1</v>
      </c>
      <c r="F70" s="29">
        <v>2</v>
      </c>
      <c r="G70"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0" s="145">
        <v>0</v>
      </c>
      <c r="I70" s="142">
        <v>2</v>
      </c>
      <c r="J70" s="134" t="s">
        <v>534</v>
      </c>
      <c r="K70" s="134" t="s">
        <v>528</v>
      </c>
      <c r="L70" s="134" t="s">
        <v>543</v>
      </c>
      <c r="M70" s="134" t="s">
        <v>376</v>
      </c>
      <c r="N70" s="134" t="s">
        <v>530</v>
      </c>
      <c r="O70" s="159" t="s">
        <v>376</v>
      </c>
      <c r="P70" s="143"/>
    </row>
    <row r="71" spans="1:16" ht="180" x14ac:dyDescent="0.25">
      <c r="A71" s="139" t="s">
        <v>547</v>
      </c>
      <c r="B71" s="134" t="str">
        <f>IF(ISBLANK(A71),"",VLOOKUP(Table3[[#This Row],[NCTS P5 Scenario]],Table13[#Data],9,TRUE))</f>
        <v>T-TRA-EFT</v>
      </c>
      <c r="C71" s="134"/>
      <c r="D71" s="134" t="str">
        <f>IF(ISBLANK(C71),"",VLOOKUP(Table3[[#This Row],[NCTS P4 Scenario]],Table1[#Data],11))</f>
        <v/>
      </c>
      <c r="E71" s="28">
        <v>1</v>
      </c>
      <c r="F71" s="29">
        <v>2</v>
      </c>
      <c r="G71"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1" s="145">
        <v>0</v>
      </c>
      <c r="I71" s="142">
        <v>2</v>
      </c>
      <c r="J71" s="134" t="s">
        <v>534</v>
      </c>
      <c r="K71" s="134" t="s">
        <v>528</v>
      </c>
      <c r="L71" s="134" t="s">
        <v>543</v>
      </c>
      <c r="M71" s="134" t="s">
        <v>376</v>
      </c>
      <c r="N71" s="134" t="s">
        <v>548</v>
      </c>
      <c r="O71" s="159" t="s">
        <v>376</v>
      </c>
      <c r="P71" s="143"/>
    </row>
    <row r="72" spans="1:16" ht="180" x14ac:dyDescent="0.25">
      <c r="A72" s="139" t="s">
        <v>549</v>
      </c>
      <c r="B72" s="134" t="str">
        <f>IF(ISBLANK(A72),"",VLOOKUP(Table3[[#This Row],[NCTS P5 Scenario]],Table13[#Data],9,TRUE))</f>
        <v>T-TRA-EFT</v>
      </c>
      <c r="C72" s="134"/>
      <c r="D72" s="134" t="str">
        <f>IF(ISBLANK(C72),"",VLOOKUP(Table3[[#This Row],[NCTS P4 Scenario]],Table1[#Data],11))</f>
        <v/>
      </c>
      <c r="E72" s="28">
        <v>1</v>
      </c>
      <c r="F72" s="29">
        <v>2</v>
      </c>
      <c r="G72"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2" s="145">
        <v>0</v>
      </c>
      <c r="I72" s="142">
        <v>2</v>
      </c>
      <c r="J72" s="134" t="s">
        <v>534</v>
      </c>
      <c r="K72" s="134" t="s">
        <v>528</v>
      </c>
      <c r="L72" s="134" t="s">
        <v>543</v>
      </c>
      <c r="M72" s="134" t="s">
        <v>376</v>
      </c>
      <c r="N72" s="134" t="s">
        <v>530</v>
      </c>
      <c r="O72" s="159" t="s">
        <v>376</v>
      </c>
      <c r="P72" s="143"/>
    </row>
    <row r="73" spans="1:16" ht="105" x14ac:dyDescent="0.25">
      <c r="A73" s="139" t="s">
        <v>550</v>
      </c>
      <c r="B73" s="134" t="s">
        <v>551</v>
      </c>
      <c r="C73" s="134"/>
      <c r="D73" s="134"/>
      <c r="E73" s="28">
        <v>1</v>
      </c>
      <c r="F73" s="29">
        <v>2</v>
      </c>
      <c r="G73"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73" s="145">
        <v>0</v>
      </c>
      <c r="I73" s="142">
        <v>2</v>
      </c>
      <c r="J73" s="134" t="s">
        <v>534</v>
      </c>
      <c r="K73" s="134" t="s">
        <v>376</v>
      </c>
      <c r="L73" s="134" t="s">
        <v>376</v>
      </c>
      <c r="M73" s="134" t="s">
        <v>376</v>
      </c>
      <c r="N73" s="159" t="s">
        <v>376</v>
      </c>
      <c r="O73" s="143" t="s">
        <v>376</v>
      </c>
      <c r="P73" s="143"/>
    </row>
    <row r="74" spans="1:16" ht="45" x14ac:dyDescent="0.25">
      <c r="A74" s="139" t="s">
        <v>552</v>
      </c>
      <c r="B74" s="134" t="str">
        <f>IF(ISBLANK(A74),"",VLOOKUP(Table3[[#This Row],[NCTS P5 Scenario]],Table13[#Data],9,TRUE))</f>
        <v>T-TRA-TIR</v>
      </c>
      <c r="C74" s="134" t="s">
        <v>553</v>
      </c>
      <c r="D74" s="134" t="str">
        <f>IF(ISBLANK(C74),"",VLOOKUP(Table3[[#This Row],[NCTS P4 Scenario]],Table1[#Data],11))</f>
        <v>T-TRA-TIR</v>
      </c>
      <c r="E74" s="28">
        <v>1</v>
      </c>
      <c r="F74" s="28">
        <v>1</v>
      </c>
      <c r="G74"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4" s="141">
        <v>2</v>
      </c>
      <c r="I74" s="145">
        <v>0</v>
      </c>
      <c r="J74" s="134" t="s">
        <v>376</v>
      </c>
      <c r="K74" s="134" t="s">
        <v>376</v>
      </c>
      <c r="L74" s="134" t="s">
        <v>376</v>
      </c>
      <c r="M74" s="134" t="s">
        <v>376</v>
      </c>
      <c r="N74" s="134" t="s">
        <v>376</v>
      </c>
      <c r="O74" s="159" t="s">
        <v>376</v>
      </c>
      <c r="P74" s="143"/>
    </row>
    <row r="75" spans="1:16" ht="30" x14ac:dyDescent="0.25">
      <c r="A75" s="139" t="s">
        <v>554</v>
      </c>
      <c r="B75" s="134" t="str">
        <f>IF(ISBLANK(A75),"",VLOOKUP(Table3[[#This Row],[NCTS P5 Scenario]],Table13[#Data],9,TRUE))</f>
        <v>T-GMN-GUI</v>
      </c>
      <c r="C75" s="134" t="s">
        <v>555</v>
      </c>
      <c r="D75" s="134" t="str">
        <f>IF(ISBLANK(C75),"",VLOOKUP(Table3[[#This Row],[NCTS P4 Scenario]],Table1[#Data],11))</f>
        <v>T-GMN-GUI</v>
      </c>
      <c r="E75" s="28">
        <v>1</v>
      </c>
      <c r="F75" s="28">
        <v>1</v>
      </c>
      <c r="G75"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5" s="141">
        <v>2</v>
      </c>
      <c r="I75" s="145">
        <v>0</v>
      </c>
      <c r="J75" s="134" t="s">
        <v>376</v>
      </c>
      <c r="K75" s="134" t="s">
        <v>376</v>
      </c>
      <c r="L75" s="134" t="s">
        <v>376</v>
      </c>
      <c r="M75" s="134" t="s">
        <v>376</v>
      </c>
      <c r="N75" s="134" t="s">
        <v>376</v>
      </c>
      <c r="O75" s="159" t="s">
        <v>376</v>
      </c>
      <c r="P75" s="143"/>
    </row>
    <row r="76" spans="1:16" ht="195" x14ac:dyDescent="0.25">
      <c r="A76" s="139" t="s">
        <v>556</v>
      </c>
      <c r="B76" s="134" t="str">
        <f>IF(ISBLANK(A76),"",VLOOKUP(Table3[[#This Row],[NCTS P5 Scenario]],Table13[#Data],9,TRUE))</f>
        <v>T-GMN-GUR</v>
      </c>
      <c r="C76" s="134" t="s">
        <v>557</v>
      </c>
      <c r="D76" s="134" t="str">
        <f>IF(ISBLANK(C76),"",VLOOKUP(Table3[[#This Row],[NCTS P4 Scenario]],Table1[#Data],11))</f>
        <v>T-GMN-GUR</v>
      </c>
      <c r="E76" s="28">
        <v>1</v>
      </c>
      <c r="F76" s="28">
        <v>1</v>
      </c>
      <c r="G76"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6" s="141">
        <v>2</v>
      </c>
      <c r="I76" s="145">
        <v>0</v>
      </c>
      <c r="J76" s="134" t="s">
        <v>558</v>
      </c>
      <c r="K76" s="134" t="s">
        <v>559</v>
      </c>
      <c r="L76" s="134" t="s">
        <v>376</v>
      </c>
      <c r="M76" s="134" t="s">
        <v>560</v>
      </c>
      <c r="N76" s="134" t="s">
        <v>376</v>
      </c>
      <c r="O76" s="159" t="s">
        <v>561</v>
      </c>
      <c r="P76" s="143"/>
    </row>
    <row r="77" spans="1:16" ht="30" x14ac:dyDescent="0.25">
      <c r="A77" s="139" t="s">
        <v>562</v>
      </c>
      <c r="B77" s="134" t="str">
        <f>IF(ISBLANK(A77),"",VLOOKUP(Table3[[#This Row],[NCTS P5 Scenario]],Table13[#Data],9,TRUE))</f>
        <v>T-GMN-GUF</v>
      </c>
      <c r="C77" s="134" t="s">
        <v>563</v>
      </c>
      <c r="D77" s="134" t="str">
        <f>IF(ISBLANK(C77),"",VLOOKUP(Table3[[#This Row],[NCTS P4 Scenario]],Table1[#Data],11))</f>
        <v>T-GMN-GUF</v>
      </c>
      <c r="E77" s="28">
        <v>1</v>
      </c>
      <c r="F77" s="28">
        <v>1</v>
      </c>
      <c r="G77"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7" s="141">
        <v>2</v>
      </c>
      <c r="I77" s="145">
        <v>0</v>
      </c>
      <c r="J77" s="134" t="s">
        <v>376</v>
      </c>
      <c r="K77" s="134" t="s">
        <v>376</v>
      </c>
      <c r="L77" s="134" t="s">
        <v>376</v>
      </c>
      <c r="M77" s="134" t="s">
        <v>376</v>
      </c>
      <c r="N77" s="134" t="s">
        <v>376</v>
      </c>
      <c r="O77" s="159" t="s">
        <v>376</v>
      </c>
      <c r="P77" s="143"/>
    </row>
    <row r="78" spans="1:16" ht="30" x14ac:dyDescent="0.25">
      <c r="A78" s="139" t="s">
        <v>564</v>
      </c>
      <c r="B78" s="134" t="str">
        <f>IF(ISBLANK(A78),"",VLOOKUP(Table3[[#This Row],[NCTS P5 Scenario]],Table13[#Data],9,TRUE))</f>
        <v>T-GMN-GUF</v>
      </c>
      <c r="C78" s="134" t="s">
        <v>565</v>
      </c>
      <c r="D78" s="134" t="str">
        <f>IF(ISBLANK(C78),"",VLOOKUP(Table3[[#This Row],[NCTS P4 Scenario]],Table1[#Data],11))</f>
        <v>T-GMN-GUF</v>
      </c>
      <c r="E78" s="28">
        <v>1</v>
      </c>
      <c r="F78" s="28">
        <v>1</v>
      </c>
      <c r="G78"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8" s="141">
        <v>2</v>
      </c>
      <c r="I78" s="145">
        <v>0</v>
      </c>
      <c r="J78" s="134" t="s">
        <v>376</v>
      </c>
      <c r="K78" s="134" t="s">
        <v>376</v>
      </c>
      <c r="L78" s="134" t="s">
        <v>376</v>
      </c>
      <c r="M78" s="134" t="s">
        <v>376</v>
      </c>
      <c r="N78" s="134" t="s">
        <v>376</v>
      </c>
      <c r="O78" s="159" t="s">
        <v>376</v>
      </c>
      <c r="P78" s="143"/>
    </row>
    <row r="79" spans="1:16" ht="75" x14ac:dyDescent="0.25">
      <c r="A79" s="139" t="s">
        <v>566</v>
      </c>
      <c r="B79" s="134" t="str">
        <f>IF(ISBLANK(A79),"",VLOOKUP(Table3[[#This Row],[NCTS P5 Scenario]],Table13[#Data],9,TRUE))</f>
        <v>T-GMN-GUC</v>
      </c>
      <c r="C79" s="134" t="s">
        <v>567</v>
      </c>
      <c r="D79" s="134" t="str">
        <f>IF(ISBLANK(C79),"",VLOOKUP(Table3[[#This Row],[NCTS P4 Scenario]],Table1[#Data],11))</f>
        <v>T-GMN-GUC</v>
      </c>
      <c r="E79" s="28">
        <v>1</v>
      </c>
      <c r="F79" s="28">
        <v>1</v>
      </c>
      <c r="G79"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9" s="141">
        <v>2</v>
      </c>
      <c r="I79" s="145">
        <v>0</v>
      </c>
      <c r="J79" s="134" t="s">
        <v>376</v>
      </c>
      <c r="K79" s="134" t="s">
        <v>376</v>
      </c>
      <c r="L79" s="134" t="s">
        <v>376</v>
      </c>
      <c r="M79" s="134" t="s">
        <v>376</v>
      </c>
      <c r="N79" s="134" t="s">
        <v>376</v>
      </c>
      <c r="O79" s="159" t="s">
        <v>376</v>
      </c>
      <c r="P79" s="143"/>
    </row>
    <row r="80" spans="1:16" ht="90" x14ac:dyDescent="0.25">
      <c r="A80" s="139" t="s">
        <v>568</v>
      </c>
      <c r="B80" s="134" t="str">
        <f>IF(ISBLANK(A80),"",VLOOKUP(Table3[[#This Row],[NCTS P5 Scenario]],Table13[#Data],9,TRUE))</f>
        <v>T-GMN-GUC</v>
      </c>
      <c r="C80" s="134" t="s">
        <v>569</v>
      </c>
      <c r="D80" s="134" t="str">
        <f>IF(ISBLANK(C80),"",VLOOKUP(Table3[[#This Row],[NCTS P4 Scenario]],Table1[#Data],11))</f>
        <v>T-GMN-GUC</v>
      </c>
      <c r="E80" s="28">
        <v>1</v>
      </c>
      <c r="F80" s="28">
        <v>1</v>
      </c>
      <c r="G80"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0" s="141">
        <v>2</v>
      </c>
      <c r="I80" s="145">
        <v>0</v>
      </c>
      <c r="J80" s="134" t="s">
        <v>376</v>
      </c>
      <c r="K80" s="134" t="s">
        <v>376</v>
      </c>
      <c r="L80" s="134" t="s">
        <v>376</v>
      </c>
      <c r="M80" s="134" t="s">
        <v>376</v>
      </c>
      <c r="N80" s="134" t="s">
        <v>376</v>
      </c>
      <c r="O80" s="159" t="s">
        <v>376</v>
      </c>
      <c r="P80" s="143"/>
    </row>
    <row r="81" spans="1:16" ht="60" x14ac:dyDescent="0.25">
      <c r="A81" s="139" t="s">
        <v>570</v>
      </c>
      <c r="B81" s="134" t="str">
        <f>IF(ISBLANK(A81),"",VLOOKUP(Table3[[#This Row],[NCTS P5 Scenario]],Table13[#Data],9,TRUE))</f>
        <v>T-GMN-GUC</v>
      </c>
      <c r="C81" s="134" t="s">
        <v>422</v>
      </c>
      <c r="D81" s="134" t="str">
        <f>IF(ISBLANK(C81),"",VLOOKUP(Table3[[#This Row],[NCTS P4 Scenario]],Table1[#Data],11))</f>
        <v>T-TRA-INV</v>
      </c>
      <c r="E81" s="28">
        <v>1</v>
      </c>
      <c r="F81" s="28">
        <v>1</v>
      </c>
      <c r="G81"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1" s="141">
        <v>2</v>
      </c>
      <c r="I81" s="145">
        <v>0</v>
      </c>
      <c r="J81" s="134" t="s">
        <v>376</v>
      </c>
      <c r="K81" s="134" t="s">
        <v>376</v>
      </c>
      <c r="L81" s="134" t="s">
        <v>376</v>
      </c>
      <c r="M81" s="134" t="s">
        <v>376</v>
      </c>
      <c r="N81" s="134" t="s">
        <v>376</v>
      </c>
      <c r="O81" s="159" t="s">
        <v>376</v>
      </c>
      <c r="P81" s="143"/>
    </row>
    <row r="82" spans="1:16" s="139" customFormat="1" ht="75" x14ac:dyDescent="0.25">
      <c r="A82" s="139" t="s">
        <v>571</v>
      </c>
      <c r="B82" s="134" t="str">
        <f>IF(ISBLANK(A82),"",VLOOKUP(Table3[[#This Row],[NCTS P5 Scenario]],Table13[#Data],9,TRUE))</f>
        <v>T-GMN-GUC</v>
      </c>
      <c r="C82" s="134" t="s">
        <v>567</v>
      </c>
      <c r="D82" s="134"/>
      <c r="E82" s="28">
        <v>1</v>
      </c>
      <c r="F82" s="28">
        <v>1</v>
      </c>
      <c r="G82"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2" s="141">
        <v>2</v>
      </c>
      <c r="I82" s="145">
        <v>0</v>
      </c>
      <c r="J82" s="134" t="s">
        <v>376</v>
      </c>
      <c r="K82" s="134" t="s">
        <v>376</v>
      </c>
      <c r="L82" s="134" t="s">
        <v>376</v>
      </c>
      <c r="M82" s="134" t="s">
        <v>376</v>
      </c>
      <c r="N82" s="134" t="s">
        <v>376</v>
      </c>
      <c r="O82" s="159" t="s">
        <v>376</v>
      </c>
      <c r="P82" s="143"/>
    </row>
    <row r="83" spans="1:16" s="139" customFormat="1" ht="60" x14ac:dyDescent="0.25">
      <c r="A83" s="139" t="s">
        <v>572</v>
      </c>
      <c r="B83" s="134" t="str">
        <f>IF(ISBLANK(A83),"",VLOOKUP(Table3[[#This Row],[NCTS P5 Scenario]],Table13[#Data],9,TRUE))</f>
        <v>T-GMN-GUF</v>
      </c>
      <c r="C83" s="134" t="s">
        <v>565</v>
      </c>
      <c r="D83" s="134"/>
      <c r="E83" s="28">
        <v>1</v>
      </c>
      <c r="F83" s="28">
        <v>1</v>
      </c>
      <c r="G83"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3" s="141">
        <v>2</v>
      </c>
      <c r="I83" s="145">
        <v>0</v>
      </c>
      <c r="J83" s="134" t="s">
        <v>376</v>
      </c>
      <c r="K83" s="134" t="s">
        <v>376</v>
      </c>
      <c r="L83" s="134" t="s">
        <v>376</v>
      </c>
      <c r="M83" s="134" t="s">
        <v>376</v>
      </c>
      <c r="N83" s="134" t="s">
        <v>376</v>
      </c>
      <c r="O83" s="159" t="s">
        <v>376</v>
      </c>
      <c r="P83" s="143"/>
    </row>
    <row r="84" spans="1:16" ht="285" x14ac:dyDescent="0.25">
      <c r="A84" s="139" t="s">
        <v>573</v>
      </c>
      <c r="B84" s="134" t="str">
        <f>IF(ISBLANK(A84),"",VLOOKUP(Table3[[#This Row],[NCTS P5 Scenario]],Table13[#Data],9,TRUE))</f>
        <v>T-ENR-ENQ</v>
      </c>
      <c r="C84" s="134" t="s">
        <v>574</v>
      </c>
      <c r="D84" s="134" t="str">
        <f>IF(ISBLANK(C84),"",VLOOKUP(Table3[[#This Row],[NCTS P4 Scenario]],Table1[#Data],11))</f>
        <v>T-ENR-ENQ</v>
      </c>
      <c r="E84" s="28">
        <v>1</v>
      </c>
      <c r="F84" s="28">
        <v>1</v>
      </c>
      <c r="G84"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4" s="142">
        <v>4</v>
      </c>
      <c r="I84" s="142">
        <v>2</v>
      </c>
      <c r="J84" s="134" t="s">
        <v>575</v>
      </c>
      <c r="K84" s="134" t="s">
        <v>372</v>
      </c>
      <c r="L84" s="134" t="s">
        <v>437</v>
      </c>
      <c r="M84" s="134" t="s">
        <v>576</v>
      </c>
      <c r="N84" s="134" t="s">
        <v>376</v>
      </c>
      <c r="O84" s="159" t="s">
        <v>376</v>
      </c>
      <c r="P84" s="143"/>
    </row>
    <row r="85" spans="1:16" ht="285" x14ac:dyDescent="0.25">
      <c r="A85" s="139" t="s">
        <v>577</v>
      </c>
      <c r="B85" s="134" t="str">
        <f>IF(ISBLANK(A85),"",VLOOKUP(Table3[[#This Row],[NCTS P5 Scenario]],Table13[#Data],9,TRUE))</f>
        <v>T-ENR-ENQ</v>
      </c>
      <c r="C85" s="134" t="s">
        <v>578</v>
      </c>
      <c r="D85" s="134" t="str">
        <f>IF(ISBLANK(C85),"",VLOOKUP(Table3[[#This Row],[NCTS P4 Scenario]],Table1[#Data],11))</f>
        <v>T-ENR-ENQ</v>
      </c>
      <c r="E85" s="28">
        <v>1</v>
      </c>
      <c r="F85" s="28">
        <v>1</v>
      </c>
      <c r="G85"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5" s="142">
        <v>4</v>
      </c>
      <c r="I85" s="142">
        <v>2</v>
      </c>
      <c r="J85" s="134" t="s">
        <v>575</v>
      </c>
      <c r="K85" s="134" t="s">
        <v>372</v>
      </c>
      <c r="L85" s="134" t="s">
        <v>437</v>
      </c>
      <c r="M85" s="134" t="s">
        <v>576</v>
      </c>
      <c r="N85" s="134" t="s">
        <v>376</v>
      </c>
      <c r="O85" s="159" t="s">
        <v>376</v>
      </c>
      <c r="P85" s="143"/>
    </row>
    <row r="86" spans="1:16" ht="285" x14ac:dyDescent="0.25">
      <c r="A86" s="139" t="s">
        <v>579</v>
      </c>
      <c r="B86" s="134" t="str">
        <f>IF(ISBLANK(A86),"",VLOOKUP(Table3[[#This Row],[NCTS P5 Scenario]],Table13[#Data],9,TRUE))</f>
        <v>T-ENR-ENQ</v>
      </c>
      <c r="C86" s="134" t="s">
        <v>580</v>
      </c>
      <c r="D86" s="134" t="str">
        <f>IF(ISBLANK(C86),"",VLOOKUP(Table3[[#This Row],[NCTS P4 Scenario]],Table1[#Data],11))</f>
        <v>T-ENR-ENQ</v>
      </c>
      <c r="E86" s="28">
        <v>1</v>
      </c>
      <c r="F86" s="28">
        <v>1</v>
      </c>
      <c r="G86"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6" s="142">
        <v>4</v>
      </c>
      <c r="I86" s="142">
        <v>2</v>
      </c>
      <c r="J86" s="134" t="s">
        <v>575</v>
      </c>
      <c r="K86" s="134" t="s">
        <v>372</v>
      </c>
      <c r="L86" s="134" t="s">
        <v>437</v>
      </c>
      <c r="M86" s="134" t="s">
        <v>576</v>
      </c>
      <c r="N86" s="134" t="s">
        <v>376</v>
      </c>
      <c r="O86" s="159" t="s">
        <v>376</v>
      </c>
      <c r="P86" s="143"/>
    </row>
    <row r="87" spans="1:16" ht="285" x14ac:dyDescent="0.25">
      <c r="A87" s="139" t="s">
        <v>581</v>
      </c>
      <c r="B87" s="134" t="str">
        <f>IF(ISBLANK(A87),"",VLOOKUP(Table3[[#This Row],[NCTS P5 Scenario]],Table13[#Data],9,TRUE))</f>
        <v>T-ENR-ENQ</v>
      </c>
      <c r="C87" s="134" t="s">
        <v>582</v>
      </c>
      <c r="D87" s="134" t="str">
        <f>IF(ISBLANK(C87),"",VLOOKUP(Table3[[#This Row],[NCTS P4 Scenario]],Table1[#Data],11))</f>
        <v>T-ENR-ENQ</v>
      </c>
      <c r="E87" s="28">
        <v>1</v>
      </c>
      <c r="F87" s="28">
        <v>1</v>
      </c>
      <c r="G87"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7" s="142">
        <v>4</v>
      </c>
      <c r="I87" s="142">
        <v>2</v>
      </c>
      <c r="J87" s="134" t="s">
        <v>575</v>
      </c>
      <c r="K87" s="134" t="s">
        <v>372</v>
      </c>
      <c r="L87" s="134" t="s">
        <v>437</v>
      </c>
      <c r="M87" s="134" t="s">
        <v>576</v>
      </c>
      <c r="N87" s="134" t="s">
        <v>376</v>
      </c>
      <c r="O87" s="159" t="s">
        <v>376</v>
      </c>
      <c r="P87" s="143"/>
    </row>
    <row r="88" spans="1:16" ht="285" x14ac:dyDescent="0.25">
      <c r="A88" s="139" t="s">
        <v>583</v>
      </c>
      <c r="B88" s="134" t="str">
        <f>IF(ISBLANK(A88),"",VLOOKUP(Table3[[#This Row],[NCTS P5 Scenario]],Table13[#Data],9,TRUE))</f>
        <v>T-ENR-ENQ</v>
      </c>
      <c r="C88" s="134" t="s">
        <v>584</v>
      </c>
      <c r="D88" s="134" t="str">
        <f>IF(ISBLANK(C88),"",VLOOKUP(Table3[[#This Row],[NCTS P4 Scenario]],Table1[#Data],11))</f>
        <v>T-ENR-ENQ</v>
      </c>
      <c r="E88" s="28">
        <v>1</v>
      </c>
      <c r="F88" s="28">
        <v>1</v>
      </c>
      <c r="G88"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8" s="142">
        <v>4</v>
      </c>
      <c r="I88" s="142">
        <v>2</v>
      </c>
      <c r="J88" s="134" t="s">
        <v>575</v>
      </c>
      <c r="K88" s="134" t="s">
        <v>372</v>
      </c>
      <c r="L88" s="134" t="s">
        <v>437</v>
      </c>
      <c r="M88" s="134" t="s">
        <v>576</v>
      </c>
      <c r="N88" s="134" t="s">
        <v>376</v>
      </c>
      <c r="O88" s="159" t="s">
        <v>376</v>
      </c>
      <c r="P88" s="143"/>
    </row>
    <row r="89" spans="1:16" ht="285" x14ac:dyDescent="0.25">
      <c r="A89" s="139" t="s">
        <v>585</v>
      </c>
      <c r="B89" s="134" t="str">
        <f>IF(ISBLANK(A89),"",VLOOKUP(Table3[[#This Row],[NCTS P5 Scenario]],Table13[#Data],9,TRUE))</f>
        <v>T-ENR-ENQ</v>
      </c>
      <c r="C89" s="134" t="s">
        <v>586</v>
      </c>
      <c r="D89" s="134" t="str">
        <f>IF(ISBLANK(C89),"",VLOOKUP(Table3[[#This Row],[NCTS P4 Scenario]],Table1[#Data],11))</f>
        <v>T-ENR-ENQ</v>
      </c>
      <c r="E89" s="28">
        <v>1</v>
      </c>
      <c r="F89" s="28">
        <v>1</v>
      </c>
      <c r="G89"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89" s="142">
        <v>4</v>
      </c>
      <c r="I89" s="142">
        <v>2</v>
      </c>
      <c r="J89" s="134" t="s">
        <v>575</v>
      </c>
      <c r="K89" s="134" t="s">
        <v>372</v>
      </c>
      <c r="L89" s="134" t="s">
        <v>437</v>
      </c>
      <c r="M89" s="134" t="s">
        <v>576</v>
      </c>
      <c r="N89" s="134" t="s">
        <v>376</v>
      </c>
      <c r="O89" s="159" t="s">
        <v>376</v>
      </c>
      <c r="P89" s="143"/>
    </row>
    <row r="90" spans="1:16" ht="285" x14ac:dyDescent="0.25">
      <c r="A90" s="139" t="s">
        <v>587</v>
      </c>
      <c r="B90" s="134" t="str">
        <f>IF(ISBLANK(A90),"",VLOOKUP(Table3[[#This Row],[NCTS P5 Scenario]],Table13[#Data],9,TRUE))</f>
        <v>T-ENR-ENQ</v>
      </c>
      <c r="C90" s="134" t="s">
        <v>586</v>
      </c>
      <c r="D90" s="134" t="str">
        <f>IF(ISBLANK(C90),"",VLOOKUP(Table3[[#This Row],[NCTS P4 Scenario]],Table1[#Data],11))</f>
        <v>T-ENR-ENQ</v>
      </c>
      <c r="E90" s="28">
        <v>1</v>
      </c>
      <c r="F90" s="28">
        <v>1</v>
      </c>
      <c r="G90"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0" s="142">
        <v>4</v>
      </c>
      <c r="I90" s="142">
        <v>2</v>
      </c>
      <c r="J90" s="134" t="s">
        <v>575</v>
      </c>
      <c r="K90" s="134" t="s">
        <v>372</v>
      </c>
      <c r="L90" s="134" t="s">
        <v>437</v>
      </c>
      <c r="M90" s="134" t="s">
        <v>576</v>
      </c>
      <c r="N90" s="134" t="s">
        <v>376</v>
      </c>
      <c r="O90" s="159" t="s">
        <v>376</v>
      </c>
      <c r="P90" s="143"/>
    </row>
    <row r="91" spans="1:16" ht="285" x14ac:dyDescent="0.25">
      <c r="A91" s="139" t="s">
        <v>588</v>
      </c>
      <c r="B91" s="134" t="str">
        <f>IF(ISBLANK(A91),"",VLOOKUP(Table3[[#This Row],[NCTS P5 Scenario]],Table13[#Data],9,TRUE))</f>
        <v>T-ENR-ENQ</v>
      </c>
      <c r="C91" s="134" t="s">
        <v>589</v>
      </c>
      <c r="D91" s="134" t="str">
        <f>IF(ISBLANK(C91),"",VLOOKUP(Table3[[#This Row],[NCTS P4 Scenario]],Table1[#Data],11))</f>
        <v>T-ENR-ENQ</v>
      </c>
      <c r="E91" s="28">
        <v>1</v>
      </c>
      <c r="F91" s="28">
        <v>1</v>
      </c>
      <c r="G91"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1" s="142">
        <v>4</v>
      </c>
      <c r="I91" s="142">
        <v>2</v>
      </c>
      <c r="J91" s="134" t="s">
        <v>575</v>
      </c>
      <c r="K91" s="134" t="s">
        <v>372</v>
      </c>
      <c r="L91" s="134" t="s">
        <v>437</v>
      </c>
      <c r="M91" s="134" t="s">
        <v>576</v>
      </c>
      <c r="N91" s="134" t="s">
        <v>376</v>
      </c>
      <c r="O91" s="159" t="s">
        <v>376</v>
      </c>
      <c r="P91" s="143"/>
    </row>
    <row r="92" spans="1:16" ht="285" x14ac:dyDescent="0.25">
      <c r="A92" s="139" t="s">
        <v>590</v>
      </c>
      <c r="B92" s="134" t="str">
        <f>IF(ISBLANK(A92),"",VLOOKUP(Table3[[#This Row],[NCTS P5 Scenario]],Table13[#Data],9,TRUE))</f>
        <v>T-ENR-ENQ</v>
      </c>
      <c r="C92" s="134" t="s">
        <v>591</v>
      </c>
      <c r="D92" s="134" t="str">
        <f>IF(ISBLANK(C92),"",VLOOKUP(Table3[[#This Row],[NCTS P4 Scenario]],Table1[#Data],11))</f>
        <v>T-ENR-ENQ</v>
      </c>
      <c r="E92" s="28">
        <v>1</v>
      </c>
      <c r="F92" s="28">
        <v>1</v>
      </c>
      <c r="G92"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2" s="142">
        <v>4</v>
      </c>
      <c r="I92" s="142">
        <v>2</v>
      </c>
      <c r="J92" s="134" t="s">
        <v>575</v>
      </c>
      <c r="K92" s="134" t="s">
        <v>372</v>
      </c>
      <c r="L92" s="134" t="s">
        <v>437</v>
      </c>
      <c r="M92" s="134" t="s">
        <v>576</v>
      </c>
      <c r="N92" s="134" t="s">
        <v>376</v>
      </c>
      <c r="O92" s="159" t="s">
        <v>376</v>
      </c>
      <c r="P92" s="143"/>
    </row>
    <row r="93" spans="1:16" ht="30" x14ac:dyDescent="0.25">
      <c r="A93" s="139" t="s">
        <v>592</v>
      </c>
      <c r="B93" s="134" t="str">
        <f>IF(ISBLANK(A93),"",VLOOKUP(Table3[[#This Row],[NCTS P5 Scenario]],Table13[#Data],9,TRUE))</f>
        <v>T-ENR-ENQ</v>
      </c>
      <c r="C93" s="134" t="s">
        <v>593</v>
      </c>
      <c r="D93" s="134" t="str">
        <f>IF(ISBLANK(C93),"",VLOOKUP(Table3[[#This Row],[NCTS P4 Scenario]],Table1[#Data],11))</f>
        <v>T-ENR-ENQ</v>
      </c>
      <c r="E93" s="28">
        <v>1</v>
      </c>
      <c r="F93" s="28">
        <v>1</v>
      </c>
      <c r="G93"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3" s="141">
        <v>2</v>
      </c>
      <c r="I93" s="145">
        <v>0</v>
      </c>
      <c r="J93" s="134" t="s">
        <v>376</v>
      </c>
      <c r="K93" s="134" t="s">
        <v>376</v>
      </c>
      <c r="L93" s="134" t="s">
        <v>376</v>
      </c>
      <c r="M93" s="134" t="s">
        <v>576</v>
      </c>
      <c r="N93" s="134" t="s">
        <v>376</v>
      </c>
      <c r="O93" s="159" t="s">
        <v>376</v>
      </c>
      <c r="P93" s="143"/>
    </row>
    <row r="94" spans="1:16" ht="30" x14ac:dyDescent="0.25">
      <c r="A94" s="139" t="s">
        <v>594</v>
      </c>
      <c r="B94" s="134" t="str">
        <f>IF(ISBLANK(A94),"",VLOOKUP(Table3[[#This Row],[NCTS P5 Scenario]],Table13[#Data],9,TRUE))</f>
        <v>T-ENR-ENQ</v>
      </c>
      <c r="C94" s="134" t="s">
        <v>595</v>
      </c>
      <c r="D94" s="134" t="str">
        <f>IF(ISBLANK(C94),"",VLOOKUP(Table3[[#This Row],[NCTS P4 Scenario]],Table1[#Data],11))</f>
        <v>T-ENR-ENQ</v>
      </c>
      <c r="E94" s="28">
        <v>1</v>
      </c>
      <c r="F94" s="28">
        <v>1</v>
      </c>
      <c r="G94" s="14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4" s="141">
        <v>2</v>
      </c>
      <c r="I94" s="145">
        <v>0</v>
      </c>
      <c r="J94" s="134" t="s">
        <v>376</v>
      </c>
      <c r="K94" s="134" t="s">
        <v>376</v>
      </c>
      <c r="L94" s="134" t="s">
        <v>376</v>
      </c>
      <c r="M94" s="134" t="s">
        <v>576</v>
      </c>
      <c r="N94" s="134" t="s">
        <v>376</v>
      </c>
      <c r="O94" s="159" t="s">
        <v>376</v>
      </c>
      <c r="P94" s="143"/>
    </row>
    <row r="95" spans="1:16" ht="285" x14ac:dyDescent="0.25">
      <c r="A95" s="139" t="s">
        <v>596</v>
      </c>
      <c r="B95" s="134" t="str">
        <f>IF(ISBLANK(A95),"",VLOOKUP(Table3[[#This Row],[NCTS P5 Scenario]],Table13[#Data],9,TRUE))</f>
        <v>T-ENR-ENQ</v>
      </c>
      <c r="C95" s="134" t="s">
        <v>597</v>
      </c>
      <c r="D95" s="134" t="str">
        <f>IF(ISBLANK(C95),"",VLOOKUP(Table3[[#This Row],[NCTS P4 Scenario]],Table1[#Data],11))</f>
        <v>T-ENR-ENQ</v>
      </c>
      <c r="E95" s="28">
        <v>1</v>
      </c>
      <c r="F95" s="28">
        <v>1</v>
      </c>
      <c r="G95"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5" s="142">
        <v>4</v>
      </c>
      <c r="I95" s="142">
        <v>2</v>
      </c>
      <c r="J95" s="134" t="s">
        <v>575</v>
      </c>
      <c r="K95" s="134" t="s">
        <v>372</v>
      </c>
      <c r="L95" s="134" t="s">
        <v>437</v>
      </c>
      <c r="M95" s="134" t="s">
        <v>576</v>
      </c>
      <c r="N95" s="134" t="s">
        <v>376</v>
      </c>
      <c r="O95" s="159" t="s">
        <v>376</v>
      </c>
      <c r="P95" s="143"/>
    </row>
    <row r="96" spans="1:16" ht="285" x14ac:dyDescent="0.25">
      <c r="A96" s="139" t="s">
        <v>598</v>
      </c>
      <c r="B96" s="134" t="str">
        <f>IF(ISBLANK(A96),"",VLOOKUP(Table3[[#This Row],[NCTS P5 Scenario]],Table13[#Data],9,TRUE))</f>
        <v>T-ENR-REC</v>
      </c>
      <c r="C96" s="134" t="s">
        <v>599</v>
      </c>
      <c r="D96" s="134" t="str">
        <f>IF(ISBLANK(C96),"",VLOOKUP(Table3[[#This Row],[NCTS P4 Scenario]],Table1[#Data],11))</f>
        <v>T-ENR-REC</v>
      </c>
      <c r="E96" s="28">
        <v>1</v>
      </c>
      <c r="F96" s="28">
        <v>1</v>
      </c>
      <c r="G96"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6" s="142">
        <v>4</v>
      </c>
      <c r="I96" s="142">
        <v>2</v>
      </c>
      <c r="J96" s="134" t="s">
        <v>575</v>
      </c>
      <c r="K96" s="134" t="s">
        <v>372</v>
      </c>
      <c r="L96" s="134" t="s">
        <v>600</v>
      </c>
      <c r="M96" s="134" t="s">
        <v>376</v>
      </c>
      <c r="N96" s="134" t="s">
        <v>376</v>
      </c>
      <c r="O96" s="159" t="s">
        <v>376</v>
      </c>
      <c r="P96" s="143"/>
    </row>
    <row r="97" spans="1:16" ht="285" x14ac:dyDescent="0.25">
      <c r="A97" s="139" t="s">
        <v>601</v>
      </c>
      <c r="B97" s="134" t="str">
        <f>IF(ISBLANK(A97),"",VLOOKUP(Table3[[#This Row],[NCTS P5 Scenario]],Table13[#Data],9,TRUE))</f>
        <v>T-ENR-REC</v>
      </c>
      <c r="C97" s="134" t="s">
        <v>602</v>
      </c>
      <c r="D97" s="134" t="str">
        <f>IF(ISBLANK(C97),"",VLOOKUP(Table3[[#This Row],[NCTS P4 Scenario]],Table1[#Data],11))</f>
        <v>T-ENR-REC</v>
      </c>
      <c r="E97" s="28">
        <v>1</v>
      </c>
      <c r="F97" s="28">
        <v>1</v>
      </c>
      <c r="G97"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7" s="142">
        <v>4</v>
      </c>
      <c r="I97" s="142">
        <v>2</v>
      </c>
      <c r="J97" s="134" t="s">
        <v>575</v>
      </c>
      <c r="K97" s="134" t="s">
        <v>372</v>
      </c>
      <c r="L97" s="134" t="s">
        <v>600</v>
      </c>
      <c r="M97" s="134" t="s">
        <v>576</v>
      </c>
      <c r="N97" s="134" t="s">
        <v>376</v>
      </c>
      <c r="O97" s="159" t="s">
        <v>376</v>
      </c>
      <c r="P97" s="143"/>
    </row>
    <row r="98" spans="1:16" ht="285" x14ac:dyDescent="0.25">
      <c r="A98" s="139" t="s">
        <v>603</v>
      </c>
      <c r="B98" s="134" t="str">
        <f>IF(ISBLANK(A98),"",VLOOKUP(Table3[[#This Row],[NCTS P5 Scenario]],Table13[#Data],9,TRUE))</f>
        <v>T-ENR-REC</v>
      </c>
      <c r="C98" s="134" t="s">
        <v>604</v>
      </c>
      <c r="D98" s="134" t="str">
        <f>IF(ISBLANK(C98),"",VLOOKUP(Table3[[#This Row],[NCTS P4 Scenario]],Table1[#Data],11))</f>
        <v>T-ENR-REC</v>
      </c>
      <c r="E98" s="28">
        <v>1</v>
      </c>
      <c r="F98" s="28">
        <v>1</v>
      </c>
      <c r="G98"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8" s="142">
        <v>4</v>
      </c>
      <c r="I98" s="142">
        <v>2</v>
      </c>
      <c r="J98" s="134" t="s">
        <v>575</v>
      </c>
      <c r="K98" s="134" t="s">
        <v>372</v>
      </c>
      <c r="L98" s="134" t="s">
        <v>600</v>
      </c>
      <c r="M98" s="134" t="s">
        <v>576</v>
      </c>
      <c r="N98" s="134" t="s">
        <v>376</v>
      </c>
      <c r="O98" s="159" t="s">
        <v>376</v>
      </c>
      <c r="P98" s="143"/>
    </row>
    <row r="99" spans="1:16" ht="285" x14ac:dyDescent="0.25">
      <c r="A99" s="139" t="s">
        <v>605</v>
      </c>
      <c r="B99" s="134" t="str">
        <f>IF(ISBLANK(A99),"",VLOOKUP(Table3[[#This Row],[NCTS P5 Scenario]],Table13[#Data],9,TRUE))</f>
        <v>T-ENR-REC</v>
      </c>
      <c r="C99" s="134" t="s">
        <v>606</v>
      </c>
      <c r="D99" s="134" t="str">
        <f>IF(ISBLANK(C99),"",VLOOKUP(Table3[[#This Row],[NCTS P4 Scenario]],Table1[#Data],11))</f>
        <v>T-ENR-REC</v>
      </c>
      <c r="E99" s="28">
        <v>1</v>
      </c>
      <c r="F99" s="28">
        <v>1</v>
      </c>
      <c r="G99"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99" s="142">
        <v>4</v>
      </c>
      <c r="I99" s="142">
        <v>2</v>
      </c>
      <c r="J99" s="134" t="s">
        <v>607</v>
      </c>
      <c r="K99" s="134" t="s">
        <v>372</v>
      </c>
      <c r="L99" s="134" t="s">
        <v>600</v>
      </c>
      <c r="M99" s="134" t="s">
        <v>376</v>
      </c>
      <c r="N99" s="134" t="s">
        <v>376</v>
      </c>
      <c r="O99" s="159" t="s">
        <v>376</v>
      </c>
      <c r="P99" s="143"/>
    </row>
    <row r="100" spans="1:16" ht="285" x14ac:dyDescent="0.25">
      <c r="A100" s="139" t="s">
        <v>608</v>
      </c>
      <c r="B100" s="134" t="str">
        <f>IF(ISBLANK(A100),"",VLOOKUP(Table3[[#This Row],[NCTS P5 Scenario]],Table13[#Data],9,TRUE))</f>
        <v>T-ENR-REC</v>
      </c>
      <c r="C100" s="134" t="s">
        <v>609</v>
      </c>
      <c r="D100" s="134" t="str">
        <f>IF(ISBLANK(C100),"",VLOOKUP(Table3[[#This Row],[NCTS P4 Scenario]],Table1[#Data],11))</f>
        <v>T-ENR-REC</v>
      </c>
      <c r="E100" s="28">
        <v>1</v>
      </c>
      <c r="F100" s="28">
        <v>1</v>
      </c>
      <c r="G100"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0" s="142">
        <v>4</v>
      </c>
      <c r="I100" s="142">
        <v>2</v>
      </c>
      <c r="J100" s="134" t="s">
        <v>575</v>
      </c>
      <c r="K100" s="134" t="s">
        <v>372</v>
      </c>
      <c r="L100" s="134" t="s">
        <v>600</v>
      </c>
      <c r="M100" s="134" t="s">
        <v>576</v>
      </c>
      <c r="N100" s="134" t="s">
        <v>376</v>
      </c>
      <c r="O100" s="159" t="s">
        <v>376</v>
      </c>
      <c r="P100" s="143"/>
    </row>
    <row r="101" spans="1:16" ht="285" x14ac:dyDescent="0.25">
      <c r="A101" s="139" t="s">
        <v>610</v>
      </c>
      <c r="B101" s="134" t="str">
        <f>IF(ISBLANK(A101),"",VLOOKUP(Table3[[#This Row],[NCTS P5 Scenario]],Table13[#Data],9,TRUE))</f>
        <v>T-ENR-REC</v>
      </c>
      <c r="C101" s="134" t="s">
        <v>611</v>
      </c>
      <c r="D101" s="134" t="str">
        <f>IF(ISBLANK(C101),"",VLOOKUP(Table3[[#This Row],[NCTS P4 Scenario]],Table1[#Data],11))</f>
        <v>T-ENR-REC</v>
      </c>
      <c r="E101" s="28">
        <v>1</v>
      </c>
      <c r="F101" s="28">
        <v>1</v>
      </c>
      <c r="G101"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1" s="142">
        <v>4</v>
      </c>
      <c r="I101" s="142">
        <v>2</v>
      </c>
      <c r="J101" s="134" t="s">
        <v>575</v>
      </c>
      <c r="K101" s="134" t="s">
        <v>372</v>
      </c>
      <c r="L101" s="134" t="s">
        <v>600</v>
      </c>
      <c r="M101" s="134" t="s">
        <v>376</v>
      </c>
      <c r="N101" s="134" t="s">
        <v>376</v>
      </c>
      <c r="O101" s="159" t="s">
        <v>376</v>
      </c>
      <c r="P101" s="143"/>
    </row>
    <row r="102" spans="1:16" ht="285" x14ac:dyDescent="0.25">
      <c r="A102" s="139" t="s">
        <v>612</v>
      </c>
      <c r="B102" s="134" t="str">
        <f>IF(ISBLANK(A102),"",VLOOKUP(Table3[[#This Row],[NCTS P5 Scenario]],Table13[#Data],9,TRUE))</f>
        <v>T-ENR-REC</v>
      </c>
      <c r="C102" s="134" t="s">
        <v>613</v>
      </c>
      <c r="D102" s="134" t="str">
        <f>IF(ISBLANK(C102),"",VLOOKUP(Table3[[#This Row],[NCTS P4 Scenario]],Table1[#Data],11))</f>
        <v>T-ENR-REC</v>
      </c>
      <c r="E102" s="28">
        <v>1</v>
      </c>
      <c r="F102" s="28">
        <v>1</v>
      </c>
      <c r="G102"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2" s="142">
        <v>4</v>
      </c>
      <c r="I102" s="142">
        <v>2</v>
      </c>
      <c r="J102" s="134" t="s">
        <v>575</v>
      </c>
      <c r="K102" s="134" t="s">
        <v>372</v>
      </c>
      <c r="L102" s="134" t="s">
        <v>600</v>
      </c>
      <c r="M102" s="134" t="s">
        <v>376</v>
      </c>
      <c r="N102" s="134" t="s">
        <v>376</v>
      </c>
      <c r="O102" s="159" t="s">
        <v>376</v>
      </c>
      <c r="P102" s="143"/>
    </row>
    <row r="103" spans="1:16" ht="180" x14ac:dyDescent="0.25">
      <c r="A103" s="139" t="s">
        <v>614</v>
      </c>
      <c r="B103" s="134" t="str">
        <f>IF(ISBLANK(A103),"",VLOOKUP(Table3[[#This Row],[NCTS P5 Scenario]],Table13[#Data],9,TRUE))</f>
        <v>T-ENR-REC</v>
      </c>
      <c r="C103" s="134"/>
      <c r="D103" s="134"/>
      <c r="E103" s="29">
        <v>2</v>
      </c>
      <c r="F103" s="29">
        <v>2</v>
      </c>
      <c r="G103" s="14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4</v>
      </c>
      <c r="H103" s="142">
        <v>4</v>
      </c>
      <c r="I103" s="142">
        <v>2</v>
      </c>
      <c r="J103" s="134" t="s">
        <v>615</v>
      </c>
      <c r="K103" s="134" t="s">
        <v>494</v>
      </c>
      <c r="L103" s="134" t="s">
        <v>616</v>
      </c>
      <c r="M103" s="134" t="s">
        <v>496</v>
      </c>
      <c r="N103" s="134"/>
      <c r="O103" s="159" t="s">
        <v>376</v>
      </c>
      <c r="P103" s="143"/>
    </row>
    <row r="104" spans="1:16" ht="90" x14ac:dyDescent="0.25">
      <c r="A104" s="139"/>
      <c r="B104" s="134"/>
      <c r="C104" s="134" t="s">
        <v>617</v>
      </c>
      <c r="D104" s="134" t="str">
        <f>IF(ISBLANK(C104),"",VLOOKUP(Table3[[#This Row],[NCTS P4 Scenario]],Table1[#Data],11))</f>
        <v>T-GMN-</v>
      </c>
      <c r="E104" s="28">
        <v>1</v>
      </c>
      <c r="F104" s="30">
        <v>3</v>
      </c>
      <c r="G104"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04" s="142">
        <v>5</v>
      </c>
      <c r="I104" s="145">
        <v>0</v>
      </c>
      <c r="J104" s="134" t="s">
        <v>618</v>
      </c>
      <c r="K104" s="134" t="s">
        <v>376</v>
      </c>
      <c r="L104" s="134" t="s">
        <v>376</v>
      </c>
      <c r="M104" s="134" t="s">
        <v>619</v>
      </c>
      <c r="N104" s="134"/>
      <c r="O104" s="159" t="s">
        <v>376</v>
      </c>
      <c r="P104" s="143"/>
    </row>
    <row r="105" spans="1:16" ht="60" x14ac:dyDescent="0.25">
      <c r="A105" s="139"/>
      <c r="B105" s="134"/>
      <c r="C105" s="134" t="s">
        <v>620</v>
      </c>
      <c r="D105" s="134" t="str">
        <f>IF(ISBLANK(C105),"",VLOOKUP(Table3[[#This Row],[NCTS P4 Scenario]],Table1[#Data],11))</f>
        <v>T-TRA-DEP</v>
      </c>
      <c r="E105" s="28">
        <v>1</v>
      </c>
      <c r="F105" s="30">
        <v>3</v>
      </c>
      <c r="G105" s="140">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05" s="142">
        <v>5</v>
      </c>
      <c r="I105" s="145">
        <v>0</v>
      </c>
      <c r="J105" s="134" t="s">
        <v>621</v>
      </c>
      <c r="K105" s="134"/>
      <c r="L105" s="134"/>
      <c r="M105" s="134"/>
      <c r="N105" s="134"/>
      <c r="O105" s="159"/>
      <c r="P105" s="143"/>
    </row>
    <row r="106" spans="1:16" x14ac:dyDescent="0.25">
      <c r="A106" s="150"/>
      <c r="B106" s="151"/>
      <c r="C106" s="151" t="s">
        <v>622</v>
      </c>
      <c r="D106" s="151" t="str">
        <f>IF(ISBLANK(C106),"",VLOOKUP(Table3[[#This Row],[NCTS P4 Scenario]],Table1[#Data],11))</f>
        <v>T-TRA-DES</v>
      </c>
      <c r="E106" s="152">
        <v>1</v>
      </c>
      <c r="F106" s="155">
        <v>3</v>
      </c>
      <c r="G106" s="15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06" s="157">
        <v>5</v>
      </c>
      <c r="I106" s="153">
        <v>0</v>
      </c>
      <c r="J106" s="151" t="s">
        <v>621</v>
      </c>
      <c r="K106" s="151"/>
      <c r="L106" s="151"/>
      <c r="M106" s="151"/>
      <c r="N106" s="151"/>
      <c r="O106" s="161"/>
      <c r="P106" s="154"/>
    </row>
  </sheetData>
  <dataValidations count="2">
    <dataValidation type="list" allowBlank="1" showInputMessage="1" showErrorMessage="1" sqref="H2:H106" xr:uid="{00000000-0002-0000-0200-000000000000}">
      <formula1>"0,1,2,3,4,5,6,7"</formula1>
    </dataValidation>
    <dataValidation type="list" allowBlank="1" showInputMessage="1" showErrorMessage="1" sqref="I2:I106" xr:uid="{00000000-0002-0000-0200-000001000000}">
      <formula1>"0,1,2,3,4"</formula1>
    </dataValidation>
  </dataValidations>
  <hyperlinks>
    <hyperlink ref="J49" location="'Incident Registration'!A1" display="'Incident Registration'!A1" xr:uid="{00000000-0004-0000-0200-000000000000}"/>
    <hyperlink ref="J51" location="'Incident Registration'!A1" display="'Incident Registration'!A1" xr:uid="{00000000-0004-0000-0200-000001000000}"/>
    <hyperlink ref="J50" location="'Incident Registration'!A1" display="'Incident Registration'!A1" xr:uid="{00000000-0004-0000-0200-000002000000}"/>
    <hyperlink ref="J103" location="'Incident Registration'!A1" display="'Incident Registration'!A1" xr:uid="{00000000-0004-0000-0200-000003000000}"/>
  </hyperlinks>
  <printOptions horizontalCentered="1" verticalCentered="1"/>
  <pageMargins left="0.23622047244094491" right="0.23622047244094491" top="0.74803149606299213" bottom="0.74803149606299213" header="0.31496062992125984" footer="0.31496062992125984"/>
  <pageSetup paperSize="9" scale="28" fitToHeight="0" orientation="landscape" verticalDpi="300"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2000000}">
          <x14:formula1>
            <xm:f>GAI!$B$3:$B$26</xm:f>
          </x14:formula1>
          <xm:sqref>F2:F106</xm:sqref>
        </x14:dataValidation>
        <x14:dataValidation type="list" allowBlank="1" showInputMessage="1" showErrorMessage="1" xr:uid="{00000000-0002-0000-0200-000003000000}">
          <x14:formula1>
            <xm:f>TAO!$B$3:$B$5</xm:f>
          </x14:formula1>
          <xm:sqref>E2:E106</xm:sqref>
        </x14:dataValidation>
        <x14:dataValidation type="list" allowBlank="1" showInputMessage="1" showErrorMessage="1" xr:uid="{00000000-0002-0000-0200-000004000000}">
          <x14:formula1>
            <xm:f>'NCTS P4'!$A$2:$A$976</xm:f>
          </x14:formula1>
          <xm:sqref>C2:C106</xm:sqref>
        </x14:dataValidation>
        <x14:dataValidation type="list" allowBlank="1" showInputMessage="1" showErrorMessage="1" xr:uid="{00000000-0002-0000-0200-000005000000}">
          <x14:formula1>
            <xm:f>'NCTS P5'!$A$2:$A$969</xm:f>
          </x14:formula1>
          <xm:sqref>A2:A106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pageSetUpPr fitToPage="1"/>
  </sheetPr>
  <dimension ref="B2:H9"/>
  <sheetViews>
    <sheetView showGridLines="0" showRowColHeaders="0" zoomScale="70" zoomScaleNormal="70" workbookViewId="0">
      <pane xSplit="2" ySplit="2" topLeftCell="C3" activePane="bottomRight" state="frozen"/>
      <selection pane="topRight" activeCell="B1" sqref="B1"/>
      <selection pane="bottomLeft" activeCell="A2" sqref="A2"/>
      <selection pane="bottomRight" activeCell="C3" sqref="C3"/>
    </sheetView>
  </sheetViews>
  <sheetFormatPr defaultColWidth="9.140625" defaultRowHeight="15" x14ac:dyDescent="0.25"/>
  <cols>
    <col min="1" max="1" width="2.5703125" style="32" customWidth="1"/>
    <col min="2" max="2" width="9.140625" style="32"/>
    <col min="3" max="3" width="13.42578125" style="32" customWidth="1"/>
    <col min="4" max="4" width="13.85546875" style="32" customWidth="1"/>
    <col min="5" max="5" width="16.42578125" style="32" customWidth="1"/>
    <col min="6" max="6" width="47.42578125" style="32" customWidth="1"/>
    <col min="7" max="7" width="126.28515625" style="32" customWidth="1"/>
    <col min="8" max="8" width="87.140625" style="32" customWidth="1"/>
    <col min="9" max="16384" width="9.140625" style="32"/>
  </cols>
  <sheetData>
    <row r="2" spans="2:8" ht="56.25" x14ac:dyDescent="0.3">
      <c r="B2" s="116"/>
      <c r="C2" s="117" t="s">
        <v>41</v>
      </c>
      <c r="D2" s="117" t="s">
        <v>623</v>
      </c>
      <c r="E2" s="117" t="s">
        <v>624</v>
      </c>
      <c r="F2" s="117" t="s">
        <v>625</v>
      </c>
      <c r="G2" s="117" t="s">
        <v>626</v>
      </c>
      <c r="H2" s="117" t="s">
        <v>627</v>
      </c>
    </row>
    <row r="3" spans="2:8" ht="252" x14ac:dyDescent="0.25">
      <c r="B3" s="117" t="s">
        <v>628</v>
      </c>
      <c r="C3" s="118" t="s">
        <v>629</v>
      </c>
      <c r="D3" s="118" t="s">
        <v>630</v>
      </c>
      <c r="E3" s="118" t="s">
        <v>631</v>
      </c>
      <c r="F3" s="119" t="s">
        <v>632</v>
      </c>
      <c r="G3" s="120" t="s">
        <v>633</v>
      </c>
      <c r="H3" s="120" t="s">
        <v>634</v>
      </c>
    </row>
    <row r="4" spans="2:8" ht="105" x14ac:dyDescent="0.25">
      <c r="B4" s="117" t="s">
        <v>635</v>
      </c>
      <c r="C4" s="118" t="s">
        <v>629</v>
      </c>
      <c r="D4" s="118" t="s">
        <v>630</v>
      </c>
      <c r="E4" s="118" t="s">
        <v>376</v>
      </c>
      <c r="F4" s="119" t="s">
        <v>636</v>
      </c>
      <c r="G4" s="122" t="s">
        <v>637</v>
      </c>
      <c r="H4" s="120" t="s">
        <v>638</v>
      </c>
    </row>
    <row r="5" spans="2:8" ht="252" x14ac:dyDescent="0.25">
      <c r="B5" s="117" t="s">
        <v>639</v>
      </c>
      <c r="C5" s="118" t="s">
        <v>629</v>
      </c>
      <c r="D5" s="118" t="s">
        <v>630</v>
      </c>
      <c r="E5" s="118" t="s">
        <v>631</v>
      </c>
      <c r="F5" s="119" t="s">
        <v>640</v>
      </c>
      <c r="G5" s="120" t="s">
        <v>641</v>
      </c>
      <c r="H5" s="120" t="s">
        <v>642</v>
      </c>
    </row>
    <row r="6" spans="2:8" ht="93.75" x14ac:dyDescent="0.25">
      <c r="B6" s="117" t="s">
        <v>643</v>
      </c>
      <c r="C6" s="118" t="s">
        <v>630</v>
      </c>
      <c r="D6" s="118" t="s">
        <v>629</v>
      </c>
      <c r="E6" s="118" t="s">
        <v>376</v>
      </c>
      <c r="F6" s="119" t="s">
        <v>644</v>
      </c>
      <c r="G6" s="121" t="s">
        <v>645</v>
      </c>
      <c r="H6" s="120" t="s">
        <v>638</v>
      </c>
    </row>
    <row r="7" spans="2:8" ht="357" x14ac:dyDescent="0.25">
      <c r="B7" s="117" t="s">
        <v>646</v>
      </c>
      <c r="C7" s="118" t="s">
        <v>630</v>
      </c>
      <c r="D7" s="118" t="s">
        <v>629</v>
      </c>
      <c r="E7" s="118" t="s">
        <v>630</v>
      </c>
      <c r="F7" s="119" t="s">
        <v>647</v>
      </c>
      <c r="G7" s="120" t="s">
        <v>648</v>
      </c>
      <c r="H7" s="120" t="s">
        <v>638</v>
      </c>
    </row>
    <row r="8" spans="2:8" ht="231" x14ac:dyDescent="0.25">
      <c r="B8" s="117" t="s">
        <v>649</v>
      </c>
      <c r="C8" s="118" t="s">
        <v>630</v>
      </c>
      <c r="D8" s="118" t="s">
        <v>629</v>
      </c>
      <c r="E8" s="118" t="s">
        <v>629</v>
      </c>
      <c r="F8" s="119" t="s">
        <v>647</v>
      </c>
      <c r="G8" s="120" t="s">
        <v>650</v>
      </c>
      <c r="H8" s="120" t="s">
        <v>651</v>
      </c>
    </row>
    <row r="9" spans="2:8" ht="105" x14ac:dyDescent="0.25">
      <c r="B9" s="117" t="s">
        <v>652</v>
      </c>
      <c r="C9" s="118" t="s">
        <v>653</v>
      </c>
      <c r="D9" s="118" t="s">
        <v>629</v>
      </c>
      <c r="E9" s="118" t="s">
        <v>654</v>
      </c>
      <c r="F9" s="119" t="s">
        <v>647</v>
      </c>
      <c r="G9" s="120" t="s">
        <v>655</v>
      </c>
      <c r="H9" s="120" t="s">
        <v>638</v>
      </c>
    </row>
  </sheetData>
  <autoFilter ref="B2:H9" xr:uid="{00000000-0009-0000-0000-000003000000}"/>
  <printOptions horizontalCentered="1" verticalCentered="1"/>
  <pageMargins left="0.23622047244094491" right="0.23622047244094491" top="0.74803149606299213" bottom="0.74803149606299213" header="0.31496062992125984" footer="0.31496062992125984"/>
  <pageSetup paperSize="9" scale="3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L65"/>
  <sheetViews>
    <sheetView zoomScale="70" zoomScaleNormal="70" workbookViewId="0">
      <pane xSplit="1" ySplit="1" topLeftCell="B2" activePane="bottomRight" state="frozen"/>
      <selection pane="topRight" activeCell="B1" sqref="B1"/>
      <selection pane="bottomLeft" activeCell="A2" sqref="A2"/>
      <selection pane="bottomRight" activeCell="B2" sqref="B2"/>
    </sheetView>
  </sheetViews>
  <sheetFormatPr defaultRowHeight="15" x14ac:dyDescent="0.25"/>
  <cols>
    <col min="1" max="1" width="98" bestFit="1" customWidth="1"/>
    <col min="2" max="2" width="9.5703125" bestFit="1" customWidth="1"/>
    <col min="3" max="3" width="20.5703125" customWidth="1"/>
    <col min="4" max="4" width="34.5703125" bestFit="1" customWidth="1"/>
    <col min="5" max="5" width="11.42578125" customWidth="1"/>
    <col min="6" max="6" width="14" customWidth="1"/>
    <col min="7" max="7" width="54.42578125" customWidth="1"/>
    <col min="8" max="8" width="16.42578125" bestFit="1" customWidth="1"/>
    <col min="9" max="9" width="11.42578125" bestFit="1" customWidth="1"/>
    <col min="10" max="10" width="121.42578125" bestFit="1" customWidth="1"/>
    <col min="11" max="11" width="44.5703125" customWidth="1"/>
    <col min="12" max="12" width="57" bestFit="1" customWidth="1"/>
  </cols>
  <sheetData>
    <row r="1" spans="1:12" x14ac:dyDescent="0.25">
      <c r="A1" s="1" t="s">
        <v>656</v>
      </c>
      <c r="B1" s="163" t="s">
        <v>657</v>
      </c>
      <c r="C1" s="164" t="s">
        <v>658</v>
      </c>
      <c r="D1" s="164" t="s">
        <v>659</v>
      </c>
      <c r="E1" s="164" t="s">
        <v>660</v>
      </c>
      <c r="F1" s="164" t="s">
        <v>661</v>
      </c>
      <c r="G1" s="164" t="s">
        <v>662</v>
      </c>
      <c r="H1" s="164" t="s">
        <v>663</v>
      </c>
      <c r="I1" s="164" t="s">
        <v>664</v>
      </c>
      <c r="J1" s="164" t="s">
        <v>665</v>
      </c>
      <c r="K1" s="1" t="s">
        <v>666</v>
      </c>
      <c r="L1" s="1" t="s">
        <v>667</v>
      </c>
    </row>
    <row r="2" spans="1:12" x14ac:dyDescent="0.25">
      <c r="A2" s="166" t="str">
        <f t="shared" ref="A2:A31" si="0">B2&amp;"/"&amp;E2&amp;"/"&amp;H2&amp;"/"&amp;J2</f>
        <v>NCTSP4/ENR/ENQ/Cancellation of Enquiry Request</v>
      </c>
      <c r="B2" s="167" t="s">
        <v>668</v>
      </c>
      <c r="C2" s="167" t="s">
        <v>669</v>
      </c>
      <c r="D2" s="167" t="s">
        <v>670</v>
      </c>
      <c r="E2" s="166" t="s">
        <v>671</v>
      </c>
      <c r="F2" s="167" t="s">
        <v>672</v>
      </c>
      <c r="G2" s="167" t="s">
        <v>673</v>
      </c>
      <c r="H2" s="166" t="s">
        <v>674</v>
      </c>
      <c r="I2" s="167" t="s">
        <v>675</v>
      </c>
      <c r="J2" s="167" t="s">
        <v>676</v>
      </c>
      <c r="K2" s="166" t="str">
        <f>"T-"&amp;Table1[[#This Row],[L1 - Code]]&amp;"-"&amp;Table1[[#This Row],[L2 - Code]]</f>
        <v>T-ENR-ENQ</v>
      </c>
      <c r="L2" s="167" t="str">
        <f>Table1[[#This Row],[L2 - Descr]]</f>
        <v>Handle Enquiry (ENQ)</v>
      </c>
    </row>
    <row r="3" spans="1:12" x14ac:dyDescent="0.25">
      <c r="A3" s="166" t="str">
        <f t="shared" si="0"/>
        <v>NCTSP4/ENR/ENQ/Enquiry in the case of suspected fraud</v>
      </c>
      <c r="B3" s="167" t="s">
        <v>668</v>
      </c>
      <c r="C3" s="167" t="s">
        <v>669</v>
      </c>
      <c r="D3" s="167" t="s">
        <v>670</v>
      </c>
      <c r="E3" s="166" t="s">
        <v>671</v>
      </c>
      <c r="F3" s="167" t="s">
        <v>672</v>
      </c>
      <c r="G3" s="167" t="s">
        <v>673</v>
      </c>
      <c r="H3" s="166" t="s">
        <v>674</v>
      </c>
      <c r="I3" s="167" t="s">
        <v>677</v>
      </c>
      <c r="J3" s="167" t="s">
        <v>678</v>
      </c>
      <c r="K3" s="166" t="str">
        <f>"T-"&amp;Table1[[#This Row],[L1 - Code]]&amp;"-"&amp;Table1[[#This Row],[L2 - Code]]</f>
        <v>T-ENR-ENQ</v>
      </c>
      <c r="L3" s="167" t="str">
        <f>Table1[[#This Row],[L2 - Descr]]</f>
        <v>Handle Enquiry (ENQ)</v>
      </c>
    </row>
    <row r="4" spans="1:12" x14ac:dyDescent="0.25">
      <c r="A4" s="166" t="str">
        <f t="shared" si="0"/>
        <v>NCTSP4/ENR/ENQ/Exchange of additional information</v>
      </c>
      <c r="B4" s="167" t="s">
        <v>668</v>
      </c>
      <c r="C4" s="167" t="s">
        <v>669</v>
      </c>
      <c r="D4" s="167" t="s">
        <v>670</v>
      </c>
      <c r="E4" s="166" t="s">
        <v>671</v>
      </c>
      <c r="F4" s="167" t="s">
        <v>672</v>
      </c>
      <c r="G4" s="167" t="s">
        <v>673</v>
      </c>
      <c r="H4" s="166" t="s">
        <v>674</v>
      </c>
      <c r="I4" s="167" t="s">
        <v>679</v>
      </c>
      <c r="J4" s="167" t="s">
        <v>680</v>
      </c>
      <c r="K4" s="166" t="str">
        <f>"T-"&amp;Table1[[#This Row],[L1 - Code]]&amp;"-"&amp;Table1[[#This Row],[L2 - Code]]</f>
        <v>T-ENR-ENQ</v>
      </c>
      <c r="L4" s="167" t="str">
        <f>Table1[[#This Row],[L2 - Descr]]</f>
        <v>Handle Enquiry (ENQ)</v>
      </c>
    </row>
    <row r="5" spans="1:12" x14ac:dyDescent="0.25">
      <c r="A5" s="166" t="str">
        <f t="shared" si="0"/>
        <v>NCTSP4/ENR/ENQ/Insufficient information – alternative proof and movement closed</v>
      </c>
      <c r="B5" s="167" t="s">
        <v>668</v>
      </c>
      <c r="C5" s="167" t="s">
        <v>669</v>
      </c>
      <c r="D5" s="167" t="s">
        <v>670</v>
      </c>
      <c r="E5" s="166" t="s">
        <v>671</v>
      </c>
      <c r="F5" s="167" t="s">
        <v>672</v>
      </c>
      <c r="G5" s="167" t="s">
        <v>673</v>
      </c>
      <c r="H5" s="166" t="s">
        <v>674</v>
      </c>
      <c r="I5" s="167" t="s">
        <v>681</v>
      </c>
      <c r="J5" s="167" t="s">
        <v>682</v>
      </c>
      <c r="K5" s="166" t="str">
        <f>"T-"&amp;Table1[[#This Row],[L1 - Code]]&amp;"-"&amp;Table1[[#This Row],[L2 - Code]]</f>
        <v>T-ENR-ENQ</v>
      </c>
      <c r="L5" s="167" t="str">
        <f>Table1[[#This Row],[L2 - Descr]]</f>
        <v>Handle Enquiry (ENQ)</v>
      </c>
    </row>
    <row r="6" spans="1:12" x14ac:dyDescent="0.25">
      <c r="A6" s="166" t="str">
        <f t="shared" si="0"/>
        <v>NCTSP4/ENR/ENQ/Insufficient information – Enquiry started - Recovery started</v>
      </c>
      <c r="B6" s="167" t="s">
        <v>668</v>
      </c>
      <c r="C6" s="167" t="s">
        <v>669</v>
      </c>
      <c r="D6" s="167" t="s">
        <v>670</v>
      </c>
      <c r="E6" s="166" t="s">
        <v>671</v>
      </c>
      <c r="F6" s="167" t="s">
        <v>672</v>
      </c>
      <c r="G6" s="167" t="s">
        <v>673</v>
      </c>
      <c r="H6" s="166" t="s">
        <v>674</v>
      </c>
      <c r="I6" s="167" t="s">
        <v>683</v>
      </c>
      <c r="J6" s="167" t="s">
        <v>684</v>
      </c>
      <c r="K6" s="166" t="str">
        <f>"T-"&amp;Table1[[#This Row],[L1 - Code]]&amp;"-"&amp;Table1[[#This Row],[L2 - Code]]</f>
        <v>T-ENR-ENQ</v>
      </c>
      <c r="L6" s="167" t="str">
        <f>Table1[[#This Row],[L2 - Descr]]</f>
        <v>Handle Enquiry (ENQ)</v>
      </c>
    </row>
    <row r="7" spans="1:12" x14ac:dyDescent="0.25">
      <c r="A7" s="166" t="str">
        <f t="shared" si="0"/>
        <v>NCTSP4/ENR/ENQ/Insufficient information – Principal provides negative response</v>
      </c>
      <c r="B7" s="167" t="s">
        <v>668</v>
      </c>
      <c r="C7" s="167" t="s">
        <v>669</v>
      </c>
      <c r="D7" s="167" t="s">
        <v>670</v>
      </c>
      <c r="E7" s="166" t="s">
        <v>671</v>
      </c>
      <c r="F7" s="167" t="s">
        <v>672</v>
      </c>
      <c r="G7" s="167" t="s">
        <v>673</v>
      </c>
      <c r="H7" s="166" t="s">
        <v>674</v>
      </c>
      <c r="I7" s="167" t="s">
        <v>685</v>
      </c>
      <c r="J7" s="167" t="s">
        <v>686</v>
      </c>
      <c r="K7" s="166" t="str">
        <f>"T-"&amp;Table1[[#This Row],[L1 - Code]]&amp;"-"&amp;Table1[[#This Row],[L2 - Code]]</f>
        <v>T-ENR-ENQ</v>
      </c>
      <c r="L7" s="167" t="str">
        <f>Table1[[#This Row],[L2 - Descr]]</f>
        <v>Handle Enquiry (ENQ)</v>
      </c>
    </row>
    <row r="8" spans="1:12" x14ac:dyDescent="0.25">
      <c r="A8" s="166" t="str">
        <f t="shared" si="0"/>
        <v>NCTSP4/ENR/ENQ/Status Request with Arrival Processing Resumed</v>
      </c>
      <c r="B8" s="167" t="s">
        <v>668</v>
      </c>
      <c r="C8" s="167" t="s">
        <v>669</v>
      </c>
      <c r="D8" s="167" t="s">
        <v>670</v>
      </c>
      <c r="E8" s="166" t="s">
        <v>671</v>
      </c>
      <c r="F8" s="167" t="s">
        <v>672</v>
      </c>
      <c r="G8" s="167" t="s">
        <v>673</v>
      </c>
      <c r="H8" s="166" t="s">
        <v>674</v>
      </c>
      <c r="I8" s="167" t="s">
        <v>687</v>
      </c>
      <c r="J8" s="167" t="s">
        <v>688</v>
      </c>
      <c r="K8" s="166" t="str">
        <f>"T-"&amp;Table1[[#This Row],[L1 - Code]]&amp;"-"&amp;Table1[[#This Row],[L2 - Code]]</f>
        <v>T-ENR-ENQ</v>
      </c>
      <c r="L8" s="167" t="str">
        <f>Table1[[#This Row],[L2 - Descr]]</f>
        <v>Handle Enquiry (ENQ)</v>
      </c>
    </row>
    <row r="9" spans="1:12" x14ac:dyDescent="0.25">
      <c r="A9" s="166" t="str">
        <f t="shared" si="0"/>
        <v>NCTSP4/ENR/ENQ/Sufficient information – Enquiry with “Return Copy” returned</v>
      </c>
      <c r="B9" s="167" t="s">
        <v>668</v>
      </c>
      <c r="C9" s="167" t="s">
        <v>669</v>
      </c>
      <c r="D9" s="167" t="s">
        <v>670</v>
      </c>
      <c r="E9" s="166" t="s">
        <v>671</v>
      </c>
      <c r="F9" s="167" t="s">
        <v>672</v>
      </c>
      <c r="G9" s="167" t="s">
        <v>673</v>
      </c>
      <c r="H9" s="166" t="s">
        <v>674</v>
      </c>
      <c r="I9" s="167" t="s">
        <v>689</v>
      </c>
      <c r="J9" s="167" t="s">
        <v>690</v>
      </c>
      <c r="K9" s="166" t="str">
        <f>"T-"&amp;Table1[[#This Row],[L1 - Code]]&amp;"-"&amp;Table1[[#This Row],[L2 - Code]]</f>
        <v>T-ENR-ENQ</v>
      </c>
      <c r="L9" s="167" t="str">
        <f>Table1[[#This Row],[L2 - Descr]]</f>
        <v>Handle Enquiry (ENQ)</v>
      </c>
    </row>
    <row r="10" spans="1:12" x14ac:dyDescent="0.25">
      <c r="A10" s="166" t="str">
        <f t="shared" si="0"/>
        <v>NCTSP4/ENR/ENQ/Sufficient information – Enquiry with Arrival Processing Resumed</v>
      </c>
      <c r="B10" s="167" t="s">
        <v>668</v>
      </c>
      <c r="C10" s="167" t="s">
        <v>669</v>
      </c>
      <c r="D10" s="167" t="s">
        <v>670</v>
      </c>
      <c r="E10" s="166" t="s">
        <v>671</v>
      </c>
      <c r="F10" s="167" t="s">
        <v>672</v>
      </c>
      <c r="G10" s="167" t="s">
        <v>673</v>
      </c>
      <c r="H10" s="166" t="s">
        <v>674</v>
      </c>
      <c r="I10" s="167" t="s">
        <v>691</v>
      </c>
      <c r="J10" s="167" t="s">
        <v>692</v>
      </c>
      <c r="K10" s="166" t="str">
        <f>"T-"&amp;Table1[[#This Row],[L1 - Code]]&amp;"-"&amp;Table1[[#This Row],[L2 - Code]]</f>
        <v>T-ENR-ENQ</v>
      </c>
      <c r="L10" s="167" t="str">
        <f>Table1[[#This Row],[L2 - Descr]]</f>
        <v>Handle Enquiry (ENQ)</v>
      </c>
    </row>
    <row r="11" spans="1:12" x14ac:dyDescent="0.25">
      <c r="A11" s="166" t="str">
        <f t="shared" si="0"/>
        <v>NCTSP4/ENR/ENQ/Sufficient information – Enquiry with duplicate movement</v>
      </c>
      <c r="B11" s="167" t="s">
        <v>668</v>
      </c>
      <c r="C11" s="167" t="s">
        <v>669</v>
      </c>
      <c r="D11" s="167" t="s">
        <v>670</v>
      </c>
      <c r="E11" s="166" t="s">
        <v>671</v>
      </c>
      <c r="F11" s="167" t="s">
        <v>672</v>
      </c>
      <c r="G11" s="167" t="s">
        <v>673</v>
      </c>
      <c r="H11" s="166" t="s">
        <v>674</v>
      </c>
      <c r="I11" s="167" t="s">
        <v>693</v>
      </c>
      <c r="J11" s="167" t="s">
        <v>694</v>
      </c>
      <c r="K11" s="166" t="str">
        <f>"T-"&amp;Table1[[#This Row],[L1 - Code]]&amp;"-"&amp;Table1[[#This Row],[L2 - Code]]</f>
        <v>T-ENR-ENQ</v>
      </c>
      <c r="L11" s="167" t="str">
        <f>Table1[[#This Row],[L2 - Descr]]</f>
        <v>Handle Enquiry (ENQ)</v>
      </c>
    </row>
    <row r="12" spans="1:12" ht="30" x14ac:dyDescent="0.25">
      <c r="A12" s="166" t="str">
        <f t="shared" si="0"/>
        <v>NCTSP4/ENR/ENQ/Sufficient information – Enquiry with movement unknown at Destination – Principal contacted</v>
      </c>
      <c r="B12" s="167" t="s">
        <v>668</v>
      </c>
      <c r="C12" s="167" t="s">
        <v>669</v>
      </c>
      <c r="D12" s="167" t="s">
        <v>670</v>
      </c>
      <c r="E12" s="166" t="s">
        <v>671</v>
      </c>
      <c r="F12" s="167" t="s">
        <v>672</v>
      </c>
      <c r="G12" s="167" t="s">
        <v>673</v>
      </c>
      <c r="H12" s="166" t="s">
        <v>674</v>
      </c>
      <c r="I12" s="167" t="s">
        <v>695</v>
      </c>
      <c r="J12" s="167" t="s">
        <v>696</v>
      </c>
      <c r="K12" s="166" t="str">
        <f>"T-"&amp;Table1[[#This Row],[L1 - Code]]&amp;"-"&amp;Table1[[#This Row],[L2 - Code]]</f>
        <v>T-ENR-ENQ</v>
      </c>
      <c r="L12" s="167" t="str">
        <f>Table1[[#This Row],[L2 - Descr]]</f>
        <v>Handle Enquiry (ENQ)</v>
      </c>
    </row>
    <row r="13" spans="1:12" x14ac:dyDescent="0.25">
      <c r="A13" s="166" t="str">
        <f t="shared" si="0"/>
        <v>NCTSP4/ENR/REC/Early Recovery in specific cases</v>
      </c>
      <c r="B13" s="167" t="s">
        <v>668</v>
      </c>
      <c r="C13" s="167" t="s">
        <v>669</v>
      </c>
      <c r="D13" s="167" t="s">
        <v>670</v>
      </c>
      <c r="E13" s="166" t="s">
        <v>671</v>
      </c>
      <c r="F13" s="167" t="s">
        <v>697</v>
      </c>
      <c r="G13" s="167" t="s">
        <v>698</v>
      </c>
      <c r="H13" s="166" t="s">
        <v>699</v>
      </c>
      <c r="I13" s="167" t="s">
        <v>700</v>
      </c>
      <c r="J13" s="167" t="s">
        <v>701</v>
      </c>
      <c r="K13" s="166" t="str">
        <f>"T-"&amp;Table1[[#This Row],[L1 - Code]]&amp;"-"&amp;Table1[[#This Row],[L2 - Code]]</f>
        <v>T-ENR-REC</v>
      </c>
      <c r="L13" s="167" t="str">
        <f>Table1[[#This Row],[L2 - Descr]]</f>
        <v>Handle Recovery (REC)</v>
      </c>
    </row>
    <row r="14" spans="1:12" x14ac:dyDescent="0.25">
      <c r="A14" s="166" t="str">
        <f t="shared" si="0"/>
        <v>NCTSP4/ENR/REC/Recovery at Departure – Departure Recovery request sent to other country rejected</v>
      </c>
      <c r="B14" s="167" t="s">
        <v>668</v>
      </c>
      <c r="C14" s="167" t="s">
        <v>669</v>
      </c>
      <c r="D14" s="167" t="s">
        <v>670</v>
      </c>
      <c r="E14" s="166" t="s">
        <v>671</v>
      </c>
      <c r="F14" s="167" t="s">
        <v>697</v>
      </c>
      <c r="G14" s="167" t="s">
        <v>698</v>
      </c>
      <c r="H14" s="166" t="s">
        <v>699</v>
      </c>
      <c r="I14" s="167" t="s">
        <v>702</v>
      </c>
      <c r="J14" s="167" t="s">
        <v>703</v>
      </c>
      <c r="K14" s="166" t="str">
        <f>"T-"&amp;Table1[[#This Row],[L1 - Code]]&amp;"-"&amp;Table1[[#This Row],[L2 - Code]]</f>
        <v>T-ENR-REC</v>
      </c>
      <c r="L14" s="167" t="str">
        <f>Table1[[#This Row],[L2 - Descr]]</f>
        <v>Handle Recovery (REC)</v>
      </c>
    </row>
    <row r="15" spans="1:12" x14ac:dyDescent="0.25">
      <c r="A15" s="166" t="str">
        <f t="shared" si="0"/>
        <v>NCTSP4/ENR/REC/Recovery at Departure – Other Country’s Recovery Request rejected</v>
      </c>
      <c r="B15" s="167" t="s">
        <v>668</v>
      </c>
      <c r="C15" s="167" t="s">
        <v>669</v>
      </c>
      <c r="D15" s="167" t="s">
        <v>670</v>
      </c>
      <c r="E15" s="166" t="s">
        <v>671</v>
      </c>
      <c r="F15" s="167" t="s">
        <v>697</v>
      </c>
      <c r="G15" s="167" t="s">
        <v>698</v>
      </c>
      <c r="H15" s="166" t="s">
        <v>699</v>
      </c>
      <c r="I15" s="167" t="s">
        <v>704</v>
      </c>
      <c r="J15" s="167" t="s">
        <v>705</v>
      </c>
      <c r="K15" s="166" t="str">
        <f>"T-"&amp;Table1[[#This Row],[L1 - Code]]&amp;"-"&amp;Table1[[#This Row],[L2 - Code]]</f>
        <v>T-ENR-REC</v>
      </c>
      <c r="L15" s="167" t="str">
        <f>Table1[[#This Row],[L2 - Descr]]</f>
        <v>Handle Recovery (REC)</v>
      </c>
    </row>
    <row r="16" spans="1:12" x14ac:dyDescent="0.25">
      <c r="A16" s="166" t="str">
        <f t="shared" si="0"/>
        <v>NCTSP4/ENR/REC/Recovery at Departure –Destination’s Recovery Request rejected</v>
      </c>
      <c r="B16" s="167" t="s">
        <v>668</v>
      </c>
      <c r="C16" s="167" t="s">
        <v>669</v>
      </c>
      <c r="D16" s="167" t="s">
        <v>670</v>
      </c>
      <c r="E16" s="166" t="s">
        <v>671</v>
      </c>
      <c r="F16" s="167" t="s">
        <v>697</v>
      </c>
      <c r="G16" s="167" t="s">
        <v>698</v>
      </c>
      <c r="H16" s="166" t="s">
        <v>699</v>
      </c>
      <c r="I16" s="167" t="s">
        <v>706</v>
      </c>
      <c r="J16" s="167" t="s">
        <v>707</v>
      </c>
      <c r="K16" s="166" t="str">
        <f>"T-"&amp;Table1[[#This Row],[L1 - Code]]&amp;"-"&amp;Table1[[#This Row],[L2 - Code]]</f>
        <v>T-ENR-REC</v>
      </c>
      <c r="L16" s="167" t="str">
        <f>Table1[[#This Row],[L2 - Descr]]</f>
        <v>Handle Recovery (REC)</v>
      </c>
    </row>
    <row r="17" spans="1:12" x14ac:dyDescent="0.25">
      <c r="A17" s="166" t="str">
        <f t="shared" si="0"/>
        <v>NCTSP4/ENR/REC/Recovery at Destination - Destination’s Recovery Request accepted</v>
      </c>
      <c r="B17" s="167" t="s">
        <v>668</v>
      </c>
      <c r="C17" s="167" t="s">
        <v>669</v>
      </c>
      <c r="D17" s="167" t="s">
        <v>670</v>
      </c>
      <c r="E17" s="166" t="s">
        <v>671</v>
      </c>
      <c r="F17" s="167" t="s">
        <v>697</v>
      </c>
      <c r="G17" s="167" t="s">
        <v>698</v>
      </c>
      <c r="H17" s="166" t="s">
        <v>699</v>
      </c>
      <c r="I17" s="167" t="s">
        <v>708</v>
      </c>
      <c r="J17" s="167" t="s">
        <v>709</v>
      </c>
      <c r="K17" s="166" t="str">
        <f>"T-"&amp;Table1[[#This Row],[L1 - Code]]&amp;"-"&amp;Table1[[#This Row],[L2 - Code]]</f>
        <v>T-ENR-REC</v>
      </c>
      <c r="L17" s="167" t="str">
        <f>Table1[[#This Row],[L2 - Descr]]</f>
        <v>Handle Recovery (REC)</v>
      </c>
    </row>
    <row r="18" spans="1:12" x14ac:dyDescent="0.25">
      <c r="A18" s="166" t="str">
        <f t="shared" si="0"/>
        <v>NCTSP4/ENR/REC/Recovery at Other Country – Departure Recovery request sent to other country accepted</v>
      </c>
      <c r="B18" s="167" t="s">
        <v>668</v>
      </c>
      <c r="C18" s="167" t="s">
        <v>669</v>
      </c>
      <c r="D18" s="167" t="s">
        <v>670</v>
      </c>
      <c r="E18" s="166" t="s">
        <v>671</v>
      </c>
      <c r="F18" s="167" t="s">
        <v>697</v>
      </c>
      <c r="G18" s="167" t="s">
        <v>698</v>
      </c>
      <c r="H18" s="166" t="s">
        <v>699</v>
      </c>
      <c r="I18" s="167" t="s">
        <v>710</v>
      </c>
      <c r="J18" s="167" t="s">
        <v>711</v>
      </c>
      <c r="K18" s="166" t="str">
        <f>"T-"&amp;Table1[[#This Row],[L1 - Code]]&amp;"-"&amp;Table1[[#This Row],[L2 - Code]]</f>
        <v>T-ENR-REC</v>
      </c>
      <c r="L18" s="167" t="str">
        <f>Table1[[#This Row],[L2 - Descr]]</f>
        <v>Handle Recovery (REC)</v>
      </c>
    </row>
    <row r="19" spans="1:12" x14ac:dyDescent="0.25">
      <c r="A19" s="166" t="str">
        <f t="shared" si="0"/>
        <v>NCTSP4/ENR/REC/Recovery at Other Country – Other Country’s Recovery Request accepted</v>
      </c>
      <c r="B19" s="167" t="s">
        <v>668</v>
      </c>
      <c r="C19" s="167" t="s">
        <v>669</v>
      </c>
      <c r="D19" s="167" t="s">
        <v>670</v>
      </c>
      <c r="E19" s="166" t="s">
        <v>671</v>
      </c>
      <c r="F19" s="167" t="s">
        <v>697</v>
      </c>
      <c r="G19" s="167" t="s">
        <v>698</v>
      </c>
      <c r="H19" s="166" t="s">
        <v>699</v>
      </c>
      <c r="I19" s="167" t="s">
        <v>712</v>
      </c>
      <c r="J19" s="167" t="s">
        <v>713</v>
      </c>
      <c r="K19" s="166" t="str">
        <f>"T-"&amp;Table1[[#This Row],[L1 - Code]]&amp;"-"&amp;Table1[[#This Row],[L2 - Code]]</f>
        <v>T-ENR-REC</v>
      </c>
      <c r="L19" s="167" t="str">
        <f>Table1[[#This Row],[L2 - Descr]]</f>
        <v>Handle Recovery (REC)</v>
      </c>
    </row>
    <row r="20" spans="1:12" x14ac:dyDescent="0.25">
      <c r="A20" s="166" t="str">
        <f t="shared" si="0"/>
        <v>NCTSP4/GMN//Query on guarantees</v>
      </c>
      <c r="B20" s="167" t="s">
        <v>668</v>
      </c>
      <c r="C20" s="167" t="s">
        <v>714</v>
      </c>
      <c r="D20" s="167" t="s">
        <v>715</v>
      </c>
      <c r="E20" s="166" t="s">
        <v>716</v>
      </c>
      <c r="F20" s="167" t="s">
        <v>717</v>
      </c>
      <c r="G20" s="167" t="s">
        <v>718</v>
      </c>
      <c r="H20" s="166"/>
      <c r="I20" s="167" t="s">
        <v>717</v>
      </c>
      <c r="J20" s="167" t="s">
        <v>718</v>
      </c>
      <c r="K20" s="166" t="str">
        <f>"T-"&amp;Table1[[#This Row],[L1 - Code]]&amp;"-"&amp;Table1[[#This Row],[L2 - Code]]</f>
        <v>T-GMN-</v>
      </c>
      <c r="L20" s="167" t="str">
        <f>Table1[[#This Row],[L2 - Descr]]</f>
        <v>Query on guarantees</v>
      </c>
    </row>
    <row r="21" spans="1:12" ht="30" x14ac:dyDescent="0.25">
      <c r="A21" s="166" t="str">
        <f t="shared" si="0"/>
        <v>NCTSP4/GMN/GUC/Cancellation of guarantee registration usage due to a movement cancellation request submitted by the Principal</v>
      </c>
      <c r="B21" s="167" t="s">
        <v>668</v>
      </c>
      <c r="C21" s="167" t="s">
        <v>714</v>
      </c>
      <c r="D21" s="167" t="s">
        <v>715</v>
      </c>
      <c r="E21" s="166" t="s">
        <v>716</v>
      </c>
      <c r="F21" s="167" t="s">
        <v>719</v>
      </c>
      <c r="G21" s="167" t="s">
        <v>720</v>
      </c>
      <c r="H21" s="166" t="s">
        <v>721</v>
      </c>
      <c r="I21" s="167" t="s">
        <v>722</v>
      </c>
      <c r="J21" s="167" t="s">
        <v>723</v>
      </c>
      <c r="K21" s="166" t="str">
        <f>"T-"&amp;Table1[[#This Row],[L1 - Code]]&amp;"-"&amp;Table1[[#This Row],[L2 - Code]]</f>
        <v>T-GMN-GUC</v>
      </c>
      <c r="L21" s="167" t="str">
        <f>Table1[[#This Row],[L2 - Descr]]</f>
        <v>Cancellation of guarantee usage (GUC)</v>
      </c>
    </row>
    <row r="22" spans="1:12" ht="30" x14ac:dyDescent="0.25">
      <c r="A22" s="166" t="str">
        <f t="shared" si="0"/>
        <v>NCTSP4/GMN/GUC/Cancellation of the national guarantee registration usage due to the failure of the international guarantee registration usage</v>
      </c>
      <c r="B22" s="167" t="s">
        <v>668</v>
      </c>
      <c r="C22" s="167" t="s">
        <v>714</v>
      </c>
      <c r="D22" s="167" t="s">
        <v>715</v>
      </c>
      <c r="E22" s="166" t="s">
        <v>716</v>
      </c>
      <c r="F22" s="167" t="s">
        <v>719</v>
      </c>
      <c r="G22" s="167" t="s">
        <v>720</v>
      </c>
      <c r="H22" s="166" t="s">
        <v>721</v>
      </c>
      <c r="I22" s="167" t="s">
        <v>724</v>
      </c>
      <c r="J22" s="167" t="s">
        <v>725</v>
      </c>
      <c r="K22" s="166" t="str">
        <f>"T-"&amp;Table1[[#This Row],[L1 - Code]]&amp;"-"&amp;Table1[[#This Row],[L2 - Code]]</f>
        <v>T-GMN-GUC</v>
      </c>
      <c r="L22" s="167" t="str">
        <f>Table1[[#This Row],[L2 - Descr]]</f>
        <v>Cancellation of guarantee usage (GUC)</v>
      </c>
    </row>
    <row r="23" spans="1:12" x14ac:dyDescent="0.25">
      <c r="A23" s="166" t="str">
        <f t="shared" si="0"/>
        <v>NCTSP4/GMN/GUF/Credit of reference amount</v>
      </c>
      <c r="B23" s="167" t="s">
        <v>668</v>
      </c>
      <c r="C23" s="167" t="s">
        <v>714</v>
      </c>
      <c r="D23" s="167" t="s">
        <v>715</v>
      </c>
      <c r="E23" s="166" t="s">
        <v>716</v>
      </c>
      <c r="F23" s="167" t="s">
        <v>726</v>
      </c>
      <c r="G23" s="167" t="s">
        <v>727</v>
      </c>
      <c r="H23" s="166" t="s">
        <v>728</v>
      </c>
      <c r="I23" s="167" t="s">
        <v>726</v>
      </c>
      <c r="J23" s="167" t="s">
        <v>729</v>
      </c>
      <c r="K23" s="166" t="str">
        <f>"T-"&amp;Table1[[#This Row],[L1 - Code]]&amp;"-"&amp;Table1[[#This Row],[L2 - Code]]</f>
        <v>T-GMN-GUF</v>
      </c>
      <c r="L23" s="167" t="str">
        <f>Table1[[#This Row],[L2 - Descr]]</f>
        <v>Guarantee Release (GUF)</v>
      </c>
    </row>
    <row r="24" spans="1:12" x14ac:dyDescent="0.25">
      <c r="A24" s="166" t="str">
        <f t="shared" si="0"/>
        <v>NCTSP4/GMN/GUF/Release of a guarantee</v>
      </c>
      <c r="B24" s="167" t="s">
        <v>668</v>
      </c>
      <c r="C24" s="167" t="s">
        <v>714</v>
      </c>
      <c r="D24" s="167" t="s">
        <v>715</v>
      </c>
      <c r="E24" s="166" t="s">
        <v>716</v>
      </c>
      <c r="F24" s="167" t="s">
        <v>730</v>
      </c>
      <c r="G24" s="167" t="s">
        <v>727</v>
      </c>
      <c r="H24" s="166" t="s">
        <v>728</v>
      </c>
      <c r="I24" s="167" t="s">
        <v>730</v>
      </c>
      <c r="J24" s="167" t="s">
        <v>731</v>
      </c>
      <c r="K24" s="166" t="str">
        <f>"T-"&amp;Table1[[#This Row],[L1 - Code]]&amp;"-"&amp;Table1[[#This Row],[L2 - Code]]</f>
        <v>T-GMN-GUF</v>
      </c>
      <c r="L24" s="167" t="str">
        <f>Table1[[#This Row],[L2 - Descr]]</f>
        <v>Guarantee Release (GUF)</v>
      </c>
    </row>
    <row r="25" spans="1:12" x14ac:dyDescent="0.25">
      <c r="A25" s="166" t="str">
        <f t="shared" si="0"/>
        <v>NCTSP4/GMN/GUI/Check guarantee integrity</v>
      </c>
      <c r="B25" s="167" t="s">
        <v>668</v>
      </c>
      <c r="C25" s="167" t="s">
        <v>714</v>
      </c>
      <c r="D25" s="167" t="s">
        <v>715</v>
      </c>
      <c r="E25" s="166" t="s">
        <v>716</v>
      </c>
      <c r="F25" s="167" t="s">
        <v>732</v>
      </c>
      <c r="G25" s="167" t="s">
        <v>733</v>
      </c>
      <c r="H25" s="166" t="s">
        <v>734</v>
      </c>
      <c r="I25" s="167" t="s">
        <v>732</v>
      </c>
      <c r="J25" s="167" t="s">
        <v>735</v>
      </c>
      <c r="K25" s="166" t="str">
        <f>"T-"&amp;Table1[[#This Row],[L1 - Code]]&amp;"-"&amp;Table1[[#This Row],[L2 - Code]]</f>
        <v>T-GMN-GUI</v>
      </c>
      <c r="L25" s="167" t="str">
        <f>Table1[[#This Row],[L2 - Descr]]</f>
        <v>Check Guarantee Integrity (GUI)</v>
      </c>
    </row>
    <row r="26" spans="1:12" x14ac:dyDescent="0.25">
      <c r="A26" s="166" t="str">
        <f t="shared" si="0"/>
        <v>NCTSP4/GMN/GUR/Registration of guarantee usage</v>
      </c>
      <c r="B26" s="167" t="s">
        <v>668</v>
      </c>
      <c r="C26" s="167" t="s">
        <v>714</v>
      </c>
      <c r="D26" s="167" t="s">
        <v>715</v>
      </c>
      <c r="E26" s="166" t="s">
        <v>716</v>
      </c>
      <c r="F26" s="167" t="s">
        <v>736</v>
      </c>
      <c r="G26" s="167" t="s">
        <v>737</v>
      </c>
      <c r="H26" s="166" t="s">
        <v>738</v>
      </c>
      <c r="I26" s="167" t="s">
        <v>736</v>
      </c>
      <c r="J26" s="167" t="s">
        <v>739</v>
      </c>
      <c r="K26" s="166" t="str">
        <f>"T-"&amp;Table1[[#This Row],[L1 - Code]]&amp;"-"&amp;Table1[[#This Row],[L2 - Code]]</f>
        <v>T-GMN-GUR</v>
      </c>
      <c r="L26" s="167" t="str">
        <f>Table1[[#This Row],[L2 - Descr]]</f>
        <v>Registration of Guarantee Usage (GUR)</v>
      </c>
    </row>
    <row r="27" spans="1:12" ht="30" x14ac:dyDescent="0.25">
      <c r="A27" s="166" t="str">
        <f t="shared" si="0"/>
        <v>NCTSP4/TRA//Control by Office of Departure, no major discrepancies, threat to safety or security, with release for Transit refused</v>
      </c>
      <c r="B27" s="167" t="s">
        <v>668</v>
      </c>
      <c r="C27" s="167" t="s">
        <v>740</v>
      </c>
      <c r="D27" s="167" t="s">
        <v>741</v>
      </c>
      <c r="E27" s="166" t="s">
        <v>742</v>
      </c>
      <c r="F27" s="167" t="s">
        <v>743</v>
      </c>
      <c r="G27" s="167" t="s">
        <v>744</v>
      </c>
      <c r="H27" s="166"/>
      <c r="I27" s="167" t="s">
        <v>745</v>
      </c>
      <c r="J27" s="167" t="s">
        <v>746</v>
      </c>
      <c r="K27" s="166" t="str">
        <f>"T-"&amp;Table1[[#This Row],[L1 - Code]]&amp;"-"&amp;Table1[[#This Row],[L2 - Code]]</f>
        <v>T-TRA-</v>
      </c>
      <c r="L27" s="167" t="str">
        <f>Table1[[#This Row],[L2 - Descr]]</f>
        <v>Safety and Security Specific Actions and Scenarios</v>
      </c>
    </row>
    <row r="28" spans="1:12" x14ac:dyDescent="0.25">
      <c r="A28" s="166" t="str">
        <f t="shared" si="0"/>
        <v>NCTSP4/TRA//Diversion at Office of Destination accepted, movement closed at destination</v>
      </c>
      <c r="B28" s="167" t="s">
        <v>668</v>
      </c>
      <c r="C28" s="167" t="s">
        <v>740</v>
      </c>
      <c r="D28" s="167" t="s">
        <v>741</v>
      </c>
      <c r="E28" s="166" t="s">
        <v>742</v>
      </c>
      <c r="F28" s="167" t="s">
        <v>743</v>
      </c>
      <c r="G28" s="167" t="s">
        <v>744</v>
      </c>
      <c r="H28" s="166"/>
      <c r="I28" s="167" t="s">
        <v>747</v>
      </c>
      <c r="J28" s="167" t="s">
        <v>748</v>
      </c>
      <c r="K28" s="166" t="str">
        <f>"T-"&amp;Table1[[#This Row],[L1 - Code]]&amp;"-"&amp;Table1[[#This Row],[L2 - Code]]</f>
        <v>T-TRA-</v>
      </c>
      <c r="L28" s="167" t="str">
        <f>Table1[[#This Row],[L2 - Descr]]</f>
        <v>Safety and Security Specific Actions and Scenarios</v>
      </c>
    </row>
    <row r="29" spans="1:12" x14ac:dyDescent="0.25">
      <c r="A29" s="166" t="str">
        <f t="shared" si="0"/>
        <v>NCTSP4/TRA//Diversion at Office of Transit accepted, movement closed at Transit</v>
      </c>
      <c r="B29" s="167" t="s">
        <v>668</v>
      </c>
      <c r="C29" s="167" t="s">
        <v>740</v>
      </c>
      <c r="D29" s="167" t="s">
        <v>741</v>
      </c>
      <c r="E29" s="166" t="s">
        <v>742</v>
      </c>
      <c r="F29" s="167" t="s">
        <v>743</v>
      </c>
      <c r="G29" s="167" t="s">
        <v>744</v>
      </c>
      <c r="H29" s="166"/>
      <c r="I29" s="167" t="s">
        <v>749</v>
      </c>
      <c r="J29" s="167" t="s">
        <v>750</v>
      </c>
      <c r="K29" s="166" t="str">
        <f>"T-"&amp;Table1[[#This Row],[L1 - Code]]&amp;"-"&amp;Table1[[#This Row],[L2 - Code]]</f>
        <v>T-TRA-</v>
      </c>
      <c r="L29" s="167" t="str">
        <f>Table1[[#This Row],[L2 - Descr]]</f>
        <v>Safety and Security Specific Actions and Scenarios</v>
      </c>
    </row>
    <row r="30" spans="1:12" x14ac:dyDescent="0.25">
      <c r="A30" s="166" t="str">
        <f t="shared" si="0"/>
        <v>NCTSP4/TRA//Movement Stopped at Office of Transit</v>
      </c>
      <c r="B30" s="167" t="s">
        <v>668</v>
      </c>
      <c r="C30" s="167" t="s">
        <v>740</v>
      </c>
      <c r="D30" s="167" t="s">
        <v>741</v>
      </c>
      <c r="E30" s="166" t="s">
        <v>742</v>
      </c>
      <c r="F30" s="167" t="s">
        <v>743</v>
      </c>
      <c r="G30" s="167" t="s">
        <v>744</v>
      </c>
      <c r="H30" s="166"/>
      <c r="I30" s="167" t="s">
        <v>751</v>
      </c>
      <c r="J30" s="167" t="s">
        <v>752</v>
      </c>
      <c r="K30" s="166" t="str">
        <f>"T-"&amp;Table1[[#This Row],[L1 - Code]]&amp;"-"&amp;Table1[[#This Row],[L2 - Code]]</f>
        <v>T-TRA-</v>
      </c>
      <c r="L30" s="167" t="str">
        <f>Table1[[#This Row],[L2 - Descr]]</f>
        <v>Safety and Security Specific Actions and Scenarios</v>
      </c>
    </row>
    <row r="31" spans="1:12" x14ac:dyDescent="0.25">
      <c r="A31" s="166" t="str">
        <f t="shared" si="0"/>
        <v>NCTSP4/TRA//Release for Transit refused for safety and security reasons</v>
      </c>
      <c r="B31" s="167" t="s">
        <v>668</v>
      </c>
      <c r="C31" s="167" t="s">
        <v>740</v>
      </c>
      <c r="D31" s="167" t="s">
        <v>741</v>
      </c>
      <c r="E31" s="166" t="s">
        <v>742</v>
      </c>
      <c r="F31" s="167" t="s">
        <v>743</v>
      </c>
      <c r="G31" s="167" t="s">
        <v>744</v>
      </c>
      <c r="H31" s="166"/>
      <c r="I31" s="167" t="s">
        <v>753</v>
      </c>
      <c r="J31" s="167" t="s">
        <v>754</v>
      </c>
      <c r="K31" s="166" t="str">
        <f>"T-"&amp;Table1[[#This Row],[L1 - Code]]&amp;"-"&amp;Table1[[#This Row],[L2 - Code]]</f>
        <v>T-TRA-</v>
      </c>
      <c r="L31" s="167" t="str">
        <f>Table1[[#This Row],[L2 - Descr]]</f>
        <v>Safety and Security Specific Actions and Scenarios</v>
      </c>
    </row>
    <row r="32" spans="1:12" x14ac:dyDescent="0.25">
      <c r="A32" s="166" t="str">
        <f t="shared" ref="A32:A63" si="1">B32&amp;"/"&amp;E32&amp;"/"&amp;H32&amp;"/"&amp;J32</f>
        <v>NCTSP4/TRA/CFL/Normal Procedure at Destination</v>
      </c>
      <c r="B32" s="167" t="s">
        <v>668</v>
      </c>
      <c r="C32" s="167" t="s">
        <v>740</v>
      </c>
      <c r="D32" s="167" t="s">
        <v>741</v>
      </c>
      <c r="E32" s="166" t="s">
        <v>742</v>
      </c>
      <c r="F32" s="167" t="s">
        <v>755</v>
      </c>
      <c r="G32" s="167" t="s">
        <v>756</v>
      </c>
      <c r="H32" s="166" t="s">
        <v>757</v>
      </c>
      <c r="I32" s="167" t="s">
        <v>758</v>
      </c>
      <c r="J32" s="167" t="s">
        <v>759</v>
      </c>
      <c r="K32" s="166" t="str">
        <f>"T-"&amp;Table1[[#This Row],[L1 - Code]]&amp;"-"&amp;Table1[[#This Row],[L2 - Code]]</f>
        <v>T-TRA-CFL</v>
      </c>
      <c r="L32" s="167" t="s">
        <v>760</v>
      </c>
    </row>
    <row r="33" spans="1:12" x14ac:dyDescent="0.25">
      <c r="A33" s="166" t="str">
        <f t="shared" si="1"/>
        <v>NCTSP4/TRA/CFL/Simplified Procedure at Departure</v>
      </c>
      <c r="B33" s="167" t="s">
        <v>668</v>
      </c>
      <c r="C33" s="167" t="s">
        <v>740</v>
      </c>
      <c r="D33" s="167" t="s">
        <v>741</v>
      </c>
      <c r="E33" s="166" t="s">
        <v>742</v>
      </c>
      <c r="F33" s="167" t="s">
        <v>755</v>
      </c>
      <c r="G33" s="167" t="s">
        <v>756</v>
      </c>
      <c r="H33" s="166" t="s">
        <v>757</v>
      </c>
      <c r="I33" s="167" t="s">
        <v>761</v>
      </c>
      <c r="J33" s="167" t="s">
        <v>762</v>
      </c>
      <c r="K33" s="166" t="str">
        <f>"T-"&amp;Table1[[#This Row],[L1 - Code]]&amp;"-"&amp;Table1[[#This Row],[L2 - Code]]</f>
        <v>T-TRA-CFL</v>
      </c>
      <c r="L33" s="167" t="s">
        <v>760</v>
      </c>
    </row>
    <row r="34" spans="1:12" x14ac:dyDescent="0.25">
      <c r="A34" s="166" t="str">
        <f t="shared" si="1"/>
        <v>NCTSP4/TRA/CFL/Simplified Procedure at Destination</v>
      </c>
      <c r="B34" s="167" t="s">
        <v>668</v>
      </c>
      <c r="C34" s="167" t="s">
        <v>740</v>
      </c>
      <c r="D34" s="167" t="s">
        <v>741</v>
      </c>
      <c r="E34" s="166" t="s">
        <v>742</v>
      </c>
      <c r="F34" s="167" t="s">
        <v>755</v>
      </c>
      <c r="G34" s="167" t="s">
        <v>756</v>
      </c>
      <c r="H34" s="166" t="s">
        <v>757</v>
      </c>
      <c r="I34" s="167" t="s">
        <v>763</v>
      </c>
      <c r="J34" s="167" t="s">
        <v>764</v>
      </c>
      <c r="K34" s="166" t="str">
        <f>"T-"&amp;Table1[[#This Row],[L1 - Code]]&amp;"-"&amp;Table1[[#This Row],[L2 - Code]]</f>
        <v>T-TRA-CFL</v>
      </c>
      <c r="L34" s="167" t="s">
        <v>760</v>
      </c>
    </row>
    <row r="35" spans="1:12" x14ac:dyDescent="0.25">
      <c r="A35" s="166" t="str">
        <f t="shared" si="1"/>
        <v>NCTSP4/TRA/DEP/Control by Office of Departure with release for Transit refused</v>
      </c>
      <c r="B35" s="167" t="s">
        <v>668</v>
      </c>
      <c r="C35" s="167" t="s">
        <v>740</v>
      </c>
      <c r="D35" s="167" t="s">
        <v>741</v>
      </c>
      <c r="E35" s="166" t="s">
        <v>742</v>
      </c>
      <c r="F35" s="167" t="s">
        <v>765</v>
      </c>
      <c r="G35" s="167" t="s">
        <v>766</v>
      </c>
      <c r="H35" s="166" t="s">
        <v>767</v>
      </c>
      <c r="I35" s="167" t="s">
        <v>768</v>
      </c>
      <c r="J35" s="167" t="s">
        <v>769</v>
      </c>
      <c r="K35" s="166" t="str">
        <f>"T-"&amp;Table1[[#This Row],[L1 - Code]]&amp;"-"&amp;Table1[[#This Row],[L2 - Code]]</f>
        <v>T-TRA-DEP</v>
      </c>
      <c r="L35" s="167" t="s">
        <v>770</v>
      </c>
    </row>
    <row r="36" spans="1:12" x14ac:dyDescent="0.25">
      <c r="A36" s="166" t="str">
        <f t="shared" si="1"/>
        <v>NCTSP4/TRA/DEP/Control by Office of Departure with release for Transit</v>
      </c>
      <c r="B36" s="167" t="s">
        <v>668</v>
      </c>
      <c r="C36" s="167" t="s">
        <v>740</v>
      </c>
      <c r="D36" s="167" t="s">
        <v>741</v>
      </c>
      <c r="E36" s="166" t="s">
        <v>742</v>
      </c>
      <c r="F36" s="167" t="s">
        <v>765</v>
      </c>
      <c r="G36" s="167" t="s">
        <v>766</v>
      </c>
      <c r="H36" s="166" t="s">
        <v>767</v>
      </c>
      <c r="I36" s="167" t="s">
        <v>771</v>
      </c>
      <c r="J36" s="167" t="s">
        <v>772</v>
      </c>
      <c r="K36" s="166" t="str">
        <f>"T-"&amp;Table1[[#This Row],[L1 - Code]]&amp;"-"&amp;Table1[[#This Row],[L2 - Code]]</f>
        <v>T-TRA-DEP</v>
      </c>
      <c r="L36" s="167" t="s">
        <v>770</v>
      </c>
    </row>
    <row r="37" spans="1:12" x14ac:dyDescent="0.25">
      <c r="A37" s="166" t="str">
        <f t="shared" si="1"/>
        <v>NCTSP4/TRA/DEP/Declaration amendment accepted</v>
      </c>
      <c r="B37" s="167" t="s">
        <v>668</v>
      </c>
      <c r="C37" s="167" t="s">
        <v>740</v>
      </c>
      <c r="D37" s="167" t="s">
        <v>741</v>
      </c>
      <c r="E37" s="166" t="s">
        <v>742</v>
      </c>
      <c r="F37" s="167" t="s">
        <v>765</v>
      </c>
      <c r="G37" s="167" t="s">
        <v>766</v>
      </c>
      <c r="H37" s="166" t="s">
        <v>767</v>
      </c>
      <c r="I37" s="167" t="s">
        <v>773</v>
      </c>
      <c r="J37" s="167" t="s">
        <v>774</v>
      </c>
      <c r="K37" s="166" t="str">
        <f>"T-"&amp;Table1[[#This Row],[L1 - Code]]&amp;"-"&amp;Table1[[#This Row],[L2 - Code]]</f>
        <v>T-TRA-DEP</v>
      </c>
      <c r="L37" s="167" t="s">
        <v>770</v>
      </c>
    </row>
    <row r="38" spans="1:12" x14ac:dyDescent="0.25">
      <c r="A38" s="166" t="str">
        <f t="shared" si="1"/>
        <v>NCTSP4/TRA/DEP/Declaration amendment rejected</v>
      </c>
      <c r="B38" s="167" t="s">
        <v>668</v>
      </c>
      <c r="C38" s="167" t="s">
        <v>740</v>
      </c>
      <c r="D38" s="167" t="s">
        <v>741</v>
      </c>
      <c r="E38" s="166" t="s">
        <v>742</v>
      </c>
      <c r="F38" s="167" t="s">
        <v>765</v>
      </c>
      <c r="G38" s="167" t="s">
        <v>766</v>
      </c>
      <c r="H38" s="166" t="s">
        <v>767</v>
      </c>
      <c r="I38" s="167" t="s">
        <v>775</v>
      </c>
      <c r="J38" s="167" t="s">
        <v>776</v>
      </c>
      <c r="K38" s="166" t="str">
        <f>"T-"&amp;Table1[[#This Row],[L1 - Code]]&amp;"-"&amp;Table1[[#This Row],[L2 - Code]]</f>
        <v>T-TRA-DEP</v>
      </c>
      <c r="L38" s="167" t="s">
        <v>770</v>
      </c>
    </row>
    <row r="39" spans="1:12" x14ac:dyDescent="0.25">
      <c r="A39" s="166" t="str">
        <f t="shared" si="1"/>
        <v>NCTSP4/TRA/DEP/Manual Closure at Departure based on alternative proof</v>
      </c>
      <c r="B39" s="167" t="s">
        <v>668</v>
      </c>
      <c r="C39" s="167" t="s">
        <v>740</v>
      </c>
      <c r="D39" s="167" t="s">
        <v>741</v>
      </c>
      <c r="E39" s="166" t="s">
        <v>742</v>
      </c>
      <c r="F39" s="167" t="s">
        <v>765</v>
      </c>
      <c r="G39" s="167" t="s">
        <v>766</v>
      </c>
      <c r="H39" s="166" t="s">
        <v>767</v>
      </c>
      <c r="I39" s="167" t="s">
        <v>777</v>
      </c>
      <c r="J39" s="167" t="s">
        <v>778</v>
      </c>
      <c r="K39" s="166" t="str">
        <f>"T-"&amp;Table1[[#This Row],[L1 - Code]]&amp;"-"&amp;Table1[[#This Row],[L2 - Code]]</f>
        <v>T-TRA-DEP</v>
      </c>
      <c r="L39" s="167" t="s">
        <v>770</v>
      </c>
    </row>
    <row r="40" spans="1:12" ht="30" x14ac:dyDescent="0.25">
      <c r="A40" s="166" t="str">
        <f t="shared" si="1"/>
        <v>NCTSP4/TRA/DEP/Movement released for Transit and Goods contain sensitive goods with minimum quantity</v>
      </c>
      <c r="B40" s="167" t="s">
        <v>668</v>
      </c>
      <c r="C40" s="167" t="s">
        <v>740</v>
      </c>
      <c r="D40" s="167" t="s">
        <v>741</v>
      </c>
      <c r="E40" s="166" t="s">
        <v>742</v>
      </c>
      <c r="F40" s="167" t="s">
        <v>765</v>
      </c>
      <c r="G40" s="167" t="s">
        <v>766</v>
      </c>
      <c r="H40" s="166" t="s">
        <v>767</v>
      </c>
      <c r="I40" s="167" t="s">
        <v>779</v>
      </c>
      <c r="J40" s="167" t="s">
        <v>780</v>
      </c>
      <c r="K40" s="166" t="str">
        <f>"T-"&amp;Table1[[#This Row],[L1 - Code]]&amp;"-"&amp;Table1[[#This Row],[L2 - Code]]</f>
        <v>T-TRA-DEP</v>
      </c>
      <c r="L40" s="167" t="s">
        <v>770</v>
      </c>
    </row>
    <row r="41" spans="1:12" x14ac:dyDescent="0.25">
      <c r="A41" s="166" t="str">
        <f t="shared" si="1"/>
        <v>NCTSP4/TRA/DEP/Negative release request</v>
      </c>
      <c r="B41" s="167" t="s">
        <v>668</v>
      </c>
      <c r="C41" s="167" t="s">
        <v>740</v>
      </c>
      <c r="D41" s="167" t="s">
        <v>741</v>
      </c>
      <c r="E41" s="166" t="s">
        <v>742</v>
      </c>
      <c r="F41" s="167" t="s">
        <v>765</v>
      </c>
      <c r="G41" s="167" t="s">
        <v>766</v>
      </c>
      <c r="H41" s="166" t="s">
        <v>767</v>
      </c>
      <c r="I41" s="167" t="s">
        <v>781</v>
      </c>
      <c r="J41" s="167" t="s">
        <v>782</v>
      </c>
      <c r="K41" s="166" t="str">
        <f>"T-"&amp;Table1[[#This Row],[L1 - Code]]&amp;"-"&amp;Table1[[#This Row],[L2 - Code]]</f>
        <v>T-TRA-DEP</v>
      </c>
      <c r="L41" s="167" t="s">
        <v>770</v>
      </c>
    </row>
    <row r="42" spans="1:12" x14ac:dyDescent="0.25">
      <c r="A42" s="166" t="str">
        <f t="shared" si="1"/>
        <v>NCTSP4/TRA/DEP/Rejection of declaration</v>
      </c>
      <c r="B42" s="167" t="s">
        <v>668</v>
      </c>
      <c r="C42" s="167" t="s">
        <v>740</v>
      </c>
      <c r="D42" s="167" t="s">
        <v>741</v>
      </c>
      <c r="E42" s="166" t="s">
        <v>742</v>
      </c>
      <c r="F42" s="167" t="s">
        <v>765</v>
      </c>
      <c r="G42" s="167" t="s">
        <v>766</v>
      </c>
      <c r="H42" s="166" t="s">
        <v>767</v>
      </c>
      <c r="I42" s="167" t="s">
        <v>783</v>
      </c>
      <c r="J42" s="167" t="s">
        <v>784</v>
      </c>
      <c r="K42" s="166" t="str">
        <f>"T-"&amp;Table1[[#This Row],[L1 - Code]]&amp;"-"&amp;Table1[[#This Row],[L2 - Code]]</f>
        <v>T-TRA-DEP</v>
      </c>
      <c r="L42" s="167" t="s">
        <v>770</v>
      </c>
    </row>
    <row r="43" spans="1:12" x14ac:dyDescent="0.25">
      <c r="A43" s="166" t="str">
        <f t="shared" si="1"/>
        <v>NCTSP4/TRA/DEP/Release for Transit refused</v>
      </c>
      <c r="B43" s="167" t="s">
        <v>668</v>
      </c>
      <c r="C43" s="167" t="s">
        <v>740</v>
      </c>
      <c r="D43" s="167" t="s">
        <v>741</v>
      </c>
      <c r="E43" s="166" t="s">
        <v>742</v>
      </c>
      <c r="F43" s="167" t="s">
        <v>765</v>
      </c>
      <c r="G43" s="167" t="s">
        <v>766</v>
      </c>
      <c r="H43" s="166" t="s">
        <v>767</v>
      </c>
      <c r="I43" s="167" t="s">
        <v>785</v>
      </c>
      <c r="J43" s="167" t="s">
        <v>786</v>
      </c>
      <c r="K43" s="166" t="str">
        <f>"T-"&amp;Table1[[#This Row],[L1 - Code]]&amp;"-"&amp;Table1[[#This Row],[L2 - Code]]</f>
        <v>T-TRA-DEP</v>
      </c>
      <c r="L43" s="167" t="s">
        <v>770</v>
      </c>
    </row>
    <row r="44" spans="1:12" x14ac:dyDescent="0.25">
      <c r="A44" s="166" t="str">
        <f t="shared" si="1"/>
        <v>NCTSP4/TRA/DEP/Release request and no release for Transit</v>
      </c>
      <c r="B44" s="167" t="s">
        <v>668</v>
      </c>
      <c r="C44" s="167" t="s">
        <v>740</v>
      </c>
      <c r="D44" s="167" t="s">
        <v>741</v>
      </c>
      <c r="E44" s="166" t="s">
        <v>742</v>
      </c>
      <c r="F44" s="167" t="s">
        <v>765</v>
      </c>
      <c r="G44" s="167" t="s">
        <v>766</v>
      </c>
      <c r="H44" s="166" t="s">
        <v>767</v>
      </c>
      <c r="I44" s="167" t="s">
        <v>787</v>
      </c>
      <c r="J44" s="167" t="s">
        <v>788</v>
      </c>
      <c r="K44" s="166" t="str">
        <f>"T-"&amp;Table1[[#This Row],[L1 - Code]]&amp;"-"&amp;Table1[[#This Row],[L2 - Code]]</f>
        <v>T-TRA-DEP</v>
      </c>
      <c r="L44" s="167" t="s">
        <v>770</v>
      </c>
    </row>
    <row r="45" spans="1:12" x14ac:dyDescent="0.25">
      <c r="A45" s="166" t="str">
        <f t="shared" si="1"/>
        <v>NCTSP4/TRA/DEP/Release request rejected</v>
      </c>
      <c r="B45" s="167" t="s">
        <v>668</v>
      </c>
      <c r="C45" s="167" t="s">
        <v>740</v>
      </c>
      <c r="D45" s="167" t="s">
        <v>741</v>
      </c>
      <c r="E45" s="166" t="s">
        <v>742</v>
      </c>
      <c r="F45" s="167" t="s">
        <v>765</v>
      </c>
      <c r="G45" s="167" t="s">
        <v>766</v>
      </c>
      <c r="H45" s="166" t="s">
        <v>767</v>
      </c>
      <c r="I45" s="167" t="s">
        <v>789</v>
      </c>
      <c r="J45" s="167" t="s">
        <v>790</v>
      </c>
      <c r="K45" s="166" t="str">
        <f>"T-"&amp;Table1[[#This Row],[L1 - Code]]&amp;"-"&amp;Table1[[#This Row],[L2 - Code]]</f>
        <v>T-TRA-DEP</v>
      </c>
      <c r="L45" s="167" t="s">
        <v>770</v>
      </c>
    </row>
    <row r="46" spans="1:12" x14ac:dyDescent="0.25">
      <c r="A46" s="166" t="str">
        <f t="shared" si="1"/>
        <v>NCTSP4/TRA/DEP/Release request with release for Transit</v>
      </c>
      <c r="B46" s="167" t="s">
        <v>668</v>
      </c>
      <c r="C46" s="167" t="s">
        <v>740</v>
      </c>
      <c r="D46" s="167" t="s">
        <v>741</v>
      </c>
      <c r="E46" s="166" t="s">
        <v>742</v>
      </c>
      <c r="F46" s="167" t="s">
        <v>765</v>
      </c>
      <c r="G46" s="167" t="s">
        <v>766</v>
      </c>
      <c r="H46" s="166" t="s">
        <v>767</v>
      </c>
      <c r="I46" s="167" t="s">
        <v>791</v>
      </c>
      <c r="J46" s="167" t="s">
        <v>792</v>
      </c>
      <c r="K46" s="166" t="str">
        <f>"T-"&amp;Table1[[#This Row],[L1 - Code]]&amp;"-"&amp;Table1[[#This Row],[L2 - Code]]</f>
        <v>T-TRA-DEP</v>
      </c>
      <c r="L46" s="167" t="s">
        <v>770</v>
      </c>
    </row>
    <row r="47" spans="1:12" x14ac:dyDescent="0.25">
      <c r="A47" s="166" t="str">
        <f t="shared" si="1"/>
        <v>NCTSP4/TRA/DES/Ask for documents</v>
      </c>
      <c r="B47" s="167" t="s">
        <v>668</v>
      </c>
      <c r="C47" s="167" t="s">
        <v>740</v>
      </c>
      <c r="D47" s="167" t="s">
        <v>741</v>
      </c>
      <c r="E47" s="166" t="s">
        <v>742</v>
      </c>
      <c r="F47" s="167" t="s">
        <v>793</v>
      </c>
      <c r="G47" s="167" t="s">
        <v>794</v>
      </c>
      <c r="H47" s="166" t="s">
        <v>795</v>
      </c>
      <c r="I47" s="167" t="s">
        <v>796</v>
      </c>
      <c r="J47" s="167" t="s">
        <v>797</v>
      </c>
      <c r="K47" s="166" t="str">
        <f>"T-"&amp;Table1[[#This Row],[L1 - Code]]&amp;"-"&amp;Table1[[#This Row],[L2 - Code]]</f>
        <v>T-TRA-DES</v>
      </c>
      <c r="L47" s="167" t="s">
        <v>798</v>
      </c>
    </row>
    <row r="48" spans="1:12" x14ac:dyDescent="0.25">
      <c r="A48" s="166" t="str">
        <f t="shared" si="1"/>
        <v>NCTSP4/TRA/DES/Discrepancies found during control</v>
      </c>
      <c r="B48" s="167" t="s">
        <v>668</v>
      </c>
      <c r="C48" s="167" t="s">
        <v>740</v>
      </c>
      <c r="D48" s="167" t="s">
        <v>741</v>
      </c>
      <c r="E48" s="166" t="s">
        <v>742</v>
      </c>
      <c r="F48" s="167" t="s">
        <v>793</v>
      </c>
      <c r="G48" s="167" t="s">
        <v>794</v>
      </c>
      <c r="H48" s="166" t="s">
        <v>795</v>
      </c>
      <c r="I48" s="167" t="s">
        <v>799</v>
      </c>
      <c r="J48" s="167" t="s">
        <v>800</v>
      </c>
      <c r="K48" s="166" t="str">
        <f>"T-"&amp;Table1[[#This Row],[L1 - Code]]&amp;"-"&amp;Table1[[#This Row],[L2 - Code]]</f>
        <v>T-TRA-DES</v>
      </c>
      <c r="L48" s="167" t="s">
        <v>798</v>
      </c>
    </row>
    <row r="49" spans="1:12" x14ac:dyDescent="0.25">
      <c r="A49" s="166" t="str">
        <f t="shared" si="1"/>
        <v>NCTSP4/TRA/DES/New unloading permission</v>
      </c>
      <c r="B49" s="167" t="s">
        <v>668</v>
      </c>
      <c r="C49" s="167" t="s">
        <v>740</v>
      </c>
      <c r="D49" s="167" t="s">
        <v>741</v>
      </c>
      <c r="E49" s="166" t="s">
        <v>742</v>
      </c>
      <c r="F49" s="167" t="s">
        <v>793</v>
      </c>
      <c r="G49" s="167" t="s">
        <v>794</v>
      </c>
      <c r="H49" s="166" t="s">
        <v>795</v>
      </c>
      <c r="I49" s="167" t="s">
        <v>801</v>
      </c>
      <c r="J49" s="167" t="s">
        <v>802</v>
      </c>
      <c r="K49" s="166" t="str">
        <f>"T-"&amp;Table1[[#This Row],[L1 - Code]]&amp;"-"&amp;Table1[[#This Row],[L2 - Code]]</f>
        <v>T-TRA-DES</v>
      </c>
      <c r="L49" s="167" t="s">
        <v>798</v>
      </c>
    </row>
    <row r="50" spans="1:12" x14ac:dyDescent="0.25">
      <c r="A50" s="166" t="str">
        <f t="shared" si="1"/>
        <v>NCTSP4/TRA/DES/Rejection of Arrival Notification</v>
      </c>
      <c r="B50" s="167" t="s">
        <v>668</v>
      </c>
      <c r="C50" s="167" t="s">
        <v>740</v>
      </c>
      <c r="D50" s="167" t="s">
        <v>741</v>
      </c>
      <c r="E50" s="166" t="s">
        <v>742</v>
      </c>
      <c r="F50" s="167" t="s">
        <v>793</v>
      </c>
      <c r="G50" s="167" t="s">
        <v>794</v>
      </c>
      <c r="H50" s="166" t="s">
        <v>795</v>
      </c>
      <c r="I50" s="167" t="s">
        <v>803</v>
      </c>
      <c r="J50" s="167" t="s">
        <v>804</v>
      </c>
      <c r="K50" s="166" t="str">
        <f>"T-"&amp;Table1[[#This Row],[L1 - Code]]&amp;"-"&amp;Table1[[#This Row],[L2 - Code]]</f>
        <v>T-TRA-DES</v>
      </c>
      <c r="L50" s="167" t="s">
        <v>798</v>
      </c>
    </row>
    <row r="51" spans="1:12" x14ac:dyDescent="0.25">
      <c r="A51" s="166" t="str">
        <f t="shared" si="1"/>
        <v>NCTSP4/TRA/DES/Unloading information rejected</v>
      </c>
      <c r="B51" s="167" t="s">
        <v>668</v>
      </c>
      <c r="C51" s="167" t="s">
        <v>740</v>
      </c>
      <c r="D51" s="167" t="s">
        <v>741</v>
      </c>
      <c r="E51" s="166" t="s">
        <v>742</v>
      </c>
      <c r="F51" s="167" t="s">
        <v>793</v>
      </c>
      <c r="G51" s="167" t="s">
        <v>794</v>
      </c>
      <c r="H51" s="166" t="s">
        <v>795</v>
      </c>
      <c r="I51" s="167" t="s">
        <v>805</v>
      </c>
      <c r="J51" s="167" t="s">
        <v>806</v>
      </c>
      <c r="K51" s="166" t="str">
        <f>"T-"&amp;Table1[[#This Row],[L1 - Code]]&amp;"-"&amp;Table1[[#This Row],[L2 - Code]]</f>
        <v>T-TRA-DES</v>
      </c>
      <c r="L51" s="167" t="s">
        <v>798</v>
      </c>
    </row>
    <row r="52" spans="1:12" ht="30" x14ac:dyDescent="0.25">
      <c r="A52" s="166" t="str">
        <f t="shared" si="1"/>
        <v>NCTSP4/TRA/DIV/‘Open’ ATR Response C_ATR_RSP (IE115) and ‘open’ AAR Response C_AAR_RSP (IE003) are ‘closed’</v>
      </c>
      <c r="B52" s="167" t="s">
        <v>668</v>
      </c>
      <c r="C52" s="167" t="s">
        <v>740</v>
      </c>
      <c r="D52" s="167" t="s">
        <v>741</v>
      </c>
      <c r="E52" s="166" t="s">
        <v>742</v>
      </c>
      <c r="F52" s="167" t="s">
        <v>807</v>
      </c>
      <c r="G52" s="167" t="s">
        <v>808</v>
      </c>
      <c r="H52" s="166" t="s">
        <v>809</v>
      </c>
      <c r="I52" s="167" t="s">
        <v>810</v>
      </c>
      <c r="J52" s="167" t="s">
        <v>811</v>
      </c>
      <c r="K52" s="166" t="str">
        <f>"T-"&amp;Table1[[#This Row],[L1 - Code]]&amp;"-"&amp;Table1[[#This Row],[L2 - Code]]</f>
        <v>T-TRA-DIV</v>
      </c>
      <c r="L52" s="167" t="s">
        <v>770</v>
      </c>
    </row>
    <row r="53" spans="1:12" x14ac:dyDescent="0.25">
      <c r="A53" s="166" t="str">
        <f t="shared" si="1"/>
        <v>NCTSP4/TRA/DIV/Diversion at Office of Destination accepted</v>
      </c>
      <c r="B53" s="167" t="s">
        <v>668</v>
      </c>
      <c r="C53" s="167" t="s">
        <v>740</v>
      </c>
      <c r="D53" s="167" t="s">
        <v>741</v>
      </c>
      <c r="E53" s="166" t="s">
        <v>742</v>
      </c>
      <c r="F53" s="167" t="s">
        <v>807</v>
      </c>
      <c r="G53" s="167" t="s">
        <v>808</v>
      </c>
      <c r="H53" s="166" t="s">
        <v>809</v>
      </c>
      <c r="I53" s="167" t="s">
        <v>812</v>
      </c>
      <c r="J53" s="167" t="s">
        <v>813</v>
      </c>
      <c r="K53" s="166" t="str">
        <f>"T-"&amp;Table1[[#This Row],[L1 - Code]]&amp;"-"&amp;Table1[[#This Row],[L2 - Code]]</f>
        <v>T-TRA-DIV</v>
      </c>
      <c r="L53" s="167" t="s">
        <v>798</v>
      </c>
    </row>
    <row r="54" spans="1:12" x14ac:dyDescent="0.25">
      <c r="A54" s="166" t="str">
        <f t="shared" si="1"/>
        <v>NCTSP4/TRA/DIV/Diversion at Office of Destination rejected</v>
      </c>
      <c r="B54" s="167" t="s">
        <v>668</v>
      </c>
      <c r="C54" s="167" t="s">
        <v>740</v>
      </c>
      <c r="D54" s="167" t="s">
        <v>741</v>
      </c>
      <c r="E54" s="166" t="s">
        <v>742</v>
      </c>
      <c r="F54" s="167" t="s">
        <v>807</v>
      </c>
      <c r="G54" s="167" t="s">
        <v>808</v>
      </c>
      <c r="H54" s="166" t="s">
        <v>809</v>
      </c>
      <c r="I54" s="167" t="s">
        <v>814</v>
      </c>
      <c r="J54" s="167" t="s">
        <v>815</v>
      </c>
      <c r="K54" s="166" t="str">
        <f>"T-"&amp;Table1[[#This Row],[L1 - Code]]&amp;"-"&amp;Table1[[#This Row],[L2 - Code]]</f>
        <v>T-TRA-DIV</v>
      </c>
      <c r="L54" s="167" t="s">
        <v>798</v>
      </c>
    </row>
    <row r="55" spans="1:12" x14ac:dyDescent="0.25">
      <c r="A55" s="166" t="str">
        <f t="shared" si="1"/>
        <v>NCTSP4/TRA/DIV/Diversion at Office of Transit accepted</v>
      </c>
      <c r="B55" s="167" t="s">
        <v>668</v>
      </c>
      <c r="C55" s="167" t="s">
        <v>740</v>
      </c>
      <c r="D55" s="167" t="s">
        <v>741</v>
      </c>
      <c r="E55" s="166" t="s">
        <v>742</v>
      </c>
      <c r="F55" s="167" t="s">
        <v>807</v>
      </c>
      <c r="G55" s="167" t="s">
        <v>808</v>
      </c>
      <c r="H55" s="166" t="s">
        <v>809</v>
      </c>
      <c r="I55" s="167" t="s">
        <v>816</v>
      </c>
      <c r="J55" s="167" t="s">
        <v>817</v>
      </c>
      <c r="K55" s="166" t="str">
        <f>"T-"&amp;Table1[[#This Row],[L1 - Code]]&amp;"-"&amp;Table1[[#This Row],[L2 - Code]]</f>
        <v>T-TRA-DIV</v>
      </c>
      <c r="L55" s="167" t="s">
        <v>818</v>
      </c>
    </row>
    <row r="56" spans="1:12" x14ac:dyDescent="0.25">
      <c r="A56" s="166" t="str">
        <f t="shared" si="1"/>
        <v>NCTSP4/TRA/DIV/Diversion at Office of Transit rejected</v>
      </c>
      <c r="B56" s="167" t="s">
        <v>668</v>
      </c>
      <c r="C56" s="167" t="s">
        <v>740</v>
      </c>
      <c r="D56" s="167" t="s">
        <v>741</v>
      </c>
      <c r="E56" s="166" t="s">
        <v>742</v>
      </c>
      <c r="F56" s="167" t="s">
        <v>807</v>
      </c>
      <c r="G56" s="167" t="s">
        <v>808</v>
      </c>
      <c r="H56" s="166" t="s">
        <v>809</v>
      </c>
      <c r="I56" s="167" t="s">
        <v>819</v>
      </c>
      <c r="J56" s="167" t="s">
        <v>820</v>
      </c>
      <c r="K56" s="166" t="str">
        <f>"T-"&amp;Table1[[#This Row],[L1 - Code]]&amp;"-"&amp;Table1[[#This Row],[L2 - Code]]</f>
        <v>T-TRA-DIV</v>
      </c>
      <c r="L56" s="167" t="s">
        <v>818</v>
      </c>
    </row>
    <row r="57" spans="1:12" ht="30" x14ac:dyDescent="0.25">
      <c r="A57" s="166" t="str">
        <f t="shared" si="1"/>
        <v>NCTSP4/TRA/EXC/AAR missing</v>
      </c>
      <c r="B57" s="167" t="s">
        <v>668</v>
      </c>
      <c r="C57" s="167" t="s">
        <v>740</v>
      </c>
      <c r="D57" s="167" t="s">
        <v>741</v>
      </c>
      <c r="E57" s="166" t="s">
        <v>742</v>
      </c>
      <c r="F57" s="167" t="s">
        <v>821</v>
      </c>
      <c r="G57" s="167" t="s">
        <v>822</v>
      </c>
      <c r="H57" s="166" t="s">
        <v>823</v>
      </c>
      <c r="I57" s="167" t="s">
        <v>824</v>
      </c>
      <c r="J57" s="167" t="s">
        <v>825</v>
      </c>
      <c r="K57" s="166" t="str">
        <f>"T-"&amp;Table1[[#This Row],[L1 - Code]]&amp;"-"&amp;Table1[[#This Row],[L2 - Code]]</f>
        <v>T-TRA-EXC</v>
      </c>
      <c r="L57" s="167" t="str">
        <f>Table1[[#This Row],[L2 - Descr]]</f>
        <v>Possible Exceptions in the Common Domain (Exceptions of message sequencing in the Common Domain) (EXC)</v>
      </c>
    </row>
    <row r="58" spans="1:12" ht="30" x14ac:dyDescent="0.25">
      <c r="A58" s="166" t="str">
        <f t="shared" si="1"/>
        <v>NCTSP4/TRA/EXC/ATR missing</v>
      </c>
      <c r="B58" s="167" t="s">
        <v>668</v>
      </c>
      <c r="C58" s="167" t="s">
        <v>740</v>
      </c>
      <c r="D58" s="167" t="s">
        <v>741</v>
      </c>
      <c r="E58" s="166" t="s">
        <v>742</v>
      </c>
      <c r="F58" s="167" t="s">
        <v>821</v>
      </c>
      <c r="G58" s="167" t="s">
        <v>822</v>
      </c>
      <c r="H58" s="166" t="s">
        <v>823</v>
      </c>
      <c r="I58" s="167" t="s">
        <v>826</v>
      </c>
      <c r="J58" s="167" t="s">
        <v>827</v>
      </c>
      <c r="K58" s="166" t="str">
        <f>"T-"&amp;Table1[[#This Row],[L1 - Code]]&amp;"-"&amp;Table1[[#This Row],[L2 - Code]]</f>
        <v>T-TRA-EXC</v>
      </c>
      <c r="L58" s="167" t="str">
        <f>Table1[[#This Row],[L2 - Descr]]</f>
        <v>Possible Exceptions in the Common Domain (Exceptions of message sequencing in the Common Domain) (EXC)</v>
      </c>
    </row>
    <row r="59" spans="1:12" ht="30" x14ac:dyDescent="0.25">
      <c r="A59" s="166" t="str">
        <f t="shared" si="1"/>
        <v>NCTSP4/TRA/EXC/NCF not received</v>
      </c>
      <c r="B59" s="167" t="s">
        <v>668</v>
      </c>
      <c r="C59" s="167" t="s">
        <v>740</v>
      </c>
      <c r="D59" s="167" t="s">
        <v>741</v>
      </c>
      <c r="E59" s="166" t="s">
        <v>742</v>
      </c>
      <c r="F59" s="167" t="s">
        <v>821</v>
      </c>
      <c r="G59" s="167" t="s">
        <v>822</v>
      </c>
      <c r="H59" s="166" t="s">
        <v>823</v>
      </c>
      <c r="I59" s="167" t="s">
        <v>828</v>
      </c>
      <c r="J59" s="167" t="s">
        <v>829</v>
      </c>
      <c r="K59" s="166" t="str">
        <f>"T-"&amp;Table1[[#This Row],[L1 - Code]]&amp;"-"&amp;Table1[[#This Row],[L2 - Code]]</f>
        <v>T-TRA-EXC</v>
      </c>
      <c r="L59" s="167" t="str">
        <f>Table1[[#This Row],[L2 - Descr]]</f>
        <v>Possible Exceptions in the Common Domain (Exceptions of message sequencing in the Common Domain) (EXC)</v>
      </c>
    </row>
    <row r="60" spans="1:12" ht="30" x14ac:dyDescent="0.25">
      <c r="A60" s="166" t="str">
        <f t="shared" si="1"/>
        <v>NCTSP4/TRA/EXC/Query Movement Information</v>
      </c>
      <c r="B60" s="167" t="s">
        <v>668</v>
      </c>
      <c r="C60" s="167" t="s">
        <v>740</v>
      </c>
      <c r="D60" s="167" t="s">
        <v>741</v>
      </c>
      <c r="E60" s="166" t="s">
        <v>742</v>
      </c>
      <c r="F60" s="167" t="s">
        <v>830</v>
      </c>
      <c r="G60" s="167" t="s">
        <v>822</v>
      </c>
      <c r="H60" s="166" t="s">
        <v>823</v>
      </c>
      <c r="I60" s="167" t="s">
        <v>830</v>
      </c>
      <c r="J60" s="167" t="s">
        <v>831</v>
      </c>
      <c r="K60" s="166" t="str">
        <f>"T-"&amp;Table1[[#This Row],[L1 - Code]]&amp;"-"&amp;Table1[[#This Row],[L2 - Code]]</f>
        <v>T-TRA-EXC</v>
      </c>
      <c r="L60" s="167" t="str">
        <f>Table1[[#This Row],[L2 - Descr]]</f>
        <v>Possible Exceptions in the Common Domain (Exceptions of message sequencing in the Common Domain) (EXC)</v>
      </c>
    </row>
    <row r="61" spans="1:12" ht="30" x14ac:dyDescent="0.25">
      <c r="A61" s="166" t="str">
        <f t="shared" si="1"/>
        <v>NCTSP4/TRA/EXC/Status request/response</v>
      </c>
      <c r="B61" s="167" t="s">
        <v>668</v>
      </c>
      <c r="C61" s="167" t="s">
        <v>740</v>
      </c>
      <c r="D61" s="167" t="s">
        <v>741</v>
      </c>
      <c r="E61" s="166" t="s">
        <v>742</v>
      </c>
      <c r="F61" s="167" t="s">
        <v>821</v>
      </c>
      <c r="G61" s="167" t="s">
        <v>822</v>
      </c>
      <c r="H61" s="166" t="s">
        <v>823</v>
      </c>
      <c r="I61" s="167" t="s">
        <v>832</v>
      </c>
      <c r="J61" s="167" t="s">
        <v>833</v>
      </c>
      <c r="K61" s="166" t="str">
        <f>"T-"&amp;Table1[[#This Row],[L1 - Code]]&amp;"-"&amp;Table1[[#This Row],[L2 - Code]]</f>
        <v>T-TRA-EXC</v>
      </c>
      <c r="L61" s="167" t="str">
        <f>Table1[[#This Row],[L2 - Descr]]</f>
        <v>Possible Exceptions in the Common Domain (Exceptions of message sequencing in the Common Domain) (EXC)</v>
      </c>
    </row>
    <row r="62" spans="1:12" x14ac:dyDescent="0.25">
      <c r="A62" s="166" t="str">
        <f t="shared" si="1"/>
        <v>NCTSP4/TRA/INV/Cancellation by Office of Departure after Release for Transit</v>
      </c>
      <c r="B62" s="167" t="s">
        <v>668</v>
      </c>
      <c r="C62" s="167" t="s">
        <v>740</v>
      </c>
      <c r="D62" s="167" t="s">
        <v>741</v>
      </c>
      <c r="E62" s="166" t="s">
        <v>742</v>
      </c>
      <c r="F62" s="167" t="s">
        <v>834</v>
      </c>
      <c r="G62" s="167" t="s">
        <v>835</v>
      </c>
      <c r="H62" s="166" t="s">
        <v>836</v>
      </c>
      <c r="I62" s="167" t="s">
        <v>837</v>
      </c>
      <c r="J62" s="167" t="s">
        <v>838</v>
      </c>
      <c r="K62" s="166" t="str">
        <f>"T-"&amp;Table1[[#This Row],[L1 - Code]]&amp;"-"&amp;Table1[[#This Row],[L2 - Code]]</f>
        <v>T-TRA-INV</v>
      </c>
      <c r="L62" s="167" t="str">
        <f>Table1[[#This Row],[L2 - Descr]]</f>
        <v>Cancellation</v>
      </c>
    </row>
    <row r="63" spans="1:12" x14ac:dyDescent="0.25">
      <c r="A63" s="166" t="str">
        <f t="shared" si="1"/>
        <v>NCTSP4/TRA/INV/Cancellation by Trader before Release for Transit</v>
      </c>
      <c r="B63" s="167" t="s">
        <v>668</v>
      </c>
      <c r="C63" s="167" t="s">
        <v>740</v>
      </c>
      <c r="D63" s="167" t="s">
        <v>741</v>
      </c>
      <c r="E63" s="166" t="s">
        <v>742</v>
      </c>
      <c r="F63" s="167" t="s">
        <v>834</v>
      </c>
      <c r="G63" s="167" t="s">
        <v>835</v>
      </c>
      <c r="H63" s="166" t="s">
        <v>836</v>
      </c>
      <c r="I63" s="167" t="s">
        <v>839</v>
      </c>
      <c r="J63" s="167" t="s">
        <v>840</v>
      </c>
      <c r="K63" s="166" t="str">
        <f>"T-"&amp;Table1[[#This Row],[L1 - Code]]&amp;"-"&amp;Table1[[#This Row],[L2 - Code]]</f>
        <v>T-TRA-INV</v>
      </c>
      <c r="L63" s="167" t="str">
        <f>Table1[[#This Row],[L2 - Descr]]</f>
        <v>Cancellation</v>
      </c>
    </row>
    <row r="64" spans="1:12" x14ac:dyDescent="0.25">
      <c r="A64" s="166" t="str">
        <f t="shared" ref="A64:A65" si="2">B64&amp;"/"&amp;E64&amp;"/"&amp;H64&amp;"/"&amp;J64</f>
        <v>NCTSP4/TRA/INV/Cancellation by Trader rejected after Release for Transit</v>
      </c>
      <c r="B64" s="167" t="s">
        <v>668</v>
      </c>
      <c r="C64" s="167" t="s">
        <v>740</v>
      </c>
      <c r="D64" s="167" t="s">
        <v>741</v>
      </c>
      <c r="E64" s="166" t="s">
        <v>742</v>
      </c>
      <c r="F64" s="167" t="s">
        <v>834</v>
      </c>
      <c r="G64" s="167" t="s">
        <v>835</v>
      </c>
      <c r="H64" s="166" t="s">
        <v>836</v>
      </c>
      <c r="I64" s="167" t="s">
        <v>841</v>
      </c>
      <c r="J64" s="167" t="s">
        <v>842</v>
      </c>
      <c r="K64" s="166" t="str">
        <f>"T-"&amp;Table1[[#This Row],[L1 - Code]]&amp;"-"&amp;Table1[[#This Row],[L2 - Code]]</f>
        <v>T-TRA-INV</v>
      </c>
      <c r="L64" s="167" t="str">
        <f>Table1[[#This Row],[L2 - Descr]]</f>
        <v>Cancellation</v>
      </c>
    </row>
    <row r="65" spans="1:12" x14ac:dyDescent="0.25">
      <c r="A65" s="166" t="str">
        <f t="shared" si="2"/>
        <v>NCTSP4/TRA/TIR/Normal Procedure-TIR movement data for NCTS/TIR-DATA Pilot Project</v>
      </c>
      <c r="B65" s="167" t="s">
        <v>668</v>
      </c>
      <c r="C65" s="167" t="s">
        <v>740</v>
      </c>
      <c r="D65" s="167" t="s">
        <v>741</v>
      </c>
      <c r="E65" s="166" t="s">
        <v>742</v>
      </c>
      <c r="F65" s="167" t="s">
        <v>843</v>
      </c>
      <c r="G65" s="167" t="s">
        <v>844</v>
      </c>
      <c r="H65" s="166" t="s">
        <v>845</v>
      </c>
      <c r="I65" s="167" t="s">
        <v>846</v>
      </c>
      <c r="J65" s="167" t="s">
        <v>847</v>
      </c>
      <c r="K65" s="166" t="str">
        <f>"T-"&amp;Table1[[#This Row],[L1 - Code]]&amp;"-"&amp;Table1[[#This Row],[L2 - Code]]</f>
        <v>T-TRA-TIR</v>
      </c>
      <c r="L65" s="167" t="s">
        <v>848</v>
      </c>
    </row>
  </sheetData>
  <pageMargins left="0.70866141732283472" right="0.70866141732283472" top="0.74803149606299213" bottom="0.74803149606299213" header="0.31496062992125984" footer="0.31496062992125984"/>
  <pageSetup paperSize="9" scale="33" fitToHeight="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A1:J98"/>
  <sheetViews>
    <sheetView showGridLines="0" zoomScale="70" zoomScaleNormal="70" workbookViewId="0">
      <pane xSplit="1" ySplit="1" topLeftCell="B2" activePane="bottomRight" state="frozen"/>
      <selection pane="topRight" activeCell="B1" sqref="B1"/>
      <selection pane="bottomLeft" activeCell="A2" sqref="A2"/>
      <selection pane="bottomRight" activeCell="B2" sqref="B2"/>
    </sheetView>
  </sheetViews>
  <sheetFormatPr defaultColWidth="9.140625" defaultRowHeight="15" x14ac:dyDescent="0.25"/>
  <cols>
    <col min="1" max="1" width="106.7109375" style="32" customWidth="1"/>
    <col min="2" max="2" width="9.140625" style="32"/>
    <col min="3" max="3" width="20.5703125" style="32" customWidth="1"/>
    <col min="4" max="4" width="35.5703125" style="32" bestFit="1" customWidth="1"/>
    <col min="5" max="5" width="14" style="32" customWidth="1"/>
    <col min="6" max="6" width="82.140625" style="32" customWidth="1"/>
    <col min="7" max="7" width="10.5703125" style="32" bestFit="1" customWidth="1"/>
    <col min="8" max="8" width="130.140625" style="32" customWidth="1"/>
    <col min="9" max="9" width="31" style="32" bestFit="1" customWidth="1"/>
    <col min="10" max="10" width="92.42578125" style="32" bestFit="1" customWidth="1"/>
    <col min="11" max="16384" width="9.140625" style="32"/>
  </cols>
  <sheetData>
    <row r="1" spans="1:10" x14ac:dyDescent="0.25">
      <c r="A1" s="168" t="s">
        <v>656</v>
      </c>
      <c r="B1" s="169" t="s">
        <v>657</v>
      </c>
      <c r="C1" s="169" t="s">
        <v>658</v>
      </c>
      <c r="D1" s="169" t="s">
        <v>659</v>
      </c>
      <c r="E1" s="169" t="s">
        <v>660</v>
      </c>
      <c r="F1" s="169" t="s">
        <v>662</v>
      </c>
      <c r="G1" s="169" t="s">
        <v>663</v>
      </c>
      <c r="H1" s="169" t="s">
        <v>665</v>
      </c>
      <c r="I1" s="169" t="s">
        <v>666</v>
      </c>
      <c r="J1" s="170" t="s">
        <v>667</v>
      </c>
    </row>
    <row r="2" spans="1:10" x14ac:dyDescent="0.25">
      <c r="A2" s="171" t="str">
        <f t="shared" ref="A2:A33" si="0">B2&amp;"/"&amp;E2&amp;"/"&amp;G2&amp;"/"&amp;H2</f>
        <v>NCTSP5/ENR/ENQ/T-ENR-ENQ-A-002-Sufficient information–Enquiry with arrival processing resumed</v>
      </c>
      <c r="B2" s="167" t="s">
        <v>849</v>
      </c>
      <c r="C2" s="167" t="s">
        <v>669</v>
      </c>
      <c r="D2" s="167" t="s">
        <v>670</v>
      </c>
      <c r="E2" s="166" t="s">
        <v>671</v>
      </c>
      <c r="F2" s="167" t="s">
        <v>673</v>
      </c>
      <c r="G2" s="166" t="s">
        <v>674</v>
      </c>
      <c r="H2" s="167" t="s">
        <v>850</v>
      </c>
      <c r="I2" s="166" t="str">
        <f>"T-"&amp;Table13[[#This Row],[L1 - Code]]&amp;"-"&amp;Table13[[#This Row],[L2 - Code]]</f>
        <v>T-ENR-ENQ</v>
      </c>
      <c r="J2" s="172" t="str">
        <f>Table13[[#This Row],[L2 - Descr]]</f>
        <v>Handle Enquiry (ENQ)</v>
      </c>
    </row>
    <row r="3" spans="1:10" x14ac:dyDescent="0.25">
      <c r="A3" s="171" t="str">
        <f t="shared" si="0"/>
        <v>NCTSP5/ENR/ENQ/T-ENR-ENQ-A-003-Sufficient information–Enquiry response with “Return Copy”</v>
      </c>
      <c r="B3" s="167" t="s">
        <v>849</v>
      </c>
      <c r="C3" s="167" t="s">
        <v>669</v>
      </c>
      <c r="D3" s="167" t="s">
        <v>670</v>
      </c>
      <c r="E3" s="166" t="s">
        <v>671</v>
      </c>
      <c r="F3" s="167" t="s">
        <v>673</v>
      </c>
      <c r="G3" s="166" t="s">
        <v>674</v>
      </c>
      <c r="H3" s="167" t="s">
        <v>851</v>
      </c>
      <c r="I3" s="166" t="str">
        <f>"T-"&amp;Table13[[#This Row],[L1 - Code]]&amp;"-"&amp;Table13[[#This Row],[L2 - Code]]</f>
        <v>T-ENR-ENQ</v>
      </c>
      <c r="J3" s="172" t="str">
        <f>Table13[[#This Row],[L2 - Descr]]</f>
        <v>Handle Enquiry (ENQ)</v>
      </c>
    </row>
    <row r="4" spans="1:10" x14ac:dyDescent="0.25">
      <c r="A4" s="171" t="str">
        <f t="shared" si="0"/>
        <v>NCTSP5/ENR/ENQ/T-ENR-ENQ-A-004-Sufficient information–Enquiry with duplicate movement</v>
      </c>
      <c r="B4" s="167" t="s">
        <v>849</v>
      </c>
      <c r="C4" s="167" t="s">
        <v>669</v>
      </c>
      <c r="D4" s="167" t="s">
        <v>670</v>
      </c>
      <c r="E4" s="166" t="s">
        <v>671</v>
      </c>
      <c r="F4" s="167" t="s">
        <v>673</v>
      </c>
      <c r="G4" s="166" t="s">
        <v>674</v>
      </c>
      <c r="H4" s="167" t="s">
        <v>852</v>
      </c>
      <c r="I4" s="166" t="str">
        <f>"T-"&amp;Table13[[#This Row],[L1 - Code]]&amp;"-"&amp;Table13[[#This Row],[L2 - Code]]</f>
        <v>T-ENR-ENQ</v>
      </c>
      <c r="J4" s="172" t="str">
        <f>Table13[[#This Row],[L2 - Descr]]</f>
        <v>Handle Enquiry (ENQ)</v>
      </c>
    </row>
    <row r="5" spans="1:10" ht="30" x14ac:dyDescent="0.25">
      <c r="A5" s="171" t="str">
        <f t="shared" si="0"/>
        <v>NCTSP5/ENR/ENQ/T-ENR-ENQ-A-005-Sufficient information–Enquiry with movement unknown at Destination–Holder of the transit procedure contacted</v>
      </c>
      <c r="B5" s="167" t="s">
        <v>849</v>
      </c>
      <c r="C5" s="167" t="s">
        <v>669</v>
      </c>
      <c r="D5" s="167" t="s">
        <v>670</v>
      </c>
      <c r="E5" s="166" t="s">
        <v>671</v>
      </c>
      <c r="F5" s="167" t="s">
        <v>673</v>
      </c>
      <c r="G5" s="166" t="s">
        <v>674</v>
      </c>
      <c r="H5" s="167" t="s">
        <v>853</v>
      </c>
      <c r="I5" s="166" t="str">
        <f>"T-"&amp;Table13[[#This Row],[L1 - Code]]&amp;"-"&amp;Table13[[#This Row],[L2 - Code]]</f>
        <v>T-ENR-ENQ</v>
      </c>
      <c r="J5" s="172" t="str">
        <f>Table13[[#This Row],[L2 - Descr]]</f>
        <v>Handle Enquiry (ENQ)</v>
      </c>
    </row>
    <row r="6" spans="1:10" x14ac:dyDescent="0.25">
      <c r="A6" s="171" t="str">
        <f t="shared" si="0"/>
        <v>NCTSP5/ENR/ENQ/T-ENR-ENQ-A-006-Insufficient information–Alternative proof and movement closed</v>
      </c>
      <c r="B6" s="167" t="s">
        <v>849</v>
      </c>
      <c r="C6" s="167" t="s">
        <v>669</v>
      </c>
      <c r="D6" s="167" t="s">
        <v>670</v>
      </c>
      <c r="E6" s="166" t="s">
        <v>671</v>
      </c>
      <c r="F6" s="167" t="s">
        <v>673</v>
      </c>
      <c r="G6" s="166" t="s">
        <v>674</v>
      </c>
      <c r="H6" s="167" t="s">
        <v>854</v>
      </c>
      <c r="I6" s="166" t="str">
        <f>"T-"&amp;Table13[[#This Row],[L1 - Code]]&amp;"-"&amp;Table13[[#This Row],[L2 - Code]]</f>
        <v>T-ENR-ENQ</v>
      </c>
      <c r="J6" s="172" t="str">
        <f>Table13[[#This Row],[L2 - Descr]]</f>
        <v>Handle Enquiry (ENQ)</v>
      </c>
    </row>
    <row r="7" spans="1:10" x14ac:dyDescent="0.25">
      <c r="A7" s="171" t="str">
        <f t="shared" si="0"/>
        <v>NCTSP5/ENR/ENQ/T-ENR-ENQ-A-007-Insufficient information – Movement closed–Enquiry cancelled</v>
      </c>
      <c r="B7" s="167" t="s">
        <v>849</v>
      </c>
      <c r="C7" s="167" t="s">
        <v>669</v>
      </c>
      <c r="D7" s="167" t="s">
        <v>670</v>
      </c>
      <c r="E7" s="166" t="s">
        <v>671</v>
      </c>
      <c r="F7" s="167" t="s">
        <v>673</v>
      </c>
      <c r="G7" s="166" t="s">
        <v>674</v>
      </c>
      <c r="H7" s="167" t="s">
        <v>855</v>
      </c>
      <c r="I7" s="166" t="str">
        <f>"T-"&amp;Table13[[#This Row],[L1 - Code]]&amp;"-"&amp;Table13[[#This Row],[L2 - Code]]</f>
        <v>T-ENR-ENQ</v>
      </c>
      <c r="J7" s="172" t="str">
        <f>Table13[[#This Row],[L2 - Descr]]</f>
        <v>Handle Enquiry (ENQ)</v>
      </c>
    </row>
    <row r="8" spans="1:10" x14ac:dyDescent="0.25">
      <c r="A8" s="171" t="str">
        <f t="shared" si="0"/>
        <v>NCTSP5/ENR/ENQ/T-ENR-ENQ-A-008-Insufficient information–Enquiry started–Recovery started</v>
      </c>
      <c r="B8" s="167" t="s">
        <v>849</v>
      </c>
      <c r="C8" s="167" t="s">
        <v>669</v>
      </c>
      <c r="D8" s="167" t="s">
        <v>670</v>
      </c>
      <c r="E8" s="166" t="s">
        <v>671</v>
      </c>
      <c r="F8" s="167" t="s">
        <v>673</v>
      </c>
      <c r="G8" s="166" t="s">
        <v>674</v>
      </c>
      <c r="H8" s="167" t="s">
        <v>856</v>
      </c>
      <c r="I8" s="166" t="str">
        <f>"T-"&amp;Table13[[#This Row],[L1 - Code]]&amp;"-"&amp;Table13[[#This Row],[L2 - Code]]</f>
        <v>T-ENR-ENQ</v>
      </c>
      <c r="J8" s="172" t="str">
        <f>Table13[[#This Row],[L2 - Descr]]</f>
        <v>Handle Enquiry (ENQ)</v>
      </c>
    </row>
    <row r="9" spans="1:10" ht="30" x14ac:dyDescent="0.25">
      <c r="A9" s="171" t="str">
        <f t="shared" si="0"/>
        <v>NCTSP5/ENR/ENQ/T-ENR-ENQ-A-009-Insufficient information–Holder of the transit procedure provides negative response</v>
      </c>
      <c r="B9" s="167" t="s">
        <v>849</v>
      </c>
      <c r="C9" s="167" t="s">
        <v>669</v>
      </c>
      <c r="D9" s="167" t="s">
        <v>670</v>
      </c>
      <c r="E9" s="166" t="s">
        <v>671</v>
      </c>
      <c r="F9" s="167" t="s">
        <v>673</v>
      </c>
      <c r="G9" s="166" t="s">
        <v>674</v>
      </c>
      <c r="H9" s="167" t="s">
        <v>857</v>
      </c>
      <c r="I9" s="166" t="str">
        <f>"T-"&amp;Table13[[#This Row],[L1 - Code]]&amp;"-"&amp;Table13[[#This Row],[L2 - Code]]</f>
        <v>T-ENR-ENQ</v>
      </c>
      <c r="J9" s="172" t="str">
        <f>Table13[[#This Row],[L2 - Descr]]</f>
        <v>Handle Enquiry (ENQ)</v>
      </c>
    </row>
    <row r="10" spans="1:10" x14ac:dyDescent="0.25">
      <c r="A10" s="171" t="str">
        <f t="shared" si="0"/>
        <v>NCTSP5/ENR/ENQ/T-ENR-ENQ-A-010-Enquiry in the case of suspected fraud</v>
      </c>
      <c r="B10" s="167" t="s">
        <v>849</v>
      </c>
      <c r="C10" s="167" t="s">
        <v>669</v>
      </c>
      <c r="D10" s="167" t="s">
        <v>670</v>
      </c>
      <c r="E10" s="166" t="s">
        <v>671</v>
      </c>
      <c r="F10" s="167" t="s">
        <v>673</v>
      </c>
      <c r="G10" s="166" t="s">
        <v>674</v>
      </c>
      <c r="H10" s="167" t="s">
        <v>858</v>
      </c>
      <c r="I10" s="166" t="str">
        <f>"T-"&amp;Table13[[#This Row],[L1 - Code]]&amp;"-"&amp;Table13[[#This Row],[L2 - Code]]</f>
        <v>T-ENR-ENQ</v>
      </c>
      <c r="J10" s="172" t="str">
        <f>Table13[[#This Row],[L2 - Descr]]</f>
        <v>Handle Enquiry (ENQ)</v>
      </c>
    </row>
    <row r="11" spans="1:10" x14ac:dyDescent="0.25">
      <c r="A11" s="171" t="str">
        <f t="shared" si="0"/>
        <v>NCTSP5/ENR/ENQ/T-ENR-ENQ-A-011-Cancellation of enquiry request</v>
      </c>
      <c r="B11" s="167" t="s">
        <v>849</v>
      </c>
      <c r="C11" s="167" t="s">
        <v>669</v>
      </c>
      <c r="D11" s="167" t="s">
        <v>670</v>
      </c>
      <c r="E11" s="166" t="s">
        <v>671</v>
      </c>
      <c r="F11" s="167" t="s">
        <v>673</v>
      </c>
      <c r="G11" s="166" t="s">
        <v>674</v>
      </c>
      <c r="H11" s="167" t="s">
        <v>859</v>
      </c>
      <c r="I11" s="166" t="str">
        <f>"T-"&amp;Table13[[#This Row],[L1 - Code]]&amp;"-"&amp;Table13[[#This Row],[L2 - Code]]</f>
        <v>T-ENR-ENQ</v>
      </c>
      <c r="J11" s="172" t="str">
        <f>Table13[[#This Row],[L2 - Descr]]</f>
        <v>Handle Enquiry (ENQ)</v>
      </c>
    </row>
    <row r="12" spans="1:10" x14ac:dyDescent="0.25">
      <c r="A12" s="171" t="str">
        <f t="shared" si="0"/>
        <v>NCTSP5/ENR/ENQ/T-ENR-ENQ-A-012-Exchange of additional information</v>
      </c>
      <c r="B12" s="167" t="s">
        <v>849</v>
      </c>
      <c r="C12" s="167" t="s">
        <v>669</v>
      </c>
      <c r="D12" s="167" t="s">
        <v>670</v>
      </c>
      <c r="E12" s="166" t="s">
        <v>671</v>
      </c>
      <c r="F12" s="167" t="s">
        <v>673</v>
      </c>
      <c r="G12" s="166" t="s">
        <v>674</v>
      </c>
      <c r="H12" s="167" t="s">
        <v>860</v>
      </c>
      <c r="I12" s="166" t="str">
        <f>"T-"&amp;Table13[[#This Row],[L1 - Code]]&amp;"-"&amp;Table13[[#This Row],[L2 - Code]]</f>
        <v>T-ENR-ENQ</v>
      </c>
      <c r="J12" s="172" t="str">
        <f>Table13[[#This Row],[L2 - Descr]]</f>
        <v>Handle Enquiry (ENQ)</v>
      </c>
    </row>
    <row r="13" spans="1:10" x14ac:dyDescent="0.25">
      <c r="A13" s="171" t="str">
        <f t="shared" si="0"/>
        <v>NCTSP5/ENR/ENQ/T-ENR-ENQ-M-001-Status Request with Arrival Processing Resumed</v>
      </c>
      <c r="B13" s="167" t="s">
        <v>849</v>
      </c>
      <c r="C13" s="167" t="s">
        <v>669</v>
      </c>
      <c r="D13" s="167" t="s">
        <v>670</v>
      </c>
      <c r="E13" s="166" t="s">
        <v>671</v>
      </c>
      <c r="F13" s="167" t="s">
        <v>673</v>
      </c>
      <c r="G13" s="166" t="s">
        <v>674</v>
      </c>
      <c r="H13" s="167" t="s">
        <v>861</v>
      </c>
      <c r="I13" s="166" t="str">
        <f>"T-"&amp;Table13[[#This Row],[L1 - Code]]&amp;"-"&amp;Table13[[#This Row],[L2 - Code]]</f>
        <v>T-ENR-ENQ</v>
      </c>
      <c r="J13" s="172" t="str">
        <f>Table13[[#This Row],[L2 - Descr]]</f>
        <v>Handle Enquiry (ENQ)</v>
      </c>
    </row>
    <row r="14" spans="1:10" x14ac:dyDescent="0.25">
      <c r="A14" s="171" t="str">
        <f t="shared" si="0"/>
        <v>NCTSP5/ENR/REC/T-ENR-REC-M-001-Recovery is started earlier at Departure</v>
      </c>
      <c r="B14" s="167" t="s">
        <v>849</v>
      </c>
      <c r="C14" s="167" t="s">
        <v>669</v>
      </c>
      <c r="D14" s="167" t="s">
        <v>670</v>
      </c>
      <c r="E14" s="166" t="s">
        <v>671</v>
      </c>
      <c r="F14" s="167" t="s">
        <v>698</v>
      </c>
      <c r="G14" s="166" t="s">
        <v>699</v>
      </c>
      <c r="H14" s="167" t="s">
        <v>862</v>
      </c>
      <c r="I14" s="166" t="str">
        <f>"T-"&amp;Table13[[#This Row],[L1 - Code]]&amp;"-"&amp;Table13[[#This Row],[L2 - Code]]</f>
        <v>T-ENR-REC</v>
      </c>
      <c r="J14" s="172" t="str">
        <f>Table13[[#This Row],[L2 - Descr]]</f>
        <v>Handle Recovery (REC)</v>
      </c>
    </row>
    <row r="15" spans="1:10" x14ac:dyDescent="0.25">
      <c r="A15" s="171" t="str">
        <f t="shared" si="0"/>
        <v>NCTSP5/ENR/REC/T-ENR-REC-A-008-Recovery Initiation on Incident occurrence</v>
      </c>
      <c r="B15" s="167" t="s">
        <v>849</v>
      </c>
      <c r="C15" s="167" t="s">
        <v>669</v>
      </c>
      <c r="D15" s="167" t="s">
        <v>670</v>
      </c>
      <c r="E15" s="166" t="s">
        <v>671</v>
      </c>
      <c r="F15" s="167" t="s">
        <v>698</v>
      </c>
      <c r="G15" s="166" t="s">
        <v>699</v>
      </c>
      <c r="H15" s="167" t="s">
        <v>863</v>
      </c>
      <c r="I15" s="166" t="str">
        <f>"T-"&amp;Table13[[#This Row],[L1 - Code]]&amp;"-"&amp;Table13[[#This Row],[L2 - Code]]</f>
        <v>T-ENR-REC</v>
      </c>
      <c r="J15" s="172" t="str">
        <f>Table13[[#This Row],[L2 - Descr]]</f>
        <v>Handle Recovery (REC)</v>
      </c>
    </row>
    <row r="16" spans="1:10" x14ac:dyDescent="0.25">
      <c r="A16" s="171" t="str">
        <f t="shared" si="0"/>
        <v>NCTSP5/ENR/REC/T-ENR-REC-A-002-Recovery at Destination – Destination’s recovery request accepted</v>
      </c>
      <c r="B16" s="167" t="s">
        <v>849</v>
      </c>
      <c r="C16" s="167" t="s">
        <v>669</v>
      </c>
      <c r="D16" s="167" t="s">
        <v>670</v>
      </c>
      <c r="E16" s="166" t="s">
        <v>671</v>
      </c>
      <c r="F16" s="167" t="s">
        <v>698</v>
      </c>
      <c r="G16" s="166" t="s">
        <v>699</v>
      </c>
      <c r="H16" s="167" t="s">
        <v>864</v>
      </c>
      <c r="I16" s="166" t="str">
        <f>"T-"&amp;Table13[[#This Row],[L1 - Code]]&amp;"-"&amp;Table13[[#This Row],[L2 - Code]]</f>
        <v>T-ENR-REC</v>
      </c>
      <c r="J16" s="172" t="str">
        <f>Table13[[#This Row],[L2 - Descr]]</f>
        <v>Handle Recovery (REC)</v>
      </c>
    </row>
    <row r="17" spans="1:10" x14ac:dyDescent="0.25">
      <c r="A17" s="171" t="str">
        <f t="shared" si="0"/>
        <v>NCTSP5/ENR/REC/T-ENR-REC-A-003-Recovery at Departure – Destination’s recovery request rejected</v>
      </c>
      <c r="B17" s="167" t="s">
        <v>849</v>
      </c>
      <c r="C17" s="167" t="s">
        <v>669</v>
      </c>
      <c r="D17" s="167" t="s">
        <v>670</v>
      </c>
      <c r="E17" s="166" t="s">
        <v>671</v>
      </c>
      <c r="F17" s="167" t="s">
        <v>698</v>
      </c>
      <c r="G17" s="166" t="s">
        <v>699</v>
      </c>
      <c r="H17" s="167" t="s">
        <v>865</v>
      </c>
      <c r="I17" s="166" t="str">
        <f>"T-"&amp;Table13[[#This Row],[L1 - Code]]&amp;"-"&amp;Table13[[#This Row],[L2 - Code]]</f>
        <v>T-ENR-REC</v>
      </c>
      <c r="J17" s="172" t="str">
        <f>Table13[[#This Row],[L2 - Descr]]</f>
        <v>Handle Recovery (REC)</v>
      </c>
    </row>
    <row r="18" spans="1:10" x14ac:dyDescent="0.25">
      <c r="A18" s="171" t="str">
        <f t="shared" si="0"/>
        <v>NCTSP5/ENR/REC/T-ENR-REC-A-004-Recovery at other country – Transfer of competency</v>
      </c>
      <c r="B18" s="167" t="s">
        <v>849</v>
      </c>
      <c r="C18" s="167" t="s">
        <v>669</v>
      </c>
      <c r="D18" s="167" t="s">
        <v>670</v>
      </c>
      <c r="E18" s="166" t="s">
        <v>671</v>
      </c>
      <c r="F18" s="167" t="s">
        <v>698</v>
      </c>
      <c r="G18" s="166" t="s">
        <v>699</v>
      </c>
      <c r="H18" s="167" t="s">
        <v>866</v>
      </c>
      <c r="I18" s="166" t="str">
        <f>"T-"&amp;Table13[[#This Row],[L1 - Code]]&amp;"-"&amp;Table13[[#This Row],[L2 - Code]]</f>
        <v>T-ENR-REC</v>
      </c>
      <c r="J18" s="172" t="str">
        <f>Table13[[#This Row],[L2 - Descr]]</f>
        <v>Handle Recovery (REC)</v>
      </c>
    </row>
    <row r="19" spans="1:10" ht="30" x14ac:dyDescent="0.25">
      <c r="A19" s="171" t="str">
        <f t="shared" si="0"/>
        <v>NCTSP5/ENR/REC/T-ENR-REC-A-005-Recovery at Departure – Other Country’s Recovery Request Rejected – No Transfer of Competency</v>
      </c>
      <c r="B19" s="167" t="s">
        <v>849</v>
      </c>
      <c r="C19" s="167" t="s">
        <v>669</v>
      </c>
      <c r="D19" s="167" t="s">
        <v>670</v>
      </c>
      <c r="E19" s="166" t="s">
        <v>671</v>
      </c>
      <c r="F19" s="167" t="s">
        <v>698</v>
      </c>
      <c r="G19" s="166" t="s">
        <v>699</v>
      </c>
      <c r="H19" s="167" t="s">
        <v>867</v>
      </c>
      <c r="I19" s="166" t="str">
        <f>"T-"&amp;Table13[[#This Row],[L1 - Code]]&amp;"-"&amp;Table13[[#This Row],[L2 - Code]]</f>
        <v>T-ENR-REC</v>
      </c>
      <c r="J19" s="172" t="str">
        <f>Table13[[#This Row],[L2 - Descr]]</f>
        <v>Handle Recovery (REC)</v>
      </c>
    </row>
    <row r="20" spans="1:10" ht="30" x14ac:dyDescent="0.25">
      <c r="A20" s="171" t="str">
        <f t="shared" si="0"/>
        <v>NCTSP5/ENR/REC/T-ENR-REC-A-006-Recovery at Departure – Departure Recovery Request Sent to Other Country Rejected</v>
      </c>
      <c r="B20" s="167" t="s">
        <v>849</v>
      </c>
      <c r="C20" s="167" t="s">
        <v>669</v>
      </c>
      <c r="D20" s="167" t="s">
        <v>670</v>
      </c>
      <c r="E20" s="166" t="s">
        <v>671</v>
      </c>
      <c r="F20" s="167" t="s">
        <v>698</v>
      </c>
      <c r="G20" s="166" t="s">
        <v>699</v>
      </c>
      <c r="H20" s="167" t="s">
        <v>868</v>
      </c>
      <c r="I20" s="166" t="str">
        <f>"T-"&amp;Table13[[#This Row],[L1 - Code]]&amp;"-"&amp;Table13[[#This Row],[L2 - Code]]</f>
        <v>T-ENR-REC</v>
      </c>
      <c r="J20" s="172" t="str">
        <f>Table13[[#This Row],[L2 - Descr]]</f>
        <v>Handle Recovery (REC)</v>
      </c>
    </row>
    <row r="21" spans="1:10" ht="30" x14ac:dyDescent="0.25">
      <c r="A21" s="171" t="str">
        <f t="shared" si="0"/>
        <v>NCTSP5/ENR/REC/T-ENR-REC-A-007-Recovery at other country–Departure recovery request sent to other country accepted</v>
      </c>
      <c r="B21" s="167" t="s">
        <v>849</v>
      </c>
      <c r="C21" s="167" t="s">
        <v>669</v>
      </c>
      <c r="D21" s="167" t="s">
        <v>670</v>
      </c>
      <c r="E21" s="166" t="s">
        <v>671</v>
      </c>
      <c r="F21" s="167" t="s">
        <v>698</v>
      </c>
      <c r="G21" s="166" t="s">
        <v>699</v>
      </c>
      <c r="H21" s="167" t="s">
        <v>869</v>
      </c>
      <c r="I21" s="166" t="str">
        <f>"T-"&amp;Table13[[#This Row],[L1 - Code]]&amp;"-"&amp;Table13[[#This Row],[L2 - Code]]</f>
        <v>T-ENR-REC</v>
      </c>
      <c r="J21" s="172" t="str">
        <f>Table13[[#This Row],[L2 - Descr]]</f>
        <v>Handle Recovery (REC)</v>
      </c>
    </row>
    <row r="22" spans="1:10" ht="30" x14ac:dyDescent="0.25">
      <c r="A22" s="171" t="str">
        <f t="shared" si="0"/>
        <v>NCTSP5/GMN/GUC/T-GMN-GUC-A-005-Cancellation of the national guarantee registration usage due to the failure of the international guarantee registration usage</v>
      </c>
      <c r="B22" s="167" t="s">
        <v>849</v>
      </c>
      <c r="C22" s="167" t="s">
        <v>714</v>
      </c>
      <c r="D22" s="167" t="s">
        <v>715</v>
      </c>
      <c r="E22" s="166" t="s">
        <v>716</v>
      </c>
      <c r="F22" s="167" t="s">
        <v>720</v>
      </c>
      <c r="G22" s="166" t="s">
        <v>721</v>
      </c>
      <c r="H22" s="167" t="s">
        <v>870</v>
      </c>
      <c r="I22" s="166" t="str">
        <f>"T-"&amp;Table13[[#This Row],[L1 - Code]]&amp;"-"&amp;Table13[[#This Row],[L2 - Code]]</f>
        <v>T-GMN-GUC</v>
      </c>
      <c r="J22" s="172" t="str">
        <f>Table13[[#This Row],[L2 - Descr]]</f>
        <v>Cancellation of guarantee usage (GUC)</v>
      </c>
    </row>
    <row r="23" spans="1:10" ht="30" x14ac:dyDescent="0.25">
      <c r="A23" s="171" t="str">
        <f t="shared" si="0"/>
        <v>NCTSP5/GMN/GUC/T-GMN-GUC-A-006-Cancellation of guarantee registration usage due to a transit declaration invalidation request submitted by the holder of the transit procedure before release for transit</v>
      </c>
      <c r="B23" s="167" t="s">
        <v>849</v>
      </c>
      <c r="C23" s="167" t="s">
        <v>714</v>
      </c>
      <c r="D23" s="167" t="s">
        <v>715</v>
      </c>
      <c r="E23" s="166" t="s">
        <v>716</v>
      </c>
      <c r="F23" s="167" t="s">
        <v>720</v>
      </c>
      <c r="G23" s="166" t="s">
        <v>721</v>
      </c>
      <c r="H23" s="167" t="s">
        <v>871</v>
      </c>
      <c r="I23" s="166" t="str">
        <f>"T-"&amp;Table13[[#This Row],[L1 - Code]]&amp;"-"&amp;Table13[[#This Row],[L2 - Code]]</f>
        <v>T-GMN-GUC</v>
      </c>
      <c r="J23" s="172" t="str">
        <f>Table13[[#This Row],[L2 - Descr]]</f>
        <v>Cancellation of guarantee usage (GUC)</v>
      </c>
    </row>
    <row r="24" spans="1:10" ht="30" x14ac:dyDescent="0.25">
      <c r="A24" s="171" t="str">
        <f t="shared" si="0"/>
        <v>NCTSP5/GMN/GUC/T-GMN-GUC-A-007-Cancellation of guarantee registration usage due to the invalidation of transit declaration after release for transit</v>
      </c>
      <c r="B24" s="167" t="s">
        <v>849</v>
      </c>
      <c r="C24" s="167" t="s">
        <v>714</v>
      </c>
      <c r="D24" s="167" t="s">
        <v>715</v>
      </c>
      <c r="E24" s="166" t="s">
        <v>716</v>
      </c>
      <c r="F24" s="167" t="s">
        <v>720</v>
      </c>
      <c r="G24" s="166" t="s">
        <v>721</v>
      </c>
      <c r="H24" s="167" t="s">
        <v>872</v>
      </c>
      <c r="I24" s="166" t="str">
        <f>"T-"&amp;Table13[[#This Row],[L1 - Code]]&amp;"-"&amp;Table13[[#This Row],[L2 - Code]]</f>
        <v>T-GMN-GUC</v>
      </c>
      <c r="J24" s="172" t="str">
        <f>Table13[[#This Row],[L2 - Descr]]</f>
        <v>Cancellation of guarantee usage (GUC)</v>
      </c>
    </row>
    <row r="25" spans="1:10" ht="30" x14ac:dyDescent="0.25">
      <c r="A25" s="171" t="str">
        <f t="shared" si="0"/>
        <v>NCTSP5/GMN/GUC/T-GMN-GUC-A-008-Cancellation of the international guarantee registration usage due to the failure of the national guarantee registration usage</v>
      </c>
      <c r="B25" s="167" t="s">
        <v>849</v>
      </c>
      <c r="C25" s="167" t="s">
        <v>714</v>
      </c>
      <c r="D25" s="167" t="s">
        <v>715</v>
      </c>
      <c r="E25" s="166" t="s">
        <v>716</v>
      </c>
      <c r="F25" s="167" t="s">
        <v>720</v>
      </c>
      <c r="G25" s="166" t="s">
        <v>721</v>
      </c>
      <c r="H25" s="167" t="s">
        <v>873</v>
      </c>
      <c r="I25" s="166" t="str">
        <f>"T-"&amp;Table13[[#This Row],[L1 - Code]]&amp;"-"&amp;Table13[[#This Row],[L2 - Code]]</f>
        <v>T-GMN-GUC</v>
      </c>
      <c r="J25" s="172" t="str">
        <f>Table13[[#This Row],[L2 - Descr]]</f>
        <v>Cancellation of guarantee usage (GUC)</v>
      </c>
    </row>
    <row r="26" spans="1:10" x14ac:dyDescent="0.25">
      <c r="A26" s="171" t="str">
        <f t="shared" si="0"/>
        <v>NCTSP5/GMN/GUF/T-GMN-GUF-M-001-Credit of Reference Amount</v>
      </c>
      <c r="B26" s="167" t="s">
        <v>849</v>
      </c>
      <c r="C26" s="167" t="s">
        <v>714</v>
      </c>
      <c r="D26" s="167" t="s">
        <v>715</v>
      </c>
      <c r="E26" s="166" t="s">
        <v>716</v>
      </c>
      <c r="F26" s="167" t="s">
        <v>727</v>
      </c>
      <c r="G26" s="166" t="s">
        <v>728</v>
      </c>
      <c r="H26" s="167" t="s">
        <v>874</v>
      </c>
      <c r="I26" s="166" t="str">
        <f>"T-"&amp;Table13[[#This Row],[L1 - Code]]&amp;"-"&amp;Table13[[#This Row],[L2 - Code]]</f>
        <v>T-GMN-GUF</v>
      </c>
      <c r="J26" s="172" t="str">
        <f>Table13[[#This Row],[L2 - Descr]]</f>
        <v>Guarantee Release (GUF)</v>
      </c>
    </row>
    <row r="27" spans="1:10" x14ac:dyDescent="0.25">
      <c r="A27" s="171" t="str">
        <f t="shared" si="0"/>
        <v>NCTSP5/GMN/GUF/T-GMN-GUF-M-002-Release of a Guarantee</v>
      </c>
      <c r="B27" s="167" t="s">
        <v>849</v>
      </c>
      <c r="C27" s="167" t="s">
        <v>714</v>
      </c>
      <c r="D27" s="167" t="s">
        <v>715</v>
      </c>
      <c r="E27" s="166" t="s">
        <v>716</v>
      </c>
      <c r="F27" s="167" t="s">
        <v>727</v>
      </c>
      <c r="G27" s="166" t="s">
        <v>728</v>
      </c>
      <c r="H27" s="167" t="s">
        <v>875</v>
      </c>
      <c r="I27" s="166" t="str">
        <f>"T-"&amp;Table13[[#This Row],[L1 - Code]]&amp;"-"&amp;Table13[[#This Row],[L2 - Code]]</f>
        <v>T-GMN-GUF</v>
      </c>
      <c r="J27" s="172" t="str">
        <f>Table13[[#This Row],[L2 - Descr]]</f>
        <v>Guarantee Release (GUF)</v>
      </c>
    </row>
    <row r="28" spans="1:10" ht="30" x14ac:dyDescent="0.25">
      <c r="A28" s="171" t="str">
        <f t="shared" si="0"/>
        <v>NCTSP5/GMN/GUF/T-GMN-GUF-M-003-Release of a Guarantee after resolution of major discrepancies in the destination control results</v>
      </c>
      <c r="B28" s="167" t="s">
        <v>849</v>
      </c>
      <c r="C28" s="167" t="s">
        <v>714</v>
      </c>
      <c r="D28" s="167" t="s">
        <v>715</v>
      </c>
      <c r="E28" s="166" t="s">
        <v>716</v>
      </c>
      <c r="F28" s="167" t="s">
        <v>727</v>
      </c>
      <c r="G28" s="166" t="s">
        <v>728</v>
      </c>
      <c r="H28" s="167" t="s">
        <v>876</v>
      </c>
      <c r="I28" s="166" t="str">
        <f>"T-"&amp;Table13[[#This Row],[L1 - Code]]&amp;"-"&amp;Table13[[#This Row],[L2 - Code]]</f>
        <v>T-GMN-GUF</v>
      </c>
      <c r="J28" s="172" t="str">
        <f>Table13[[#This Row],[L2 - Descr]]</f>
        <v>Guarantee Release (GUF)</v>
      </c>
    </row>
    <row r="29" spans="1:10" x14ac:dyDescent="0.25">
      <c r="A29" s="171" t="str">
        <f t="shared" si="0"/>
        <v>NCTSP5/GMN/GUI/T-GMN-GUI-M-001-Check guarantee integrity</v>
      </c>
      <c r="B29" s="167" t="s">
        <v>849</v>
      </c>
      <c r="C29" s="167" t="s">
        <v>714</v>
      </c>
      <c r="D29" s="167" t="s">
        <v>715</v>
      </c>
      <c r="E29" s="166" t="s">
        <v>716</v>
      </c>
      <c r="F29" s="167" t="s">
        <v>733</v>
      </c>
      <c r="G29" s="166" t="s">
        <v>734</v>
      </c>
      <c r="H29" s="167" t="s">
        <v>877</v>
      </c>
      <c r="I29" s="166" t="str">
        <f>"T-"&amp;Table13[[#This Row],[L1 - Code]]&amp;"-"&amp;Table13[[#This Row],[L2 - Code]]</f>
        <v>T-GMN-GUI</v>
      </c>
      <c r="J29" s="172" t="str">
        <f>Table13[[#This Row],[L2 - Descr]]</f>
        <v>Check Guarantee Integrity (GUI)</v>
      </c>
    </row>
    <row r="30" spans="1:10" x14ac:dyDescent="0.25">
      <c r="A30" s="171" t="str">
        <f t="shared" si="0"/>
        <v>NCTSP5/GMN/GUR/T-GMN-GUR-M-001-Registration of guarantee usage</v>
      </c>
      <c r="B30" s="167" t="s">
        <v>849</v>
      </c>
      <c r="C30" s="167" t="s">
        <v>714</v>
      </c>
      <c r="D30" s="167" t="s">
        <v>715</v>
      </c>
      <c r="E30" s="166" t="s">
        <v>716</v>
      </c>
      <c r="F30" s="167" t="s">
        <v>737</v>
      </c>
      <c r="G30" s="166" t="s">
        <v>738</v>
      </c>
      <c r="H30" s="167" t="s">
        <v>878</v>
      </c>
      <c r="I30" s="166" t="str">
        <f>"T-"&amp;Table13[[#This Row],[L1 - Code]]&amp;"-"&amp;Table13[[#This Row],[L2 - Code]]</f>
        <v>T-GMN-GUR</v>
      </c>
      <c r="J30" s="172" t="str">
        <f>Table13[[#This Row],[L2 - Descr]]</f>
        <v>Registration of Guarantee Usage (GUR)</v>
      </c>
    </row>
    <row r="31" spans="1:10" x14ac:dyDescent="0.25">
      <c r="A31" s="171" t="str">
        <f t="shared" si="0"/>
        <v>NCTSP5/TRA/CFL/T-TRA-CFL-M-001-Standard Transit Procedure (overview)</v>
      </c>
      <c r="B31" s="167" t="s">
        <v>849</v>
      </c>
      <c r="C31" s="167" t="s">
        <v>740</v>
      </c>
      <c r="D31" s="167" t="s">
        <v>741</v>
      </c>
      <c r="E31" s="166" t="s">
        <v>742</v>
      </c>
      <c r="F31" s="167" t="s">
        <v>760</v>
      </c>
      <c r="G31" s="166" t="s">
        <v>757</v>
      </c>
      <c r="H31" s="167" t="s">
        <v>879</v>
      </c>
      <c r="I31" s="166" t="str">
        <f>"T-"&amp;Table13[[#This Row],[L1 - Code]]&amp;"-"&amp;Table13[[#This Row],[L2 - Code]]</f>
        <v>T-TRA-CFL</v>
      </c>
      <c r="J31" s="172" t="str">
        <f>Table13[[#This Row],[L2 - Descr]]</f>
        <v>Core Flow (CFL)</v>
      </c>
    </row>
    <row r="32" spans="1:10" x14ac:dyDescent="0.25">
      <c r="A32" s="171" t="str">
        <f t="shared" si="0"/>
        <v>NCTSP5/TRA/DEP/T-TRA-DEP-A-001-Simplified procedure at departure</v>
      </c>
      <c r="B32" s="167" t="s">
        <v>849</v>
      </c>
      <c r="C32" s="167" t="s">
        <v>740</v>
      </c>
      <c r="D32" s="167" t="s">
        <v>741</v>
      </c>
      <c r="E32" s="166" t="s">
        <v>742</v>
      </c>
      <c r="F32" s="167" t="s">
        <v>770</v>
      </c>
      <c r="G32" s="166" t="s">
        <v>767</v>
      </c>
      <c r="H32" s="167" t="s">
        <v>880</v>
      </c>
      <c r="I32" s="166" t="str">
        <f>"T-"&amp;Table13[[#This Row],[L1 - Code]]&amp;"-"&amp;Table13[[#This Row],[L2 - Code]]</f>
        <v>T-TRA-DEP</v>
      </c>
      <c r="J32" s="172" t="str">
        <f>Table13[[#This Row],[L2 - Descr]]</f>
        <v>Specific Scenarios at Office of Departure (DEP)</v>
      </c>
    </row>
    <row r="33" spans="1:10" x14ac:dyDescent="0.25">
      <c r="A33" s="171" t="str">
        <f t="shared" si="0"/>
        <v>NCTSP5/TRA/DEP/T-TRA-DEP-A-002-Correction of the pre-lodged declaration prior to presentation of goods</v>
      </c>
      <c r="B33" s="167" t="s">
        <v>849</v>
      </c>
      <c r="C33" s="167" t="s">
        <v>740</v>
      </c>
      <c r="D33" s="167" t="s">
        <v>741</v>
      </c>
      <c r="E33" s="166" t="s">
        <v>742</v>
      </c>
      <c r="F33" s="167" t="s">
        <v>770</v>
      </c>
      <c r="G33" s="166" t="s">
        <v>767</v>
      </c>
      <c r="H33" s="167" t="s">
        <v>881</v>
      </c>
      <c r="I33" s="166" t="str">
        <f>"T-"&amp;Table13[[#This Row],[L1 - Code]]&amp;"-"&amp;Table13[[#This Row],[L2 - Code]]</f>
        <v>T-TRA-DEP</v>
      </c>
      <c r="J33" s="172" t="str">
        <f>Table13[[#This Row],[L2 - Descr]]</f>
        <v>Specific Scenarios at Office of Departure (DEP)</v>
      </c>
    </row>
    <row r="34" spans="1:10" x14ac:dyDescent="0.25">
      <c r="A34" s="171" t="str">
        <f t="shared" ref="A34:A65" si="1">B34&amp;"/"&amp;E34&amp;"/"&amp;G34&amp;"/"&amp;H34</f>
        <v>NCTSP5/TRA/DEP/T-TRA-DEP-A-003-Transit presentation notification valid</v>
      </c>
      <c r="B34" s="167" t="s">
        <v>849</v>
      </c>
      <c r="C34" s="167" t="s">
        <v>740</v>
      </c>
      <c r="D34" s="167" t="s">
        <v>741</v>
      </c>
      <c r="E34" s="166" t="s">
        <v>742</v>
      </c>
      <c r="F34" s="167" t="s">
        <v>770</v>
      </c>
      <c r="G34" s="166" t="s">
        <v>767</v>
      </c>
      <c r="H34" s="167" t="s">
        <v>882</v>
      </c>
      <c r="I34" s="166" t="str">
        <f>"T-"&amp;Table13[[#This Row],[L1 - Code]]&amp;"-"&amp;Table13[[#This Row],[L2 - Code]]</f>
        <v>T-TRA-DEP</v>
      </c>
      <c r="J34" s="172" t="str">
        <f>Table13[[#This Row],[L2 - Descr]]</f>
        <v>Specific Scenarios at Office of Departure (DEP)</v>
      </c>
    </row>
    <row r="35" spans="1:10" x14ac:dyDescent="0.25">
      <c r="A35" s="171" t="str">
        <f t="shared" si="1"/>
        <v>NCTSP5/TRA/DEP/T-TRA-DEP-M-006-Control by Office of Departure with release for transit</v>
      </c>
      <c r="B35" s="167" t="s">
        <v>849</v>
      </c>
      <c r="C35" s="167" t="s">
        <v>740</v>
      </c>
      <c r="D35" s="167" t="s">
        <v>741</v>
      </c>
      <c r="E35" s="166" t="s">
        <v>742</v>
      </c>
      <c r="F35" s="167" t="s">
        <v>770</v>
      </c>
      <c r="G35" s="166" t="s">
        <v>767</v>
      </c>
      <c r="H35" s="167" t="s">
        <v>883</v>
      </c>
      <c r="I35" s="166" t="str">
        <f>"T-"&amp;Table13[[#This Row],[L1 - Code]]&amp;"-"&amp;Table13[[#This Row],[L2 - Code]]</f>
        <v>T-TRA-DEP</v>
      </c>
      <c r="J35" s="172" t="str">
        <f>Table13[[#This Row],[L2 - Descr]]</f>
        <v>Specific Scenarios at Office of Departure (DEP)</v>
      </c>
    </row>
    <row r="36" spans="1:10" x14ac:dyDescent="0.25">
      <c r="A36" s="171" t="str">
        <f t="shared" si="1"/>
        <v>NCTSP5/TRA/DEP/T-TRA-DEP-A-007-Positive release request with release for transit</v>
      </c>
      <c r="B36" s="167" t="s">
        <v>849</v>
      </c>
      <c r="C36" s="167" t="s">
        <v>740</v>
      </c>
      <c r="D36" s="167" t="s">
        <v>741</v>
      </c>
      <c r="E36" s="166" t="s">
        <v>742</v>
      </c>
      <c r="F36" s="167" t="s">
        <v>770</v>
      </c>
      <c r="G36" s="166" t="s">
        <v>767</v>
      </c>
      <c r="H36" s="167" t="s">
        <v>884</v>
      </c>
      <c r="I36" s="166" t="str">
        <f>"T-"&amp;Table13[[#This Row],[L1 - Code]]&amp;"-"&amp;Table13[[#This Row],[L2 - Code]]</f>
        <v>T-TRA-DEP</v>
      </c>
      <c r="J36" s="172" t="str">
        <f>Table13[[#This Row],[L2 - Descr]]</f>
        <v>Specific Scenarios at Office of Departure (DEP)</v>
      </c>
    </row>
    <row r="37" spans="1:10" x14ac:dyDescent="0.25">
      <c r="A37" s="171" t="str">
        <f t="shared" si="1"/>
        <v>NCTSP5/TRA/DEP/T-TRA-DEP-A-008-Negative release request</v>
      </c>
      <c r="B37" s="167" t="s">
        <v>849</v>
      </c>
      <c r="C37" s="167" t="s">
        <v>740</v>
      </c>
      <c r="D37" s="167" t="s">
        <v>741</v>
      </c>
      <c r="E37" s="166" t="s">
        <v>742</v>
      </c>
      <c r="F37" s="167" t="s">
        <v>770</v>
      </c>
      <c r="G37" s="166" t="s">
        <v>767</v>
      </c>
      <c r="H37" s="167" t="s">
        <v>885</v>
      </c>
      <c r="I37" s="166" t="str">
        <f>"T-"&amp;Table13[[#This Row],[L1 - Code]]&amp;"-"&amp;Table13[[#This Row],[L2 - Code]]</f>
        <v>T-TRA-DEP</v>
      </c>
      <c r="J37" s="172" t="str">
        <f>Table13[[#This Row],[L2 - Descr]]</f>
        <v>Specific Scenarios at Office of Departure (DEP)</v>
      </c>
    </row>
    <row r="38" spans="1:10" x14ac:dyDescent="0.25">
      <c r="A38" s="171" t="str">
        <f t="shared" si="1"/>
        <v>NCTSP5/TRA/DEP/T-TRA-DEP-A-010-Control by Office of Departure with release for transit refused</v>
      </c>
      <c r="B38" s="167" t="s">
        <v>849</v>
      </c>
      <c r="C38" s="167" t="s">
        <v>740</v>
      </c>
      <c r="D38" s="167" t="s">
        <v>741</v>
      </c>
      <c r="E38" s="166" t="s">
        <v>742</v>
      </c>
      <c r="F38" s="167" t="s">
        <v>770</v>
      </c>
      <c r="G38" s="166" t="s">
        <v>767</v>
      </c>
      <c r="H38" s="167" t="s">
        <v>886</v>
      </c>
      <c r="I38" s="166" t="str">
        <f>"T-"&amp;Table13[[#This Row],[L1 - Code]]&amp;"-"&amp;Table13[[#This Row],[L2 - Code]]</f>
        <v>T-TRA-DEP</v>
      </c>
      <c r="J38" s="172" t="str">
        <f>Table13[[#This Row],[L2 - Descr]]</f>
        <v>Specific Scenarios at Office of Departure (DEP)</v>
      </c>
    </row>
    <row r="39" spans="1:10" x14ac:dyDescent="0.25">
      <c r="A39" s="171" t="str">
        <f t="shared" si="1"/>
        <v>NCTSP5/TRA/DEP/T-TRA-DEP-A-011-Transit Movement is released for transit</v>
      </c>
      <c r="B39" s="167" t="s">
        <v>849</v>
      </c>
      <c r="C39" s="167" t="s">
        <v>740</v>
      </c>
      <c r="D39" s="167" t="s">
        <v>741</v>
      </c>
      <c r="E39" s="166" t="s">
        <v>742</v>
      </c>
      <c r="F39" s="167" t="s">
        <v>770</v>
      </c>
      <c r="G39" s="166" t="s">
        <v>767</v>
      </c>
      <c r="H39" s="167" t="s">
        <v>887</v>
      </c>
      <c r="I39" s="166" t="str">
        <f>"T-"&amp;Table13[[#This Row],[L1 - Code]]&amp;"-"&amp;Table13[[#This Row],[L2 - Code]]</f>
        <v>T-TRA-DEP</v>
      </c>
      <c r="J39" s="172" t="str">
        <f>Table13[[#This Row],[L2 - Descr]]</f>
        <v>Specific Scenarios at Office of Departure (DEP)</v>
      </c>
    </row>
    <row r="40" spans="1:10" x14ac:dyDescent="0.25">
      <c r="A40" s="171" t="str">
        <f t="shared" si="1"/>
        <v>NCTSP5/TRA/DEP/T-TRA-DEP-A-013-Release for transit refused due to guarantee registration failure</v>
      </c>
      <c r="B40" s="167" t="s">
        <v>849</v>
      </c>
      <c r="C40" s="167" t="s">
        <v>740</v>
      </c>
      <c r="D40" s="167" t="s">
        <v>741</v>
      </c>
      <c r="E40" s="166" t="s">
        <v>742</v>
      </c>
      <c r="F40" s="167" t="s">
        <v>770</v>
      </c>
      <c r="G40" s="166" t="s">
        <v>767</v>
      </c>
      <c r="H40" s="167" t="s">
        <v>888</v>
      </c>
      <c r="I40" s="166" t="str">
        <f>"T-"&amp;Table13[[#This Row],[L1 - Code]]&amp;"-"&amp;Table13[[#This Row],[L2 - Code]]</f>
        <v>T-TRA-DEP</v>
      </c>
      <c r="J40" s="172" t="str">
        <f>Table13[[#This Row],[L2 - Descr]]</f>
        <v>Specific Scenarios at Office of Departure (DEP)</v>
      </c>
    </row>
    <row r="41" spans="1:10" x14ac:dyDescent="0.25">
      <c r="A41" s="171" t="str">
        <f t="shared" si="1"/>
        <v>NCTSP5/TRA/DEP/T-TRA-DEP-A-014-Declaration amendment accepted</v>
      </c>
      <c r="B41" s="167" t="s">
        <v>849</v>
      </c>
      <c r="C41" s="167" t="s">
        <v>740</v>
      </c>
      <c r="D41" s="167" t="s">
        <v>741</v>
      </c>
      <c r="E41" s="166" t="s">
        <v>742</v>
      </c>
      <c r="F41" s="167" t="s">
        <v>770</v>
      </c>
      <c r="G41" s="166" t="s">
        <v>767</v>
      </c>
      <c r="H41" s="167" t="s">
        <v>889</v>
      </c>
      <c r="I41" s="166" t="str">
        <f>"T-"&amp;Table13[[#This Row],[L1 - Code]]&amp;"-"&amp;Table13[[#This Row],[L2 - Code]]</f>
        <v>T-TRA-DEP</v>
      </c>
      <c r="J41" s="172" t="str">
        <f>Table13[[#This Row],[L2 - Descr]]</f>
        <v>Specific Scenarios at Office of Departure (DEP)</v>
      </c>
    </row>
    <row r="42" spans="1:10" ht="30" x14ac:dyDescent="0.25">
      <c r="A42" s="171" t="str">
        <f t="shared" si="1"/>
        <v>NCTSP5/TRA/DEP/T-TRA-DEP-A-016-Invalidation request by the Holder of the Transit Procedure before release for transit</v>
      </c>
      <c r="B42" s="167" t="s">
        <v>849</v>
      </c>
      <c r="C42" s="167" t="s">
        <v>740</v>
      </c>
      <c r="D42" s="167" t="s">
        <v>741</v>
      </c>
      <c r="E42" s="166" t="s">
        <v>742</v>
      </c>
      <c r="F42" s="167" t="s">
        <v>770</v>
      </c>
      <c r="G42" s="166" t="s">
        <v>767</v>
      </c>
      <c r="H42" s="167" t="s">
        <v>890</v>
      </c>
      <c r="I42" s="166" t="str">
        <f>"T-"&amp;Table13[[#This Row],[L1 - Code]]&amp;"-"&amp;Table13[[#This Row],[L2 - Code]]</f>
        <v>T-TRA-DEP</v>
      </c>
      <c r="J42" s="172" t="str">
        <f>Table13[[#This Row],[L2 - Descr]]</f>
        <v>Specific Scenarios at Office of Departure (DEP)</v>
      </c>
    </row>
    <row r="43" spans="1:10" ht="30" x14ac:dyDescent="0.25">
      <c r="A43" s="171" t="str">
        <f t="shared" si="1"/>
        <v>NCTSP5/TRA/DEP/T-TRA-DEP-A-017-Invalidation request by the Holder of the Transit Procedure after release for transit</v>
      </c>
      <c r="B43" s="167" t="s">
        <v>849</v>
      </c>
      <c r="C43" s="167" t="s">
        <v>740</v>
      </c>
      <c r="D43" s="167" t="s">
        <v>741</v>
      </c>
      <c r="E43" s="166" t="s">
        <v>742</v>
      </c>
      <c r="F43" s="167" t="s">
        <v>770</v>
      </c>
      <c r="G43" s="166" t="s">
        <v>767</v>
      </c>
      <c r="H43" s="167" t="s">
        <v>891</v>
      </c>
      <c r="I43" s="166" t="str">
        <f>"T-"&amp;Table13[[#This Row],[L1 - Code]]&amp;"-"&amp;Table13[[#This Row],[L2 - Code]]</f>
        <v>T-TRA-DEP</v>
      </c>
      <c r="J43" s="172" t="str">
        <f>Table13[[#This Row],[L2 - Descr]]</f>
        <v>Specific Scenarios at Office of Departure (DEP)</v>
      </c>
    </row>
    <row r="44" spans="1:10" ht="30" x14ac:dyDescent="0.25">
      <c r="A44" s="171" t="str">
        <f t="shared" si="1"/>
        <v>NCTSP5/TRA/DEP/T-TRA-DEP-A-018-Invalidation of a transit declaration before release for transit when declaration data is electronically unavailable</v>
      </c>
      <c r="B44" s="167" t="s">
        <v>849</v>
      </c>
      <c r="C44" s="167" t="s">
        <v>740</v>
      </c>
      <c r="D44" s="167" t="s">
        <v>741</v>
      </c>
      <c r="E44" s="166" t="s">
        <v>742</v>
      </c>
      <c r="F44" s="167" t="s">
        <v>770</v>
      </c>
      <c r="G44" s="166" t="s">
        <v>767</v>
      </c>
      <c r="H44" s="167" t="s">
        <v>892</v>
      </c>
      <c r="I44" s="166" t="str">
        <f>"T-"&amp;Table13[[#This Row],[L1 - Code]]&amp;"-"&amp;Table13[[#This Row],[L2 - Code]]</f>
        <v>T-TRA-DEP</v>
      </c>
      <c r="J44" s="172" t="str">
        <f>Table13[[#This Row],[L2 - Descr]]</f>
        <v>Specific Scenarios at Office of Departure (DEP)</v>
      </c>
    </row>
    <row r="45" spans="1:10" x14ac:dyDescent="0.25">
      <c r="A45" s="171" t="str">
        <f t="shared" si="1"/>
        <v>NCTSP5/TRA/DEP/T-TRA-DEP-A-019-Invalidation of a transit declaration after release for transit</v>
      </c>
      <c r="B45" s="167" t="s">
        <v>849</v>
      </c>
      <c r="C45" s="167" t="s">
        <v>740</v>
      </c>
      <c r="D45" s="167" t="s">
        <v>741</v>
      </c>
      <c r="E45" s="166" t="s">
        <v>742</v>
      </c>
      <c r="F45" s="167" t="s">
        <v>770</v>
      </c>
      <c r="G45" s="166" t="s">
        <v>767</v>
      </c>
      <c r="H45" s="167" t="s">
        <v>893</v>
      </c>
      <c r="I45" s="166" t="str">
        <f>"T-"&amp;Table13[[#This Row],[L1 - Code]]&amp;"-"&amp;Table13[[#This Row],[L2 - Code]]</f>
        <v>T-TRA-DEP</v>
      </c>
      <c r="J45" s="172" t="str">
        <f>Table13[[#This Row],[L2 - Descr]]</f>
        <v>Specific Scenarios at Office of Departure (DEP)</v>
      </c>
    </row>
    <row r="46" spans="1:10" x14ac:dyDescent="0.25">
      <c r="A46" s="171" t="str">
        <f t="shared" si="1"/>
        <v>NCTSP5/TRA/DEP/T-TRA-DEP-A-020-‘Open’ ATR Response C_ATR_RSP (IE115) is closed</v>
      </c>
      <c r="B46" s="167" t="s">
        <v>849</v>
      </c>
      <c r="C46" s="167" t="s">
        <v>740</v>
      </c>
      <c r="D46" s="167" t="s">
        <v>741</v>
      </c>
      <c r="E46" s="166" t="s">
        <v>742</v>
      </c>
      <c r="F46" s="167" t="s">
        <v>770</v>
      </c>
      <c r="G46" s="166" t="s">
        <v>767</v>
      </c>
      <c r="H46" s="167" t="s">
        <v>894</v>
      </c>
      <c r="I46" s="166" t="str">
        <f>"T-"&amp;Table13[[#This Row],[L1 - Code]]&amp;"-"&amp;Table13[[#This Row],[L2 - Code]]</f>
        <v>T-TRA-DEP</v>
      </c>
      <c r="J46" s="172" t="str">
        <f>Table13[[#This Row],[L2 - Descr]]</f>
        <v>Specific Scenarios at Office of Departure (DEP)</v>
      </c>
    </row>
    <row r="47" spans="1:10" x14ac:dyDescent="0.25">
      <c r="A47" s="171" t="str">
        <f t="shared" si="1"/>
        <v>NCTSP5/TRA/DEP/T-TRA-DEP-A-021-Release for transit refused for safety and security reasons</v>
      </c>
      <c r="B47" s="167" t="s">
        <v>849</v>
      </c>
      <c r="C47" s="167" t="s">
        <v>740</v>
      </c>
      <c r="D47" s="167" t="s">
        <v>741</v>
      </c>
      <c r="E47" s="166" t="s">
        <v>742</v>
      </c>
      <c r="F47" s="167" t="s">
        <v>770</v>
      </c>
      <c r="G47" s="166" t="s">
        <v>767</v>
      </c>
      <c r="H47" s="167" t="s">
        <v>895</v>
      </c>
      <c r="I47" s="166" t="str">
        <f>"T-"&amp;Table13[[#This Row],[L1 - Code]]&amp;"-"&amp;Table13[[#This Row],[L2 - Code]]</f>
        <v>T-TRA-DEP</v>
      </c>
      <c r="J47" s="172" t="str">
        <f>Table13[[#This Row],[L2 - Descr]]</f>
        <v>Specific Scenarios at Office of Departure (DEP)</v>
      </c>
    </row>
    <row r="48" spans="1:10" x14ac:dyDescent="0.25">
      <c r="A48" s="171" t="str">
        <f t="shared" si="1"/>
        <v>NCTSP5/TRA/DEP/T-TRA-DEP-E-004-Transit presentation notification not valid</v>
      </c>
      <c r="B48" s="167" t="s">
        <v>849</v>
      </c>
      <c r="C48" s="167" t="s">
        <v>740</v>
      </c>
      <c r="D48" s="167" t="s">
        <v>741</v>
      </c>
      <c r="E48" s="166" t="s">
        <v>742</v>
      </c>
      <c r="F48" s="167" t="s">
        <v>770</v>
      </c>
      <c r="G48" s="166" t="s">
        <v>767</v>
      </c>
      <c r="H48" s="167" t="s">
        <v>896</v>
      </c>
      <c r="I48" s="166" t="str">
        <f>"T-"&amp;Table13[[#This Row],[L1 - Code]]&amp;"-"&amp;Table13[[#This Row],[L2 - Code]]</f>
        <v>T-TRA-DEP</v>
      </c>
      <c r="J48" s="172" t="str">
        <f>Table13[[#This Row],[L2 - Descr]]</f>
        <v>Specific Scenarios at Office of Departure (DEP)</v>
      </c>
    </row>
    <row r="49" spans="1:10" x14ac:dyDescent="0.25">
      <c r="A49" s="171" t="str">
        <f t="shared" si="1"/>
        <v>NCTSP5/TRA/DEP/T-TRA-DEP-E-005-Cancellation of the pre-lodged declaration prior to presentation of goods</v>
      </c>
      <c r="B49" s="167" t="s">
        <v>849</v>
      </c>
      <c r="C49" s="167" t="s">
        <v>740</v>
      </c>
      <c r="D49" s="167" t="s">
        <v>741</v>
      </c>
      <c r="E49" s="166" t="s">
        <v>742</v>
      </c>
      <c r="F49" s="167" t="s">
        <v>770</v>
      </c>
      <c r="G49" s="166" t="s">
        <v>767</v>
      </c>
      <c r="H49" s="167" t="s">
        <v>897</v>
      </c>
      <c r="I49" s="166" t="str">
        <f>"T-"&amp;Table13[[#This Row],[L1 - Code]]&amp;"-"&amp;Table13[[#This Row],[L2 - Code]]</f>
        <v>T-TRA-DEP</v>
      </c>
      <c r="J49" s="172" t="str">
        <f>Table13[[#This Row],[L2 - Descr]]</f>
        <v>Specific Scenarios at Office of Departure (DEP)</v>
      </c>
    </row>
    <row r="50" spans="1:10" x14ac:dyDescent="0.25">
      <c r="A50" s="171" t="str">
        <f t="shared" si="1"/>
        <v>NCTSP5/TRA/DEP/T-TRA-DEP-E-009-Release request rejected</v>
      </c>
      <c r="B50" s="167" t="s">
        <v>849</v>
      </c>
      <c r="C50" s="167" t="s">
        <v>740</v>
      </c>
      <c r="D50" s="167" t="s">
        <v>741</v>
      </c>
      <c r="E50" s="166" t="s">
        <v>742</v>
      </c>
      <c r="F50" s="167" t="s">
        <v>770</v>
      </c>
      <c r="G50" s="166" t="s">
        <v>767</v>
      </c>
      <c r="H50" s="167" t="s">
        <v>898</v>
      </c>
      <c r="I50" s="166" t="str">
        <f>"T-"&amp;Table13[[#This Row],[L1 - Code]]&amp;"-"&amp;Table13[[#This Row],[L2 - Code]]</f>
        <v>T-TRA-DEP</v>
      </c>
      <c r="J50" s="172" t="str">
        <f>Table13[[#This Row],[L2 - Descr]]</f>
        <v>Specific Scenarios at Office of Departure (DEP)</v>
      </c>
    </row>
    <row r="51" spans="1:10" x14ac:dyDescent="0.25">
      <c r="A51" s="171" t="str">
        <f t="shared" si="1"/>
        <v>NCTSP5/TRA/DEP/T-TRA-DEP-E-012-Rejection of transit declaration</v>
      </c>
      <c r="B51" s="167" t="s">
        <v>849</v>
      </c>
      <c r="C51" s="167" t="s">
        <v>740</v>
      </c>
      <c r="D51" s="167" t="s">
        <v>741</v>
      </c>
      <c r="E51" s="166" t="s">
        <v>742</v>
      </c>
      <c r="F51" s="167" t="s">
        <v>770</v>
      </c>
      <c r="G51" s="166" t="s">
        <v>767</v>
      </c>
      <c r="H51" s="167" t="s">
        <v>899</v>
      </c>
      <c r="I51" s="166" t="str">
        <f>"T-"&amp;Table13[[#This Row],[L1 - Code]]&amp;"-"&amp;Table13[[#This Row],[L2 - Code]]</f>
        <v>T-TRA-DEP</v>
      </c>
      <c r="J51" s="172" t="str">
        <f>Table13[[#This Row],[L2 - Descr]]</f>
        <v>Specific Scenarios at Office of Departure (DEP)</v>
      </c>
    </row>
    <row r="52" spans="1:10" x14ac:dyDescent="0.25">
      <c r="A52" s="171" t="str">
        <f t="shared" si="1"/>
        <v>NCTSP5/TRA/DEP/T-TRA-DEP-E-015-Declaration amendment rejected</v>
      </c>
      <c r="B52" s="167" t="s">
        <v>849</v>
      </c>
      <c r="C52" s="167" t="s">
        <v>740</v>
      </c>
      <c r="D52" s="167" t="s">
        <v>741</v>
      </c>
      <c r="E52" s="166" t="s">
        <v>742</v>
      </c>
      <c r="F52" s="167" t="s">
        <v>770</v>
      </c>
      <c r="G52" s="166" t="s">
        <v>767</v>
      </c>
      <c r="H52" s="167" t="s">
        <v>900</v>
      </c>
      <c r="I52" s="166" t="str">
        <f>"T-"&amp;Table13[[#This Row],[L1 - Code]]&amp;"-"&amp;Table13[[#This Row],[L2 - Code]]</f>
        <v>T-TRA-DEP</v>
      </c>
      <c r="J52" s="172" t="str">
        <f>Table13[[#This Row],[L2 - Descr]]</f>
        <v>Specific Scenarios at Office of Departure (DEP)</v>
      </c>
    </row>
    <row r="53" spans="1:10" x14ac:dyDescent="0.25">
      <c r="A53" s="171" t="str">
        <f t="shared" si="1"/>
        <v>NCTSP5/TRA/DES/T-TRA-DES-A-004-Simplified procedure at destination</v>
      </c>
      <c r="B53" s="167" t="s">
        <v>849</v>
      </c>
      <c r="C53" s="167" t="s">
        <v>740</v>
      </c>
      <c r="D53" s="167" t="s">
        <v>741</v>
      </c>
      <c r="E53" s="166" t="s">
        <v>742</v>
      </c>
      <c r="F53" s="167" t="s">
        <v>798</v>
      </c>
      <c r="G53" s="166" t="s">
        <v>795</v>
      </c>
      <c r="H53" s="167" t="s">
        <v>901</v>
      </c>
      <c r="I53" s="166" t="str">
        <f>"T-"&amp;Table13[[#This Row],[L1 - Code]]&amp;"-"&amp;Table13[[#This Row],[L2 - Code]]</f>
        <v>T-TRA-DES</v>
      </c>
      <c r="J53" s="172" t="str">
        <f>Table13[[#This Row],[L2 - Descr]]</f>
        <v>Specific Scenarios at Office of Destination (DES)</v>
      </c>
    </row>
    <row r="54" spans="1:10" x14ac:dyDescent="0.25">
      <c r="A54" s="171" t="str">
        <f t="shared" si="1"/>
        <v>NCTSP5/TRA/DES/T-TRA-DES-A-006-Unloading Permission Received – Unloading Remarks</v>
      </c>
      <c r="B54" s="167" t="s">
        <v>849</v>
      </c>
      <c r="C54" s="167" t="s">
        <v>740</v>
      </c>
      <c r="D54" s="167" t="s">
        <v>741</v>
      </c>
      <c r="E54" s="166" t="s">
        <v>742</v>
      </c>
      <c r="F54" s="167" t="s">
        <v>798</v>
      </c>
      <c r="G54" s="166" t="s">
        <v>795</v>
      </c>
      <c r="H54" s="167" t="s">
        <v>902</v>
      </c>
      <c r="I54" s="166" t="str">
        <f>"T-"&amp;Table13[[#This Row],[L1 - Code]]&amp;"-"&amp;Table13[[#This Row],[L2 - Code]]</f>
        <v>T-TRA-DES</v>
      </c>
      <c r="J54" s="172" t="str">
        <f>Table13[[#This Row],[L2 - Descr]]</f>
        <v>Specific Scenarios at Office of Destination (DES)</v>
      </c>
    </row>
    <row r="55" spans="1:10" ht="30" x14ac:dyDescent="0.25">
      <c r="A55" s="171" t="str">
        <f t="shared" si="1"/>
        <v>NCTSP5/TRA/DES/T-TRA-DES-A-008-Major Discrepancies found during control at the Office of Destination – Resolved before the expiration of resolution timer</v>
      </c>
      <c r="B55" s="167" t="s">
        <v>849</v>
      </c>
      <c r="C55" s="167" t="s">
        <v>740</v>
      </c>
      <c r="D55" s="167" t="s">
        <v>741</v>
      </c>
      <c r="E55" s="166" t="s">
        <v>742</v>
      </c>
      <c r="F55" s="167" t="s">
        <v>798</v>
      </c>
      <c r="G55" s="166" t="s">
        <v>795</v>
      </c>
      <c r="H55" s="167" t="s">
        <v>903</v>
      </c>
      <c r="I55" s="166" t="str">
        <f>"T-"&amp;Table13[[#This Row],[L1 - Code]]&amp;"-"&amp;Table13[[#This Row],[L2 - Code]]</f>
        <v>T-TRA-DES</v>
      </c>
      <c r="J55" s="172" t="str">
        <f>Table13[[#This Row],[L2 - Descr]]</f>
        <v>Specific Scenarios at Office of Destination (DES)</v>
      </c>
    </row>
    <row r="56" spans="1:10" ht="30" x14ac:dyDescent="0.25">
      <c r="A56" s="171" t="str">
        <f t="shared" si="1"/>
        <v>NCTSP5/TRA/DES/T-TRA-DES-A-013-Major Discrepancies found during control at the Office of Destination – Major Discrepancies are confirmed– Recovery to be started</v>
      </c>
      <c r="B56" s="167" t="s">
        <v>849</v>
      </c>
      <c r="C56" s="167"/>
      <c r="D56" s="167"/>
      <c r="E56" s="166" t="s">
        <v>742</v>
      </c>
      <c r="F56" s="167" t="s">
        <v>798</v>
      </c>
      <c r="G56" s="166" t="s">
        <v>795</v>
      </c>
      <c r="H56" s="167" t="s">
        <v>904</v>
      </c>
      <c r="I56" s="166" t="str">
        <f>"T-"&amp;Table13[[#This Row],[L1 - Code]]&amp;"-"&amp;Table13[[#This Row],[L2 - Code]]</f>
        <v>T-TRA-DES</v>
      </c>
      <c r="J56" s="172" t="str">
        <f>Table13[[#This Row],[L2 - Descr]]</f>
        <v>Specific Scenarios at Office of Destination (DES)</v>
      </c>
    </row>
    <row r="57" spans="1:10" ht="30" x14ac:dyDescent="0.25">
      <c r="A57" s="171" t="str">
        <f t="shared" si="1"/>
        <v xml:space="preserve">NCTSP5/TRA/DES/T-TRA-DES-A-012-Major Discrepancies found during control at the Office of Destination – Resolved after the expiration of resolution timer </v>
      </c>
      <c r="B57" s="167" t="s">
        <v>849</v>
      </c>
      <c r="C57" s="167" t="s">
        <v>740</v>
      </c>
      <c r="D57" s="167" t="s">
        <v>741</v>
      </c>
      <c r="E57" s="166" t="s">
        <v>742</v>
      </c>
      <c r="F57" s="167" t="s">
        <v>798</v>
      </c>
      <c r="G57" s="166" t="s">
        <v>795</v>
      </c>
      <c r="H57" s="167" t="s">
        <v>905</v>
      </c>
      <c r="I57" s="166" t="str">
        <f>"T-"&amp;Table13[[#This Row],[L1 - Code]]&amp;"-"&amp;Table13[[#This Row],[L2 - Code]]</f>
        <v>T-TRA-DES</v>
      </c>
      <c r="J57" s="172" t="str">
        <f>Table13[[#This Row],[L2 - Descr]]</f>
        <v>Specific Scenarios at Office of Destination (DES)</v>
      </c>
    </row>
    <row r="58" spans="1:10" x14ac:dyDescent="0.25">
      <c r="A58" s="171" t="str">
        <f t="shared" si="1"/>
        <v>NCTSP5/TRA/DES/T-TRA-DES-A-009-Diversion at Office of Destination accepted</v>
      </c>
      <c r="B58" s="167" t="s">
        <v>849</v>
      </c>
      <c r="C58" s="167" t="s">
        <v>740</v>
      </c>
      <c r="D58" s="167" t="s">
        <v>741</v>
      </c>
      <c r="E58" s="166" t="s">
        <v>742</v>
      </c>
      <c r="F58" s="167" t="s">
        <v>798</v>
      </c>
      <c r="G58" s="166" t="s">
        <v>795</v>
      </c>
      <c r="H58" s="167" t="s">
        <v>906</v>
      </c>
      <c r="I58" s="166" t="str">
        <f>"T-"&amp;Table13[[#This Row],[L1 - Code]]&amp;"-"&amp;Table13[[#This Row],[L2 - Code]]</f>
        <v>T-TRA-DES</v>
      </c>
      <c r="J58" s="172" t="str">
        <f>Table13[[#This Row],[L2 - Descr]]</f>
        <v>Specific Scenarios at Office of Destination (DES)</v>
      </c>
    </row>
    <row r="59" spans="1:10" x14ac:dyDescent="0.25">
      <c r="A59" s="171" t="str">
        <f t="shared" si="1"/>
        <v>NCTSP5/TRA/DES/T-TRA-DES-A-010-Diversion at Office of Destination rejected</v>
      </c>
      <c r="B59" s="167" t="s">
        <v>849</v>
      </c>
      <c r="C59" s="167" t="s">
        <v>740</v>
      </c>
      <c r="D59" s="167" t="s">
        <v>741</v>
      </c>
      <c r="E59" s="166" t="s">
        <v>742</v>
      </c>
      <c r="F59" s="167" t="s">
        <v>798</v>
      </c>
      <c r="G59" s="166" t="s">
        <v>795</v>
      </c>
      <c r="H59" s="167" t="s">
        <v>907</v>
      </c>
      <c r="I59" s="166" t="str">
        <f>"T-"&amp;Table13[[#This Row],[L1 - Code]]&amp;"-"&amp;Table13[[#This Row],[L2 - Code]]</f>
        <v>T-TRA-DES</v>
      </c>
      <c r="J59" s="172" t="str">
        <f>Table13[[#This Row],[L2 - Descr]]</f>
        <v>Specific Scenarios at Office of Destination (DES)</v>
      </c>
    </row>
    <row r="60" spans="1:10" x14ac:dyDescent="0.25">
      <c r="A60" s="171" t="str">
        <f t="shared" si="1"/>
        <v>NCTSP5/TRA/DES/T-TRA-DES-A-011-Manual closure at Departure based on alternative proof</v>
      </c>
      <c r="B60" s="167" t="s">
        <v>849</v>
      </c>
      <c r="C60" s="167" t="s">
        <v>740</v>
      </c>
      <c r="D60" s="167" t="s">
        <v>741</v>
      </c>
      <c r="E60" s="166" t="s">
        <v>742</v>
      </c>
      <c r="F60" s="167" t="s">
        <v>798</v>
      </c>
      <c r="G60" s="166" t="s">
        <v>795</v>
      </c>
      <c r="H60" s="167" t="s">
        <v>908</v>
      </c>
      <c r="I60" s="166" t="str">
        <f>"T-"&amp;Table13[[#This Row],[L1 - Code]]&amp;"-"&amp;Table13[[#This Row],[L2 - Code]]</f>
        <v>T-TRA-DES</v>
      </c>
      <c r="J60" s="172" t="str">
        <f>Table13[[#This Row],[L2 - Descr]]</f>
        <v>Specific Scenarios at Office of Destination (DES)</v>
      </c>
    </row>
    <row r="61" spans="1:10" x14ac:dyDescent="0.25">
      <c r="A61" s="171" t="str">
        <f t="shared" si="1"/>
        <v>NCTSP5/TRA/DES/T-TRA-DES-E-003-Rejection of arrival notification</v>
      </c>
      <c r="B61" s="167" t="s">
        <v>849</v>
      </c>
      <c r="C61" s="167" t="s">
        <v>740</v>
      </c>
      <c r="D61" s="167" t="s">
        <v>741</v>
      </c>
      <c r="E61" s="166" t="s">
        <v>742</v>
      </c>
      <c r="F61" s="167" t="s">
        <v>798</v>
      </c>
      <c r="G61" s="166" t="s">
        <v>795</v>
      </c>
      <c r="H61" s="167" t="s">
        <v>909</v>
      </c>
      <c r="I61" s="166" t="str">
        <f>"T-"&amp;Table13[[#This Row],[L1 - Code]]&amp;"-"&amp;Table13[[#This Row],[L2 - Code]]</f>
        <v>T-TRA-DES</v>
      </c>
      <c r="J61" s="172" t="str">
        <f>Table13[[#This Row],[L2 - Descr]]</f>
        <v>Specific Scenarios at Office of Destination (DES)</v>
      </c>
    </row>
    <row r="62" spans="1:10" x14ac:dyDescent="0.25">
      <c r="A62" s="171" t="str">
        <f t="shared" si="1"/>
        <v>NCTSP5/TRA/DES/T-TRA-DES-E-007-Unloading remarks rejected</v>
      </c>
      <c r="B62" s="167" t="s">
        <v>849</v>
      </c>
      <c r="C62" s="167" t="s">
        <v>740</v>
      </c>
      <c r="D62" s="167" t="s">
        <v>741</v>
      </c>
      <c r="E62" s="166" t="s">
        <v>742</v>
      </c>
      <c r="F62" s="167" t="s">
        <v>798</v>
      </c>
      <c r="G62" s="166" t="s">
        <v>795</v>
      </c>
      <c r="H62" s="167" t="s">
        <v>910</v>
      </c>
      <c r="I62" s="166" t="str">
        <f>"T-"&amp;Table13[[#This Row],[L1 - Code]]&amp;"-"&amp;Table13[[#This Row],[L2 - Code]]</f>
        <v>T-TRA-DES</v>
      </c>
      <c r="J62" s="172" t="str">
        <f>Table13[[#This Row],[L2 - Descr]]</f>
        <v>Specific Scenarios at Office of Destination (DES)</v>
      </c>
    </row>
    <row r="63" spans="1:10" x14ac:dyDescent="0.25">
      <c r="A63" s="171" t="str">
        <f t="shared" si="1"/>
        <v>NCTSP5/TRA/DES/T-TRA-DES-M-001-Arrival notification valid</v>
      </c>
      <c r="B63" s="167" t="s">
        <v>849</v>
      </c>
      <c r="C63" s="167" t="s">
        <v>740</v>
      </c>
      <c r="D63" s="167" t="s">
        <v>741</v>
      </c>
      <c r="E63" s="166" t="s">
        <v>742</v>
      </c>
      <c r="F63" s="167" t="s">
        <v>798</v>
      </c>
      <c r="G63" s="166" t="s">
        <v>795</v>
      </c>
      <c r="H63" s="167" t="s">
        <v>911</v>
      </c>
      <c r="I63" s="166" t="str">
        <f>"T-"&amp;Table13[[#This Row],[L1 - Code]]&amp;"-"&amp;Table13[[#This Row],[L2 - Code]]</f>
        <v>T-TRA-DES</v>
      </c>
      <c r="J63" s="172" t="str">
        <f>Table13[[#This Row],[L2 - Descr]]</f>
        <v>Specific Scenarios at Office of Destination (DES)</v>
      </c>
    </row>
    <row r="64" spans="1:10" ht="30" x14ac:dyDescent="0.25">
      <c r="A64" s="171" t="str">
        <f t="shared" si="1"/>
        <v>NCTSP5/TRA/EFT/T-TRA-EFT-A-005-Lodgment of Transit Declaration having Export as Previous Procedure - Unknown Export MRN and Positive IE503 (before acceptance)</v>
      </c>
      <c r="B64" s="167" t="s">
        <v>849</v>
      </c>
      <c r="C64" s="167" t="s">
        <v>740</v>
      </c>
      <c r="D64" s="167" t="s">
        <v>741</v>
      </c>
      <c r="E64" s="166" t="s">
        <v>742</v>
      </c>
      <c r="F64" s="167" t="s">
        <v>912</v>
      </c>
      <c r="G64" s="166" t="s">
        <v>913</v>
      </c>
      <c r="H64" s="167" t="s">
        <v>914</v>
      </c>
      <c r="I64" s="166" t="str">
        <f>"T-"&amp;Table13[[#This Row],[L1 - Code]]&amp;"-"&amp;Table13[[#This Row],[L2 - Code]]</f>
        <v>T-TRA-EFT</v>
      </c>
      <c r="J64" s="172" t="str">
        <f>Table13[[#This Row],[L2 - Descr]]</f>
        <v>Export Followed by Transit (EFT)</v>
      </c>
    </row>
    <row r="65" spans="1:10" ht="30" x14ac:dyDescent="0.25">
      <c r="A65" s="171" t="str">
        <f t="shared" si="1"/>
        <v>NCTSP5/TRA/EFT/T-TRA-EFT-A-006-Amendment of transit declaration having export as previous procedure – Positive Response from AES</v>
      </c>
      <c r="B65" s="167" t="s">
        <v>849</v>
      </c>
      <c r="C65" s="167" t="s">
        <v>740</v>
      </c>
      <c r="D65" s="167" t="s">
        <v>741</v>
      </c>
      <c r="E65" s="166" t="s">
        <v>742</v>
      </c>
      <c r="F65" s="167" t="s">
        <v>912</v>
      </c>
      <c r="G65" s="166" t="s">
        <v>913</v>
      </c>
      <c r="H65" s="167" t="s">
        <v>915</v>
      </c>
      <c r="I65" s="166" t="str">
        <f>"T-"&amp;Table13[[#This Row],[L1 - Code]]&amp;"-"&amp;Table13[[#This Row],[L2 - Code]]</f>
        <v>T-TRA-EFT</v>
      </c>
      <c r="J65" s="172" t="str">
        <f>Table13[[#This Row],[L2 - Descr]]</f>
        <v>Export Followed by Transit (EFT)</v>
      </c>
    </row>
    <row r="66" spans="1:10" ht="30" x14ac:dyDescent="0.25">
      <c r="A66" s="171" t="str">
        <f t="shared" ref="A66:A98" si="2">B66&amp;"/"&amp;E66&amp;"/"&amp;G66&amp;"/"&amp;H66</f>
        <v>NCTSP5/TRA/EFT/T-TRA-EFT-A-008-Invalidation of transit declaration having export as previous procedure - Before release for transit</v>
      </c>
      <c r="B66" s="167" t="s">
        <v>849</v>
      </c>
      <c r="C66" s="167" t="s">
        <v>740</v>
      </c>
      <c r="D66" s="167" t="s">
        <v>741</v>
      </c>
      <c r="E66" s="166" t="s">
        <v>742</v>
      </c>
      <c r="F66" s="167" t="s">
        <v>912</v>
      </c>
      <c r="G66" s="166" t="s">
        <v>913</v>
      </c>
      <c r="H66" s="167" t="s">
        <v>916</v>
      </c>
      <c r="I66" s="166" t="str">
        <f>"T-"&amp;Table13[[#This Row],[L1 - Code]]&amp;"-"&amp;Table13[[#This Row],[L2 - Code]]</f>
        <v>T-TRA-EFT</v>
      </c>
      <c r="J66" s="172" t="str">
        <f>Table13[[#This Row],[L2 - Descr]]</f>
        <v>Export Followed by Transit (EFT)</v>
      </c>
    </row>
    <row r="67" spans="1:10" x14ac:dyDescent="0.25">
      <c r="A67" s="171" t="str">
        <f t="shared" si="2"/>
        <v>NCTSP5/TRA/EFT/T-TRA-EFT-A-009-Transit movement having export as previous procedure is not released for transit</v>
      </c>
      <c r="B67" s="167" t="s">
        <v>849</v>
      </c>
      <c r="C67" s="167" t="s">
        <v>740</v>
      </c>
      <c r="D67" s="167" t="s">
        <v>741</v>
      </c>
      <c r="E67" s="166" t="s">
        <v>742</v>
      </c>
      <c r="F67" s="167" t="s">
        <v>912</v>
      </c>
      <c r="G67" s="166" t="s">
        <v>913</v>
      </c>
      <c r="H67" s="167" t="s">
        <v>917</v>
      </c>
      <c r="I67" s="166" t="str">
        <f>"T-"&amp;Table13[[#This Row],[L1 - Code]]&amp;"-"&amp;Table13[[#This Row],[L2 - Code]]</f>
        <v>T-TRA-EFT</v>
      </c>
      <c r="J67" s="172" t="str">
        <f>Table13[[#This Row],[L2 - Descr]]</f>
        <v>Export Followed by Transit (EFT)</v>
      </c>
    </row>
    <row r="68" spans="1:10" ht="30" x14ac:dyDescent="0.25">
      <c r="A68" s="171" t="str">
        <f t="shared" si="2"/>
        <v>NCTSP5/TRA/EFT/T-TRA-EFT-A-010-Transit movement having export as previous procedure - Control results from destination indicate discrepancies - Dispatch of control results information to Office of Exit</v>
      </c>
      <c r="B68" s="167" t="s">
        <v>849</v>
      </c>
      <c r="C68" s="167" t="s">
        <v>740</v>
      </c>
      <c r="D68" s="167" t="s">
        <v>741</v>
      </c>
      <c r="E68" s="166" t="s">
        <v>742</v>
      </c>
      <c r="F68" s="167" t="s">
        <v>912</v>
      </c>
      <c r="G68" s="166" t="s">
        <v>913</v>
      </c>
      <c r="H68" s="167" t="s">
        <v>918</v>
      </c>
      <c r="I68" s="166" t="str">
        <f>"T-"&amp;Table13[[#This Row],[L1 - Code]]&amp;"-"&amp;Table13[[#This Row],[L2 - Code]]</f>
        <v>T-TRA-EFT</v>
      </c>
      <c r="J68" s="172" t="str">
        <f>Table13[[#This Row],[L2 - Descr]]</f>
        <v>Export Followed by Transit (EFT)</v>
      </c>
    </row>
    <row r="69" spans="1:10" ht="30" x14ac:dyDescent="0.25">
      <c r="A69" s="171" t="str">
        <f t="shared" si="2"/>
        <v>NCTSP5/TRA/EFT/T-TRA-EFT-A-011-Transit movement having export as previous procedure - Departure notifies Office of Exit for the initiation of recovery</v>
      </c>
      <c r="B69" s="167" t="s">
        <v>849</v>
      </c>
      <c r="C69" s="167" t="s">
        <v>740</v>
      </c>
      <c r="D69" s="167" t="s">
        <v>741</v>
      </c>
      <c r="E69" s="166" t="s">
        <v>742</v>
      </c>
      <c r="F69" s="167" t="s">
        <v>912</v>
      </c>
      <c r="G69" s="166" t="s">
        <v>913</v>
      </c>
      <c r="H69" s="167" t="s">
        <v>919</v>
      </c>
      <c r="I69" s="166" t="str">
        <f>"T-"&amp;Table13[[#This Row],[L1 - Code]]&amp;"-"&amp;Table13[[#This Row],[L2 - Code]]</f>
        <v>T-TRA-EFT</v>
      </c>
      <c r="J69" s="172" t="str">
        <f>Table13[[#This Row],[L2 - Descr]]</f>
        <v>Export Followed by Transit (EFT)</v>
      </c>
    </row>
    <row r="70" spans="1:10" ht="30" x14ac:dyDescent="0.25">
      <c r="A70" s="171" t="str">
        <f t="shared" si="2"/>
        <v>NCTSP5/TRA/EFT/T-TRA-EFT-A-012-Manual closure at Departure based on alternative proof  - Export is previous procedure</v>
      </c>
      <c r="B70" s="167" t="s">
        <v>849</v>
      </c>
      <c r="C70" s="167" t="s">
        <v>740</v>
      </c>
      <c r="D70" s="167" t="s">
        <v>741</v>
      </c>
      <c r="E70" s="166" t="s">
        <v>742</v>
      </c>
      <c r="F70" s="167" t="s">
        <v>912</v>
      </c>
      <c r="G70" s="166" t="s">
        <v>913</v>
      </c>
      <c r="H70" s="167" t="s">
        <v>920</v>
      </c>
      <c r="I70" s="166" t="str">
        <f>"T-"&amp;Table13[[#This Row],[L1 - Code]]&amp;"-"&amp;Table13[[#This Row],[L2 - Code]]</f>
        <v>T-TRA-EFT</v>
      </c>
      <c r="J70" s="172" t="str">
        <f>Table13[[#This Row],[L2 - Descr]]</f>
        <v>Export Followed by Transit (EFT)</v>
      </c>
    </row>
    <row r="71" spans="1:10" ht="30" x14ac:dyDescent="0.25">
      <c r="A71" s="171" t="str">
        <f t="shared" si="2"/>
        <v>NCTSP5/TRA/EFT/T-TRA-EFT-E-004-Lodgment of transit declaration having export as previous procedure - Negative response from Office of Exit (before acceptance)</v>
      </c>
      <c r="B71" s="167" t="s">
        <v>849</v>
      </c>
      <c r="C71" s="167" t="s">
        <v>740</v>
      </c>
      <c r="D71" s="167" t="s">
        <v>741</v>
      </c>
      <c r="E71" s="166" t="s">
        <v>742</v>
      </c>
      <c r="F71" s="167" t="s">
        <v>912</v>
      </c>
      <c r="G71" s="166" t="s">
        <v>913</v>
      </c>
      <c r="H71" s="167" t="s">
        <v>921</v>
      </c>
      <c r="I71" s="166" t="str">
        <f>"T-"&amp;Table13[[#This Row],[L1 - Code]]&amp;"-"&amp;Table13[[#This Row],[L2 - Code]]</f>
        <v>T-TRA-EFT</v>
      </c>
      <c r="J71" s="172" t="str">
        <f>Table13[[#This Row],[L2 - Descr]]</f>
        <v>Export Followed by Transit (EFT)</v>
      </c>
    </row>
    <row r="72" spans="1:10" ht="30" x14ac:dyDescent="0.25">
      <c r="A72" s="171" t="str">
        <f t="shared" si="2"/>
        <v>NCTSP5/TRA/EFT/T-TRA-EFT-E-007-Amendment of transit declaration having export as previous procedure – Negative Response from AES</v>
      </c>
      <c r="B72" s="167" t="s">
        <v>849</v>
      </c>
      <c r="C72" s="167" t="s">
        <v>740</v>
      </c>
      <c r="D72" s="167" t="s">
        <v>741</v>
      </c>
      <c r="E72" s="166" t="s">
        <v>742</v>
      </c>
      <c r="F72" s="167" t="s">
        <v>912</v>
      </c>
      <c r="G72" s="166" t="s">
        <v>913</v>
      </c>
      <c r="H72" s="167" t="s">
        <v>922</v>
      </c>
      <c r="I72" s="166" t="str">
        <f>"T-"&amp;Table13[[#This Row],[L1 - Code]]&amp;"-"&amp;Table13[[#This Row],[L2 - Code]]</f>
        <v>T-TRA-EFT</v>
      </c>
      <c r="J72" s="172" t="str">
        <f>Table13[[#This Row],[L2 - Descr]]</f>
        <v>Export Followed by Transit (EFT)</v>
      </c>
    </row>
    <row r="73" spans="1:10" ht="44.45" customHeight="1" x14ac:dyDescent="0.25">
      <c r="A73" s="171" t="str">
        <f t="shared" si="2"/>
        <v>NCTSP5/TRA/EFT/T-TRA-EFT-A-013-Lodgment of transit declaration having export as previous procedure (external transit) - ARC Reference Number (or fallback e-AD reference number) as exists in Export Declaration data does not match with Transit Declaration Data</v>
      </c>
      <c r="B73" s="167" t="s">
        <v>849</v>
      </c>
      <c r="C73" s="167" t="s">
        <v>740</v>
      </c>
      <c r="D73" s="167" t="s">
        <v>741</v>
      </c>
      <c r="E73" s="166" t="s">
        <v>742</v>
      </c>
      <c r="F73" s="167" t="s">
        <v>912</v>
      </c>
      <c r="G73" s="166" t="s">
        <v>913</v>
      </c>
      <c r="H73" s="167" t="s">
        <v>923</v>
      </c>
      <c r="I73" s="166" t="str">
        <f>"T-"&amp;Table13[[#This Row],[L1 - Code]]&amp;"-"&amp;Table13[[#This Row],[L2 - Code]]</f>
        <v>T-TRA-EFT</v>
      </c>
      <c r="J73" s="172" t="str">
        <f>Table13[[#This Row],[L2 - Descr]]</f>
        <v>Export Followed by Transit (EFT)</v>
      </c>
    </row>
    <row r="74" spans="1:10" x14ac:dyDescent="0.25">
      <c r="A74" s="171" t="str">
        <f t="shared" si="2"/>
        <v>NCTSP5/TRA/EFT/T-TRA-EFT-M-001-Core flow of the export followed by transit - External transit</v>
      </c>
      <c r="B74" s="167" t="s">
        <v>849</v>
      </c>
      <c r="C74" s="167" t="s">
        <v>740</v>
      </c>
      <c r="D74" s="167" t="s">
        <v>741</v>
      </c>
      <c r="E74" s="166" t="s">
        <v>742</v>
      </c>
      <c r="F74" s="167" t="s">
        <v>912</v>
      </c>
      <c r="G74" s="166" t="s">
        <v>913</v>
      </c>
      <c r="H74" s="167" t="s">
        <v>924</v>
      </c>
      <c r="I74" s="166" t="str">
        <f>"T-"&amp;Table13[[#This Row],[L1 - Code]]&amp;"-"&amp;Table13[[#This Row],[L2 - Code]]</f>
        <v>T-TRA-EFT</v>
      </c>
      <c r="J74" s="172" t="str">
        <f>Table13[[#This Row],[L2 - Descr]]</f>
        <v>Export Followed by Transit (EFT)</v>
      </c>
    </row>
    <row r="75" spans="1:10" ht="30" x14ac:dyDescent="0.25">
      <c r="A75" s="171" t="str">
        <f t="shared" si="2"/>
        <v>NCTSP5/TRA/EFT/T-TRA-EFT-M-003-Core flow of the export followed by transit - Internal transit (Inappropriate Office of Destination)</v>
      </c>
      <c r="B75" s="167" t="s">
        <v>849</v>
      </c>
      <c r="C75" s="167" t="s">
        <v>740</v>
      </c>
      <c r="D75" s="167" t="s">
        <v>741</v>
      </c>
      <c r="E75" s="166" t="s">
        <v>742</v>
      </c>
      <c r="F75" s="167" t="s">
        <v>912</v>
      </c>
      <c r="G75" s="166" t="s">
        <v>913</v>
      </c>
      <c r="H75" s="167" t="s">
        <v>925</v>
      </c>
      <c r="I75" s="166" t="str">
        <f>"T-"&amp;Table13[[#This Row],[L1 - Code]]&amp;"-"&amp;Table13[[#This Row],[L2 - Code]]</f>
        <v>T-TRA-EFT</v>
      </c>
      <c r="J75" s="172" t="str">
        <f>Table13[[#This Row],[L2 - Descr]]</f>
        <v>Export Followed by Transit (EFT)</v>
      </c>
    </row>
    <row r="76" spans="1:10" ht="30" x14ac:dyDescent="0.25">
      <c r="A76" s="171" t="str">
        <f t="shared" si="2"/>
        <v>NCTSP5/TRA/EFT/T-TRA-EFT-M-002-Core flow of the export followed by transit - Internal transit (Appropriate Office of Destination)</v>
      </c>
      <c r="B76" s="167" t="s">
        <v>849</v>
      </c>
      <c r="C76" s="167" t="s">
        <v>740</v>
      </c>
      <c r="D76" s="167" t="s">
        <v>741</v>
      </c>
      <c r="E76" s="166" t="s">
        <v>742</v>
      </c>
      <c r="F76" s="167" t="s">
        <v>912</v>
      </c>
      <c r="G76" s="166" t="s">
        <v>913</v>
      </c>
      <c r="H76" s="167" t="s">
        <v>926</v>
      </c>
      <c r="I76" s="166" t="str">
        <f>"T-"&amp;Table13[[#This Row],[L1 - Code]]&amp;"-"&amp;Table13[[#This Row],[L2 - Code]]</f>
        <v>T-TRA-EFT</v>
      </c>
      <c r="J76" s="172" t="str">
        <f>Table13[[#This Row],[L2 - Descr]]</f>
        <v>Export Followed by Transit (EFT)</v>
      </c>
    </row>
    <row r="77" spans="1:10" ht="30" x14ac:dyDescent="0.25">
      <c r="A77" s="171" t="str">
        <f t="shared" si="2"/>
        <v>NCTSP5/TRA/EXC/T-TRA-EXC-A-002-AAR missing</v>
      </c>
      <c r="B77" s="167" t="s">
        <v>849</v>
      </c>
      <c r="C77" s="167" t="s">
        <v>740</v>
      </c>
      <c r="D77" s="167" t="s">
        <v>741</v>
      </c>
      <c r="E77" s="166" t="s">
        <v>742</v>
      </c>
      <c r="F77" s="167" t="s">
        <v>822</v>
      </c>
      <c r="G77" s="166" t="s">
        <v>823</v>
      </c>
      <c r="H77" s="167" t="s">
        <v>927</v>
      </c>
      <c r="I77" s="166" t="str">
        <f>"T-"&amp;Table13[[#This Row],[L1 - Code]]&amp;"-"&amp;Table13[[#This Row],[L2 - Code]]</f>
        <v>T-TRA-EXC</v>
      </c>
      <c r="J77" s="172" t="str">
        <f>Table13[[#This Row],[L2 - Descr]]</f>
        <v>Possible Exceptions in the Common Domain (Exceptions of message sequencing in the Common Domain) (EXC)</v>
      </c>
    </row>
    <row r="78" spans="1:10" ht="30" x14ac:dyDescent="0.25">
      <c r="A78" s="171" t="str">
        <f t="shared" si="2"/>
        <v>NCTSP5/TRA/EXC/T-TRA-EXC-A-003-ATR missing</v>
      </c>
      <c r="B78" s="167" t="s">
        <v>849</v>
      </c>
      <c r="C78" s="167" t="s">
        <v>740</v>
      </c>
      <c r="D78" s="167" t="s">
        <v>741</v>
      </c>
      <c r="E78" s="166" t="s">
        <v>742</v>
      </c>
      <c r="F78" s="167" t="s">
        <v>822</v>
      </c>
      <c r="G78" s="166" t="s">
        <v>823</v>
      </c>
      <c r="H78" s="167" t="s">
        <v>928</v>
      </c>
      <c r="I78" s="166" t="str">
        <f>"T-"&amp;Table13[[#This Row],[L1 - Code]]&amp;"-"&amp;Table13[[#This Row],[L2 - Code]]</f>
        <v>T-TRA-EXC</v>
      </c>
      <c r="J78" s="172" t="str">
        <f>Table13[[#This Row],[L2 - Descr]]</f>
        <v>Possible Exceptions in the Common Domain (Exceptions of message sequencing in the Common Domain) (EXC)</v>
      </c>
    </row>
    <row r="79" spans="1:10" ht="30" x14ac:dyDescent="0.25">
      <c r="A79" s="171" t="str">
        <f t="shared" si="2"/>
        <v>NCTSP5/TRA/EXC/T-TRA-EXC-A-004-NCF not received</v>
      </c>
      <c r="B79" s="167" t="s">
        <v>849</v>
      </c>
      <c r="C79" s="167" t="s">
        <v>740</v>
      </c>
      <c r="D79" s="167" t="s">
        <v>741</v>
      </c>
      <c r="E79" s="166" t="s">
        <v>742</v>
      </c>
      <c r="F79" s="167" t="s">
        <v>822</v>
      </c>
      <c r="G79" s="166" t="s">
        <v>823</v>
      </c>
      <c r="H79" s="167" t="s">
        <v>929</v>
      </c>
      <c r="I79" s="166" t="str">
        <f>"T-"&amp;Table13[[#This Row],[L1 - Code]]&amp;"-"&amp;Table13[[#This Row],[L2 - Code]]</f>
        <v>T-TRA-EXC</v>
      </c>
      <c r="J79" s="172" t="str">
        <f>Table13[[#This Row],[L2 - Descr]]</f>
        <v>Possible Exceptions in the Common Domain (Exceptions of message sequencing in the Common Domain) (EXC)</v>
      </c>
    </row>
    <row r="80" spans="1:10" ht="30" x14ac:dyDescent="0.25">
      <c r="A80" s="171" t="str">
        <f t="shared" si="2"/>
        <v>NCTSP5/TRA/EXC/T-TRA-EXC-A-005-AXR Record missing</v>
      </c>
      <c r="B80" s="167" t="s">
        <v>849</v>
      </c>
      <c r="C80" s="167" t="s">
        <v>740</v>
      </c>
      <c r="D80" s="167" t="s">
        <v>741</v>
      </c>
      <c r="E80" s="166" t="s">
        <v>742</v>
      </c>
      <c r="F80" s="167" t="s">
        <v>822</v>
      </c>
      <c r="G80" s="166" t="s">
        <v>823</v>
      </c>
      <c r="H80" s="167" t="s">
        <v>930</v>
      </c>
      <c r="I80" s="166" t="str">
        <f>"T-"&amp;Table13[[#This Row],[L1 - Code]]&amp;"-"&amp;Table13[[#This Row],[L2 - Code]]</f>
        <v>T-TRA-EXC</v>
      </c>
      <c r="J80" s="172" t="str">
        <f>Table13[[#This Row],[L2 - Descr]]</f>
        <v>Possible Exceptions in the Common Domain (Exceptions of message sequencing in the Common Domain) (EXC)</v>
      </c>
    </row>
    <row r="81" spans="1:10" ht="30" x14ac:dyDescent="0.25">
      <c r="A81" s="171" t="str">
        <f t="shared" si="2"/>
        <v>NCTSP5/TRA/EXC/T-TRA-EXC-A-006-Notification leaving security area not received</v>
      </c>
      <c r="B81" s="167" t="s">
        <v>849</v>
      </c>
      <c r="C81" s="167" t="s">
        <v>740</v>
      </c>
      <c r="D81" s="167" t="s">
        <v>741</v>
      </c>
      <c r="E81" s="166" t="s">
        <v>742</v>
      </c>
      <c r="F81" s="167" t="s">
        <v>822</v>
      </c>
      <c r="G81" s="166" t="s">
        <v>823</v>
      </c>
      <c r="H81" s="167" t="s">
        <v>931</v>
      </c>
      <c r="I81" s="166" t="str">
        <f>"T-"&amp;Table13[[#This Row],[L1 - Code]]&amp;"-"&amp;Table13[[#This Row],[L2 - Code]]</f>
        <v>T-TRA-EXC</v>
      </c>
      <c r="J81" s="172" t="str">
        <f>Table13[[#This Row],[L2 - Descr]]</f>
        <v>Possible Exceptions in the Common Domain (Exceptions of message sequencing in the Common Domain) (EXC)</v>
      </c>
    </row>
    <row r="82" spans="1:10" ht="30" x14ac:dyDescent="0.25">
      <c r="A82" s="171" t="str">
        <f t="shared" si="2"/>
        <v>NCTSP5/TRA/EXC/T-TRA-EXC-A-007-Status request/response</v>
      </c>
      <c r="B82" s="167" t="s">
        <v>849</v>
      </c>
      <c r="C82" s="167" t="s">
        <v>740</v>
      </c>
      <c r="D82" s="167" t="s">
        <v>741</v>
      </c>
      <c r="E82" s="166" t="s">
        <v>742</v>
      </c>
      <c r="F82" s="167" t="s">
        <v>822</v>
      </c>
      <c r="G82" s="166" t="s">
        <v>823</v>
      </c>
      <c r="H82" s="167" t="s">
        <v>932</v>
      </c>
      <c r="I82" s="166" t="str">
        <f>"T-"&amp;Table13[[#This Row],[L1 - Code]]&amp;"-"&amp;Table13[[#This Row],[L2 - Code]]</f>
        <v>T-TRA-EXC</v>
      </c>
      <c r="J82" s="172" t="str">
        <f>Table13[[#This Row],[L2 - Descr]]</f>
        <v>Possible Exceptions in the Common Domain (Exceptions of message sequencing in the Common Domain) (EXC)</v>
      </c>
    </row>
    <row r="83" spans="1:10" ht="30" x14ac:dyDescent="0.25">
      <c r="A83" s="171" t="str">
        <f t="shared" si="2"/>
        <v>NCTSP5/TRA/EXC/T-TRA-EXC-A-008-Deviation from the Binding Itinerary at Actual Office of Transit - Movement is allowed Diversion after registering the Incident</v>
      </c>
      <c r="B83" s="167" t="s">
        <v>849</v>
      </c>
      <c r="C83" s="167"/>
      <c r="D83" s="167" t="s">
        <v>741</v>
      </c>
      <c r="E83" s="166" t="s">
        <v>742</v>
      </c>
      <c r="F83" s="167" t="s">
        <v>822</v>
      </c>
      <c r="G83" s="166" t="s">
        <v>823</v>
      </c>
      <c r="H83" s="167" t="s">
        <v>933</v>
      </c>
      <c r="I83" s="166" t="str">
        <f>"T-"&amp;Table13[[#This Row],[L1 - Code]]&amp;"-"&amp;Table13[[#This Row],[L2 - Code]]</f>
        <v>T-TRA-EXC</v>
      </c>
      <c r="J83" s="172" t="str">
        <f>Table13[[#This Row],[L2 - Descr]]</f>
        <v>Possible Exceptions in the Common Domain (Exceptions of message sequencing in the Common Domain) (EXC)</v>
      </c>
    </row>
    <row r="84" spans="1:10" ht="30" x14ac:dyDescent="0.25">
      <c r="A84" s="171" t="str">
        <f t="shared" si="2"/>
        <v>NCTSP5/TRA/EXC/T-TRA-EXC-M-001-Query movement information</v>
      </c>
      <c r="B84" s="167" t="s">
        <v>849</v>
      </c>
      <c r="C84" s="167" t="s">
        <v>740</v>
      </c>
      <c r="D84" s="167" t="s">
        <v>741</v>
      </c>
      <c r="E84" s="166" t="s">
        <v>742</v>
      </c>
      <c r="F84" s="167" t="s">
        <v>822</v>
      </c>
      <c r="G84" s="166" t="s">
        <v>823</v>
      </c>
      <c r="H84" s="167" t="s">
        <v>934</v>
      </c>
      <c r="I84" s="166" t="str">
        <f>"T-"&amp;Table13[[#This Row],[L1 - Code]]&amp;"-"&amp;Table13[[#This Row],[L2 - Code]]</f>
        <v>T-TRA-EXC</v>
      </c>
      <c r="J84" s="172" t="str">
        <f>Table13[[#This Row],[L2 - Descr]]</f>
        <v>Possible Exceptions in the Common Domain (Exceptions of message sequencing in the Common Domain) (EXC)</v>
      </c>
    </row>
    <row r="85" spans="1:10" ht="30" x14ac:dyDescent="0.25">
      <c r="A85" s="171" t="str">
        <f t="shared" si="2"/>
        <v>NCTSP5/TRA/INC/T-TRA-INC-A-002-Transit Movement does not continue-Office of Incident Registration becomes Actual Office of Destination</v>
      </c>
      <c r="B85" s="167" t="s">
        <v>849</v>
      </c>
      <c r="C85" s="167" t="s">
        <v>740</v>
      </c>
      <c r="D85" s="167" t="s">
        <v>741</v>
      </c>
      <c r="E85" s="166" t="s">
        <v>742</v>
      </c>
      <c r="F85" s="167" t="s">
        <v>935</v>
      </c>
      <c r="G85" s="166" t="s">
        <v>936</v>
      </c>
      <c r="H85" s="167" t="s">
        <v>937</v>
      </c>
      <c r="I85" s="166" t="str">
        <f>"T-"&amp;Table13[[#This Row],[L1 - Code]]&amp;"-"&amp;Table13[[#This Row],[L2 - Code]]</f>
        <v>T-TRA-INC</v>
      </c>
      <c r="J85" s="172" t="str">
        <f>Table13[[#This Row],[L2 - Descr]]</f>
        <v>Specific Scenarios for Incidents “En Route” (INC)</v>
      </c>
    </row>
    <row r="86" spans="1:10" x14ac:dyDescent="0.25">
      <c r="A86" s="171" t="str">
        <f t="shared" si="2"/>
        <v>NCTSP5/TRA/INC/T-TRA-INC-A-003-Office of incident registration allows transit movement to continue its journey</v>
      </c>
      <c r="B86" s="167" t="s">
        <v>849</v>
      </c>
      <c r="C86" s="167" t="s">
        <v>740</v>
      </c>
      <c r="D86" s="167" t="s">
        <v>741</v>
      </c>
      <c r="E86" s="166" t="s">
        <v>742</v>
      </c>
      <c r="F86" s="167" t="s">
        <v>935</v>
      </c>
      <c r="G86" s="166" t="s">
        <v>936</v>
      </c>
      <c r="H86" s="167" t="s">
        <v>938</v>
      </c>
      <c r="I86" s="166" t="str">
        <f>"T-"&amp;Table13[[#This Row],[L1 - Code]]&amp;"-"&amp;Table13[[#This Row],[L2 - Code]]</f>
        <v>T-TRA-INC</v>
      </c>
      <c r="J86" s="172" t="str">
        <f>Table13[[#This Row],[L2 - Descr]]</f>
        <v>Specific Scenarios for Incidents “En Route” (INC)</v>
      </c>
    </row>
    <row r="87" spans="1:10" x14ac:dyDescent="0.25">
      <c r="A87" s="171" t="str">
        <f t="shared" si="2"/>
        <v>NCTSP5/TRA/INC/T-TRA-INC-M-001-Capturing movement information at Office of Incident Registration</v>
      </c>
      <c r="B87" s="167" t="s">
        <v>849</v>
      </c>
      <c r="C87" s="167" t="s">
        <v>740</v>
      </c>
      <c r="D87" s="167" t="s">
        <v>741</v>
      </c>
      <c r="E87" s="166" t="s">
        <v>742</v>
      </c>
      <c r="F87" s="167" t="s">
        <v>935</v>
      </c>
      <c r="G87" s="166" t="s">
        <v>936</v>
      </c>
      <c r="H87" s="167" t="s">
        <v>939</v>
      </c>
      <c r="I87" s="166" t="str">
        <f>"T-"&amp;Table13[[#This Row],[L1 - Code]]&amp;"-"&amp;Table13[[#This Row],[L2 - Code]]</f>
        <v>T-TRA-INC</v>
      </c>
      <c r="J87" s="172" t="str">
        <f>Table13[[#This Row],[L2 - Descr]]</f>
        <v>Specific Scenarios for Incidents “En Route” (INC)</v>
      </c>
    </row>
    <row r="88" spans="1:10" x14ac:dyDescent="0.25">
      <c r="A88" s="171" t="str">
        <f t="shared" si="2"/>
        <v>NCTSP5/TRA/TIR/T-TRA-TIR-M-001-Normal procedure-TIR movement data for NCTS/TIR-DATA pilot project</v>
      </c>
      <c r="B88" s="167" t="s">
        <v>849</v>
      </c>
      <c r="C88" s="167" t="s">
        <v>740</v>
      </c>
      <c r="D88" s="167" t="s">
        <v>741</v>
      </c>
      <c r="E88" s="166" t="s">
        <v>742</v>
      </c>
      <c r="F88" s="167" t="s">
        <v>848</v>
      </c>
      <c r="G88" s="166" t="s">
        <v>845</v>
      </c>
      <c r="H88" s="167" t="s">
        <v>940</v>
      </c>
      <c r="I88" s="166" t="str">
        <f>"T-"&amp;Table13[[#This Row],[L1 - Code]]&amp;"-"&amp;Table13[[#This Row],[L2 - Code]]</f>
        <v>T-TRA-TIR</v>
      </c>
      <c r="J88" s="172" t="str">
        <f>Table13[[#This Row],[L2 - Descr]]</f>
        <v>Scenarios for NCTS/TIR-DATA Pilot Project (TIR)</v>
      </c>
    </row>
    <row r="89" spans="1:10" x14ac:dyDescent="0.25">
      <c r="A89" s="171" t="str">
        <f t="shared" si="2"/>
        <v>NCTSP5/TRA/TRT/T-TRA-TRT-A-001-Diversion at Office of Transit rejected</v>
      </c>
      <c r="B89" s="167" t="s">
        <v>849</v>
      </c>
      <c r="C89" s="167" t="s">
        <v>740</v>
      </c>
      <c r="D89" s="167" t="s">
        <v>741</v>
      </c>
      <c r="E89" s="166" t="s">
        <v>742</v>
      </c>
      <c r="F89" s="167" t="s">
        <v>818</v>
      </c>
      <c r="G89" s="166" t="s">
        <v>941</v>
      </c>
      <c r="H89" s="167" t="s">
        <v>942</v>
      </c>
      <c r="I89" s="166" t="str">
        <f>"T-"&amp;Table13[[#This Row],[L1 - Code]]&amp;"-"&amp;Table13[[#This Row],[L2 - Code]]</f>
        <v>T-TRA-TRT</v>
      </c>
      <c r="J89" s="172" t="str">
        <f>Table13[[#This Row],[L2 - Descr]]</f>
        <v>Specific Scenarios at Office of Transit (TRN)</v>
      </c>
    </row>
    <row r="90" spans="1:10" x14ac:dyDescent="0.25">
      <c r="A90" s="171" t="str">
        <f t="shared" si="2"/>
        <v>NCTSP5/TRA/TRT/T-TRA-TRT-A-002-Diversion at Office of Transit accepted</v>
      </c>
      <c r="B90" s="167" t="s">
        <v>849</v>
      </c>
      <c r="C90" s="167" t="s">
        <v>740</v>
      </c>
      <c r="D90" s="167" t="s">
        <v>741</v>
      </c>
      <c r="E90" s="166" t="s">
        <v>742</v>
      </c>
      <c r="F90" s="167" t="s">
        <v>818</v>
      </c>
      <c r="G90" s="166" t="s">
        <v>941</v>
      </c>
      <c r="H90" s="167" t="s">
        <v>943</v>
      </c>
      <c r="I90" s="166" t="str">
        <f>"T-"&amp;Table13[[#This Row],[L1 - Code]]&amp;"-"&amp;Table13[[#This Row],[L2 - Code]]</f>
        <v>T-TRA-TRT</v>
      </c>
      <c r="J90" s="172" t="str">
        <f>Table13[[#This Row],[L2 - Descr]]</f>
        <v>Specific Scenarios at Office of Transit (TRN)</v>
      </c>
    </row>
    <row r="91" spans="1:10" x14ac:dyDescent="0.25">
      <c r="A91" s="171" t="str">
        <f t="shared" si="2"/>
        <v>NCTSP5/TRA/TRT/T-TRA-TRT-A-003-Control by Office of Transit with Passage Confirmed</v>
      </c>
      <c r="B91" s="167" t="s">
        <v>849</v>
      </c>
      <c r="C91" s="167" t="s">
        <v>740</v>
      </c>
      <c r="D91" s="167" t="s">
        <v>741</v>
      </c>
      <c r="E91" s="166" t="s">
        <v>742</v>
      </c>
      <c r="F91" s="167" t="s">
        <v>818</v>
      </c>
      <c r="G91" s="166" t="s">
        <v>941</v>
      </c>
      <c r="H91" s="167" t="s">
        <v>944</v>
      </c>
      <c r="I91" s="166" t="str">
        <f>"T-"&amp;Table13[[#This Row],[L1 - Code]]&amp;"-"&amp;Table13[[#This Row],[L2 - Code]]</f>
        <v>T-TRA-TRT</v>
      </c>
      <c r="J91" s="172" t="str">
        <f>Table13[[#This Row],[L2 - Descr]]</f>
        <v>Specific Scenarios at Office of Transit (TRN)</v>
      </c>
    </row>
    <row r="92" spans="1:10" x14ac:dyDescent="0.25">
      <c r="A92" s="171" t="str">
        <f t="shared" si="2"/>
        <v>NCTSP5/TRA/TRT/T-TRA-TRT-A-004-Control by Office of Transit with Passage Not Confirmed</v>
      </c>
      <c r="B92" s="167" t="s">
        <v>849</v>
      </c>
      <c r="C92" s="167" t="s">
        <v>740</v>
      </c>
      <c r="D92" s="167" t="s">
        <v>741</v>
      </c>
      <c r="E92" s="166" t="s">
        <v>742</v>
      </c>
      <c r="F92" s="167" t="s">
        <v>818</v>
      </c>
      <c r="G92" s="166" t="s">
        <v>941</v>
      </c>
      <c r="H92" s="167" t="s">
        <v>945</v>
      </c>
      <c r="I92" s="166" t="str">
        <f>"T-"&amp;Table13[[#This Row],[L1 - Code]]&amp;"-"&amp;Table13[[#This Row],[L2 - Code]]</f>
        <v>T-TRA-TRT</v>
      </c>
      <c r="J92" s="172" t="str">
        <f>Table13[[#This Row],[L2 - Descr]]</f>
        <v>Specific Scenarios at Office of Transit (TRN)</v>
      </c>
    </row>
    <row r="93" spans="1:10" x14ac:dyDescent="0.25">
      <c r="A93" s="171" t="str">
        <f t="shared" si="2"/>
        <v>NCTSP5/TRA/TRT/T-TRA-TRT-A-005-Movement arrives at declared Office of Exit for Transit</v>
      </c>
      <c r="B93" s="167" t="s">
        <v>849</v>
      </c>
      <c r="C93" s="167" t="s">
        <v>740</v>
      </c>
      <c r="D93" s="167" t="s">
        <v>741</v>
      </c>
      <c r="E93" s="166" t="s">
        <v>742</v>
      </c>
      <c r="F93" s="167" t="s">
        <v>818</v>
      </c>
      <c r="G93" s="166" t="s">
        <v>941</v>
      </c>
      <c r="H93" s="167" t="s">
        <v>946</v>
      </c>
      <c r="I93" s="166" t="str">
        <f>"T-"&amp;Table13[[#This Row],[L1 - Code]]&amp;"-"&amp;Table13[[#This Row],[L2 - Code]]</f>
        <v>T-TRA-TRT</v>
      </c>
      <c r="J93" s="172" t="str">
        <f>Table13[[#This Row],[L2 - Descr]]</f>
        <v>Specific Scenarios at Office of Transit (TRN)</v>
      </c>
    </row>
    <row r="94" spans="1:10" x14ac:dyDescent="0.25">
      <c r="A94" s="171" t="str">
        <f t="shared" si="2"/>
        <v>NCTSP5/TRA/TRT/T-TRA-TRT-A-006-Movement stopped at Customs Office of Exit for Transit</v>
      </c>
      <c r="B94" s="167" t="s">
        <v>849</v>
      </c>
      <c r="C94" s="167" t="s">
        <v>740</v>
      </c>
      <c r="D94" s="167" t="s">
        <v>741</v>
      </c>
      <c r="E94" s="166" t="s">
        <v>742</v>
      </c>
      <c r="F94" s="167" t="s">
        <v>818</v>
      </c>
      <c r="G94" s="166" t="s">
        <v>941</v>
      </c>
      <c r="H94" s="167" t="s">
        <v>947</v>
      </c>
      <c r="I94" s="166" t="str">
        <f>"T-"&amp;Table13[[#This Row],[L1 - Code]]&amp;"-"&amp;Table13[[#This Row],[L2 - Code]]</f>
        <v>T-TRA-TRT</v>
      </c>
      <c r="J94" s="172" t="str">
        <f>Table13[[#This Row],[L2 - Descr]]</f>
        <v>Specific Scenarios at Office of Transit (TRN)</v>
      </c>
    </row>
    <row r="95" spans="1:10" x14ac:dyDescent="0.25">
      <c r="A95" s="171" t="str">
        <f t="shared" si="2"/>
        <v>NCTSP5/TRA/TRT/T-TRA-TRT-A-007- Movement allowed to leave the Security Area</v>
      </c>
      <c r="B95" s="167" t="s">
        <v>849</v>
      </c>
      <c r="C95" s="167" t="s">
        <v>740</v>
      </c>
      <c r="D95" s="167" t="s">
        <v>741</v>
      </c>
      <c r="E95" s="166" t="s">
        <v>742</v>
      </c>
      <c r="F95" s="167" t="s">
        <v>818</v>
      </c>
      <c r="G95" s="166" t="s">
        <v>941</v>
      </c>
      <c r="H95" s="167" t="s">
        <v>948</v>
      </c>
      <c r="I95" s="166" t="str">
        <f>"T-"&amp;Table13[[#This Row],[L1 - Code]]&amp;"-"&amp;Table13[[#This Row],[L2 - Code]]</f>
        <v>T-TRA-TRT</v>
      </c>
      <c r="J95" s="172" t="str">
        <f>Table13[[#This Row],[L2 - Descr]]</f>
        <v>Specific Scenarios at Office of Transit (TRN)</v>
      </c>
    </row>
    <row r="96" spans="1:10" ht="30" x14ac:dyDescent="0.25">
      <c r="A96" s="171" t="str">
        <f t="shared" si="2"/>
        <v>NCTSP5/TRA/TRT/T-TRA-TRT-A-008-Diversion at Customs Office of Exit for Transit – Movement is allowed to leave the security area</v>
      </c>
      <c r="B96" s="167" t="s">
        <v>849</v>
      </c>
      <c r="C96" s="167" t="s">
        <v>740</v>
      </c>
      <c r="D96" s="167" t="s">
        <v>741</v>
      </c>
      <c r="E96" s="166" t="s">
        <v>742</v>
      </c>
      <c r="F96" s="167" t="s">
        <v>818</v>
      </c>
      <c r="G96" s="166" t="s">
        <v>941</v>
      </c>
      <c r="H96" s="167" t="s">
        <v>949</v>
      </c>
      <c r="I96" s="166" t="str">
        <f>"T-"&amp;Table13[[#This Row],[L1 - Code]]&amp;"-"&amp;Table13[[#This Row],[L2 - Code]]</f>
        <v>T-TRA-TRT</v>
      </c>
      <c r="J96" s="172" t="str">
        <f>Table13[[#This Row],[L2 - Descr]]</f>
        <v>Specific Scenarios at Office of Transit (TRN)</v>
      </c>
    </row>
    <row r="97" spans="1:10" ht="30" x14ac:dyDescent="0.25">
      <c r="A97" s="171" t="str">
        <f t="shared" si="2"/>
        <v>NCTSP5/TRA/TRT/T-TRA-TRT-A-009-Diversion at Customs Office of Exit for Transit – Movement stopped at the border of Office of Exit for Transit</v>
      </c>
      <c r="B97" s="167" t="s">
        <v>849</v>
      </c>
      <c r="C97" s="167" t="s">
        <v>740</v>
      </c>
      <c r="D97" s="167" t="s">
        <v>741</v>
      </c>
      <c r="E97" s="166" t="s">
        <v>742</v>
      </c>
      <c r="F97" s="167" t="s">
        <v>818</v>
      </c>
      <c r="G97" s="166" t="s">
        <v>941</v>
      </c>
      <c r="H97" s="167" t="s">
        <v>950</v>
      </c>
      <c r="I97" s="166" t="str">
        <f>"T-"&amp;Table13[[#This Row],[L1 - Code]]&amp;"-"&amp;Table13[[#This Row],[L2 - Code]]</f>
        <v>T-TRA-TRT</v>
      </c>
      <c r="J97" s="172" t="str">
        <f>Table13[[#This Row],[L2 - Descr]]</f>
        <v>Specific Scenarios at Office of Transit (TRN)</v>
      </c>
    </row>
    <row r="98" spans="1:10" x14ac:dyDescent="0.25">
      <c r="A98" s="173" t="str">
        <f t="shared" si="2"/>
        <v>NCTSP5/TRA/TRT/T-TRA-TRT-A-010-Transit Declaration having Office of Destination being also Office of Transit</v>
      </c>
      <c r="B98" s="174" t="s">
        <v>849</v>
      </c>
      <c r="C98" s="174" t="s">
        <v>740</v>
      </c>
      <c r="D98" s="174" t="s">
        <v>741</v>
      </c>
      <c r="E98" s="175" t="s">
        <v>742</v>
      </c>
      <c r="F98" s="174" t="s">
        <v>818</v>
      </c>
      <c r="G98" s="175" t="s">
        <v>941</v>
      </c>
      <c r="H98" s="174" t="s">
        <v>951</v>
      </c>
      <c r="I98" s="175" t="str">
        <f>"T-"&amp;Table13[[#This Row],[L1 - Code]]&amp;"-"&amp;Table13[[#This Row],[L2 - Code]]</f>
        <v>T-TRA-TRT</v>
      </c>
      <c r="J98" s="176" t="str">
        <f>Table13[[#This Row],[L2 - Descr]]</f>
        <v>Specific Scenarios at Office of Transit (TRN)</v>
      </c>
    </row>
  </sheetData>
  <printOptions horizontalCentered="1" verticalCentered="1"/>
  <pageMargins left="0.23622047244094491" right="0.23622047244094491" top="0.74803149606299213" bottom="0.74803149606299213" header="0.31496062992125984" footer="0.31496062992125984"/>
  <pageSetup paperSize="9" scale="26" fitToHeight="0"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5"/>
  <sheetViews>
    <sheetView showGridLines="0" showRowColHeaders="0" zoomScale="115" zoomScaleNormal="115" workbookViewId="0"/>
  </sheetViews>
  <sheetFormatPr defaultRowHeight="15" x14ac:dyDescent="0.25"/>
  <cols>
    <col min="1" max="1" width="3.140625" customWidth="1"/>
    <col min="2" max="2" width="18.5703125" style="3" bestFit="1" customWidth="1"/>
    <col min="3" max="3" width="85.42578125" customWidth="1"/>
    <col min="4" max="4" width="27.42578125" customWidth="1"/>
  </cols>
  <sheetData>
    <row r="2" spans="2:3" x14ac:dyDescent="0.25">
      <c r="B2" s="177" t="s">
        <v>952</v>
      </c>
      <c r="C2" s="178" t="s">
        <v>953</v>
      </c>
    </row>
    <row r="3" spans="2:3" x14ac:dyDescent="0.25">
      <c r="B3" s="179">
        <v>1</v>
      </c>
      <c r="C3" s="165" t="s">
        <v>954</v>
      </c>
    </row>
    <row r="4" spans="2:3" ht="30" x14ac:dyDescent="0.25">
      <c r="B4" s="179">
        <v>2</v>
      </c>
      <c r="C4" s="165" t="s">
        <v>955</v>
      </c>
    </row>
    <row r="5" spans="2:3" ht="30" x14ac:dyDescent="0.25">
      <c r="B5" s="179">
        <v>3</v>
      </c>
      <c r="C5" s="165" t="s">
        <v>956</v>
      </c>
    </row>
  </sheetData>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B2:C5"/>
  <sheetViews>
    <sheetView showGridLines="0" showRowColHeaders="0" zoomScale="115" zoomScaleNormal="115" workbookViewId="0"/>
  </sheetViews>
  <sheetFormatPr defaultRowHeight="15" x14ac:dyDescent="0.25"/>
  <cols>
    <col min="1" max="1" width="4.140625" customWidth="1"/>
    <col min="2" max="2" width="18.5703125" style="3" bestFit="1" customWidth="1"/>
    <col min="3" max="3" width="85.42578125" customWidth="1"/>
    <col min="4" max="4" width="27.42578125" customWidth="1"/>
  </cols>
  <sheetData>
    <row r="2" spans="2:3" x14ac:dyDescent="0.25">
      <c r="B2" s="5" t="s">
        <v>952</v>
      </c>
      <c r="C2" s="6" t="s">
        <v>953</v>
      </c>
    </row>
    <row r="3" spans="2:3" x14ac:dyDescent="0.25">
      <c r="B3" s="28">
        <v>1</v>
      </c>
      <c r="C3" s="2" t="s">
        <v>957</v>
      </c>
    </row>
    <row r="4" spans="2:3" ht="30" x14ac:dyDescent="0.25">
      <c r="B4" s="29">
        <v>2</v>
      </c>
      <c r="C4" s="2" t="s">
        <v>958</v>
      </c>
    </row>
    <row r="5" spans="2:3" ht="30" x14ac:dyDescent="0.25">
      <c r="B5" s="30">
        <v>3</v>
      </c>
      <c r="C5" s="2" t="s">
        <v>959</v>
      </c>
    </row>
  </sheetData>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B1:I15"/>
  <sheetViews>
    <sheetView showGridLines="0" showRowColHeaders="0" zoomScale="70" zoomScaleNormal="70" workbookViewId="0">
      <pane xSplit="1" ySplit="2" topLeftCell="B3" activePane="bottomRight" state="frozen"/>
      <selection pane="topRight" activeCell="B1" sqref="B1"/>
      <selection pane="bottomLeft" activeCell="A3" sqref="A3"/>
      <selection pane="bottomRight" activeCell="B3" sqref="B3"/>
    </sheetView>
  </sheetViews>
  <sheetFormatPr defaultRowHeight="15" x14ac:dyDescent="0.25"/>
  <cols>
    <col min="1" max="1" width="5.28515625" customWidth="1"/>
    <col min="3" max="3" width="53.42578125" customWidth="1"/>
    <col min="4" max="4" width="8.42578125" customWidth="1"/>
    <col min="5" max="5" width="27" customWidth="1"/>
    <col min="6" max="6" width="34.5703125" customWidth="1"/>
    <col min="7" max="7" width="36" customWidth="1"/>
    <col min="8" max="8" width="41.5703125" customWidth="1"/>
    <col min="9" max="9" width="35.5703125" customWidth="1"/>
  </cols>
  <sheetData>
    <row r="1" spans="2:9" ht="9" customHeight="1" x14ac:dyDescent="0.25"/>
    <row r="2" spans="2:9" ht="24.75" x14ac:dyDescent="0.3">
      <c r="B2" s="250" t="s">
        <v>960</v>
      </c>
      <c r="C2" s="250"/>
      <c r="D2" s="250"/>
      <c r="E2" s="250"/>
      <c r="F2" s="250"/>
      <c r="G2" s="250"/>
      <c r="H2" s="250"/>
      <c r="I2" s="250"/>
    </row>
    <row r="4" spans="2:9" ht="22.5" x14ac:dyDescent="0.25">
      <c r="B4" s="7"/>
      <c r="C4" s="7"/>
      <c r="D4" s="7"/>
      <c r="E4" s="247" t="s">
        <v>961</v>
      </c>
      <c r="F4" s="247"/>
      <c r="G4" s="247"/>
      <c r="H4" s="247"/>
      <c r="I4" s="247"/>
    </row>
    <row r="5" spans="2:9" ht="86.25" thickBot="1" x14ac:dyDescent="0.3">
      <c r="B5" s="7"/>
      <c r="C5" s="7"/>
      <c r="D5" s="7"/>
      <c r="E5" s="181" t="s">
        <v>962</v>
      </c>
      <c r="F5" s="180" t="s">
        <v>963</v>
      </c>
      <c r="G5" s="180" t="s">
        <v>964</v>
      </c>
      <c r="H5" s="181" t="s">
        <v>965</v>
      </c>
      <c r="I5" s="8" t="s">
        <v>966</v>
      </c>
    </row>
    <row r="6" spans="2:9" ht="18.75" thickBot="1" x14ac:dyDescent="0.3">
      <c r="B6" s="7"/>
      <c r="C6" s="7"/>
      <c r="D6" s="7"/>
      <c r="E6" s="9">
        <v>0</v>
      </c>
      <c r="F6" s="10">
        <v>1</v>
      </c>
      <c r="G6" s="11">
        <v>2</v>
      </c>
      <c r="H6" s="11">
        <v>3</v>
      </c>
      <c r="I6" s="12">
        <v>4</v>
      </c>
    </row>
    <row r="7" spans="2:9" ht="28.5" x14ac:dyDescent="0.25">
      <c r="B7" s="248" t="s">
        <v>967</v>
      </c>
      <c r="C7" s="13" t="s">
        <v>968</v>
      </c>
      <c r="D7" s="14">
        <v>0</v>
      </c>
      <c r="E7" s="15">
        <v>0</v>
      </c>
      <c r="F7" s="16">
        <v>1</v>
      </c>
      <c r="G7" s="17">
        <f>$D7+G$6</f>
        <v>2</v>
      </c>
      <c r="H7" s="17">
        <v>2</v>
      </c>
      <c r="I7" s="18">
        <v>3</v>
      </c>
    </row>
    <row r="8" spans="2:9" ht="42.75" x14ac:dyDescent="0.25">
      <c r="B8" s="248"/>
      <c r="C8" s="187" t="s">
        <v>969</v>
      </c>
      <c r="D8" s="183">
        <v>1</v>
      </c>
      <c r="E8" s="19">
        <v>1</v>
      </c>
      <c r="F8" s="19">
        <v>1</v>
      </c>
      <c r="G8" s="20">
        <v>2</v>
      </c>
      <c r="H8" s="20">
        <v>2</v>
      </c>
      <c r="I8" s="21">
        <v>3</v>
      </c>
    </row>
    <row r="9" spans="2:9" ht="57" x14ac:dyDescent="0.25">
      <c r="B9" s="248"/>
      <c r="C9" s="186" t="s">
        <v>970</v>
      </c>
      <c r="D9" s="184">
        <v>2</v>
      </c>
      <c r="E9" s="19">
        <v>1</v>
      </c>
      <c r="F9" s="19">
        <v>1</v>
      </c>
      <c r="G9" s="20">
        <v>2</v>
      </c>
      <c r="H9" s="20">
        <v>2</v>
      </c>
      <c r="I9" s="21">
        <v>3</v>
      </c>
    </row>
    <row r="10" spans="2:9" ht="42.75" x14ac:dyDescent="0.25">
      <c r="B10" s="248"/>
      <c r="C10" s="187" t="s">
        <v>971</v>
      </c>
      <c r="D10" s="185">
        <v>3</v>
      </c>
      <c r="E10" s="19">
        <v>1</v>
      </c>
      <c r="F10" s="19">
        <v>1</v>
      </c>
      <c r="G10" s="20">
        <v>2</v>
      </c>
      <c r="H10" s="20">
        <v>2</v>
      </c>
      <c r="I10" s="21">
        <v>3</v>
      </c>
    </row>
    <row r="11" spans="2:9" ht="42.75" x14ac:dyDescent="0.25">
      <c r="B11" s="248"/>
      <c r="C11" s="13" t="s">
        <v>972</v>
      </c>
      <c r="D11" s="22">
        <v>4</v>
      </c>
      <c r="E11" s="20">
        <v>2</v>
      </c>
      <c r="F11" s="20">
        <v>2</v>
      </c>
      <c r="G11" s="23">
        <v>4</v>
      </c>
      <c r="H11" s="23">
        <v>4</v>
      </c>
      <c r="I11" s="24">
        <v>5</v>
      </c>
    </row>
    <row r="12" spans="2:9" ht="57" x14ac:dyDescent="0.25">
      <c r="B12" s="248"/>
      <c r="C12" s="182" t="s">
        <v>973</v>
      </c>
      <c r="D12" s="22">
        <v>5</v>
      </c>
      <c r="E12" s="20">
        <v>2</v>
      </c>
      <c r="F12" s="20">
        <v>2</v>
      </c>
      <c r="G12" s="23">
        <v>4</v>
      </c>
      <c r="H12" s="23">
        <v>4</v>
      </c>
      <c r="I12" s="24">
        <v>5</v>
      </c>
    </row>
    <row r="13" spans="2:9" ht="42.75" x14ac:dyDescent="0.25">
      <c r="B13" s="248"/>
      <c r="C13" s="182" t="s">
        <v>974</v>
      </c>
      <c r="D13" s="25">
        <v>6</v>
      </c>
      <c r="E13" s="26">
        <v>3</v>
      </c>
      <c r="F13" s="21">
        <v>3</v>
      </c>
      <c r="G13" s="24">
        <v>5</v>
      </c>
      <c r="H13" s="24">
        <v>5</v>
      </c>
      <c r="I13" s="27">
        <v>6</v>
      </c>
    </row>
    <row r="14" spans="2:9" ht="85.5" x14ac:dyDescent="0.25">
      <c r="B14" s="248"/>
      <c r="C14" s="182" t="s">
        <v>975</v>
      </c>
      <c r="D14" s="188">
        <v>7</v>
      </c>
      <c r="E14" s="189">
        <v>3</v>
      </c>
      <c r="F14" s="190">
        <v>3</v>
      </c>
      <c r="G14" s="191">
        <v>5</v>
      </c>
      <c r="H14" s="191">
        <v>5</v>
      </c>
      <c r="I14" s="192">
        <v>6</v>
      </c>
    </row>
    <row r="15" spans="2:9" ht="135" customHeight="1" x14ac:dyDescent="0.25">
      <c r="C15" s="249" t="s">
        <v>976</v>
      </c>
      <c r="D15" s="249"/>
      <c r="E15" s="249"/>
      <c r="F15" s="249"/>
      <c r="G15" s="249"/>
      <c r="H15" s="249"/>
      <c r="I15" s="249"/>
    </row>
  </sheetData>
  <mergeCells count="4">
    <mergeCell ref="E4:I4"/>
    <mergeCell ref="B7:B14"/>
    <mergeCell ref="C15:I15"/>
    <mergeCell ref="B2:I2"/>
  </mergeCells>
  <pageMargins left="0.70866141732283472" right="0.70866141732283472" top="0.74803149606299213" bottom="0.74803149606299213" header="0.31496062992125984" footer="0.31496062992125984"/>
  <pageSetup paperSize="9" scale="5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I m p l i c i t M e a s u r e s " > < C u s t o m C o n t e n t > < ! [ C D A T A [ F a l s e ] ] > < / C u s t o m C o n t e n t > < / G e m i n i > 
</file>

<file path=customXml/item10.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 2 0 1 9 - 0 5 - 1 9 T 2 2 : 3 2 : 4 6 . 8 1 4 5 3 3 + 0 3 : 0 0 < / L a s t P r o c e s s e d T i m e > < / D a t a M o d e l i n g S a n d b o x . S e r i a l i z e d S a n d b o x E r r o r C a c h e > ] ] > < / C u s t o m C o n t e n t > < / G e m i n i > 
</file>

<file path=customXml/item11.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 D y n a m i c   T a g s \ T a b l e s \ & l t ; T a b l e s \ T a b l e 1 & g t ; < / K e y > < / D i a g r a m O b j e c t K e y > < D i a g r a m O b j e c t K e y > < K e y > D y n a m i c   T a g s \ T a b l e s \ & l t ; T a b l e s \ T a b l e 1 3 & g t ; < / K e y > < / D i a g r a m O b j e c t K e y > < D i a g r a m O b j e c t K e y > < K e y > T a b l e s \ T a b l e 3 < / K e y > < / D i a g r a m O b j e c t K e y > < D i a g r a m O b j e c t K e y > < K e y > T a b l e s \ T a b l e 3 \ C o l u m n s \ A E S   S c e n a r i o < / K e y > < / D i a g r a m O b j e c t K e y > < D i a g r a m O b j e c t K e y > < K e y > T a b l e s \ T a b l e 3 \ C o l u m n s \ E C S P 2   S c e n a r i o < / K e y > < / D i a g r a m O b j e c t K e y > < D i a g r a m O b j e c t K e y > < K e y > T a b l e s \ T a b l e 3 \ C o l u m n s \ C o n t i n u i t y   Q u a l i f i e r < / K e y > < / D i a g r a m O b j e c t K e y > < D i a g r a m O b j e c t K e y > < K e y > T a b l e s \ T a b l e 3 \ C o l u m n s \ P r e c o n d i t i o n < / K e y > < / D i a g r a m O b j e c t K e y > < D i a g r a m O b j e c t K e y > < K e y > T a b l e s \ T a b l e 3 \ C o l u m n s \ T r a n s i t i o n   c o n f l i c t   R e s o l u t i o n < / K e y > < / D i a g r a m O b j e c t K e y > < D i a g r a m O b j e c t K e y > < K e y > T a b l e s \ T a b l e 3 \ C o l u m n s \ C o l u m n 3 < / K e y > < / D i a g r a m O b j e c t K e y > < D i a g r a m O b j e c t K e y > < K e y > T a b l e s \ T a b l e 3 \ C o l u m n s \ C o l u m n 4 < / K e y > < / D i a g r a m O b j e c t K e y > < D i a g r a m O b j e c t K e y > < K e y > T a b l e s \ T a b l e 1 < / K e y > < / D i a g r a m O b j e c t K e y > < D i a g r a m O b j e c t K e y > < K e y > T a b l e s \ T a b l e 1 \ C o l u m n s \ L 0 < / K e y > < / D i a g r a m O b j e c t K e y > < D i a g r a m O b j e c t K e y > < K e y > T a b l e s \ T a b l e 1 \ C o l u m n s \ L 1   -   I D < / K e y > < / D i a g r a m O b j e c t K e y > < D i a g r a m O b j e c t K e y > < K e y > T a b l e s \ T a b l e 1 \ C o l u m n s \ L 1   -   D e s c r < / K e y > < / D i a g r a m O b j e c t K e y > < D i a g r a m O b j e c t K e y > < K e y > T a b l e s \ T a b l e 1 \ C o l u m n s \ L 1   -   C o d e < / K e y > < / D i a g r a m O b j e c t K e y > < D i a g r a m O b j e c t K e y > < K e y > T a b l e s \ T a b l e 1 \ C o l u m n s \ L 2   -   I D < / K e y > < / D i a g r a m O b j e c t K e y > < D i a g r a m O b j e c t K e y > < K e y > T a b l e s \ T a b l e 1 \ C o l u m n s \ L 2   -   D e s c r < / K e y > < / D i a g r a m O b j e c t K e y > < D i a g r a m O b j e c t K e y > < K e y > T a b l e s \ T a b l e 1 \ C o l u m n s \ L 2   -   C o d e < / K e y > < / D i a g r a m O b j e c t K e y > < D i a g r a m O b j e c t K e y > < K e y > T a b l e s \ T a b l e 1 \ C o l u m n s \ L 3   -   I D < / K e y > < / D i a g r a m O b j e c t K e y > < D i a g r a m O b j e c t K e y > < K e y > T a b l e s \ T a b l e 1 \ C o l u m n s \ L 3   -   D e s c r < / K e y > < / D i a g r a m O b j e c t K e y > < D i a g r a m O b j e c t K e y > < K e y > T a b l e s \ T a b l e 1 \ C o l u m n s \ L 3   -   C o d e < / K e y > < / D i a g r a m O b j e c t K e y > < D i a g r a m O b j e c t K e y > < K e y > T a b l e s \ T a b l e 1 \ C o l u m n s \ F u l l   R e f < / K e y > < / D i a g r a m O b j e c t K e y > < D i a g r a m O b j e c t K e y > < K e y > T a b l e s \ T a b l e 1 3 < / K e y > < / D i a g r a m O b j e c t K e y > < D i a g r a m O b j e c t K e y > < K e y > T a b l e s \ T a b l e 1 3 \ C o l u m n s \ L 0 < / K e y > < / D i a g r a m O b j e c t K e y > < D i a g r a m O b j e c t K e y > < K e y > T a b l e s \ T a b l e 1 3 \ C o l u m n s \ L 1   -   I D < / K e y > < / D i a g r a m O b j e c t K e y > < D i a g r a m O b j e c t K e y > < K e y > T a b l e s \ T a b l e 1 3 \ C o l u m n s \ L 1   -   D e s c r < / K e y > < / D i a g r a m O b j e c t K e y > < D i a g r a m O b j e c t K e y > < K e y > T a b l e s \ T a b l e 1 3 \ C o l u m n s \ L 1   -   C o d e < / K e y > < / D i a g r a m O b j e c t K e y > < D i a g r a m O b j e c t K e y > < K e y > T a b l e s \ T a b l e 1 3 \ C o l u m n s \ L 2   -   I D < / K e y > < / D i a g r a m O b j e c t K e y > < D i a g r a m O b j e c t K e y > < K e y > T a b l e s \ T a b l e 1 3 \ C o l u m n s \ L 2   -   D e s c r < / K e y > < / D i a g r a m O b j e c t K e y > < D i a g r a m O b j e c t K e y > < K e y > T a b l e s \ T a b l e 1 3 \ C o l u m n s \ L 2   -   C o d e < / K e y > < / D i a g r a m O b j e c t K e y > < D i a g r a m O b j e c t K e y > < K e y > T a b l e s \ T a b l e 1 3 \ C o l u m n s \ L 3   -   I D < / K e y > < / D i a g r a m O b j e c t K e y > < D i a g r a m O b j e c t K e y > < K e y > T a b l e s \ T a b l e 1 3 \ C o l u m n s \ L 3   -   D e s c r < / K e y > < / D i a g r a m O b j e c t K e y > < D i a g r a m O b j e c t K e y > < K e y > T a b l e s \ T a b l e 1 3 \ C o l u m n s \ L 3   -   C o d e < / K e y > < / D i a g r a m O b j e c t K e y > < D i a g r a m O b j e c t K e y > < K e y > T a b l e s \ T a b l e 1 3 \ C o l u m n s \ F u l l   R e f < / K e y > < / D i a g r a m O b j e c t K e y > < D i a g r a m O b j e c t K e y > < K e y > R e l a t i o n s h i p s \ & l t ; T a b l e s \ T a b l e 3 \ C o l u m n s \ A E S   S c e n a r i o & g t ; - & l t ; T a b l e s \ T a b l e 1 \ C o l u m n s \ F u l l   R e f & g t ; < / K e y > < / D i a g r a m O b j e c t K e y > < D i a g r a m O b j e c t K e y > < K e y > R e l a t i o n s h i p s \ & l t ; T a b l e s \ T a b l e 3 \ C o l u m n s \ A E S   S c e n a r i o & g t ; - & l t ; T a b l e s \ T a b l e 1 \ C o l u m n s \ F u l l   R e f & g t ; \ F K < / K e y > < / D i a g r a m O b j e c t K e y > < D i a g r a m O b j e c t K e y > < K e y > R e l a t i o n s h i p s \ & l t ; T a b l e s \ T a b l e 3 \ C o l u m n s \ A E S   S c e n a r i o & g t ; - & l t ; T a b l e s \ T a b l e 1 \ C o l u m n s \ F u l l   R e f & g t ; \ P K < / K e y > < / D i a g r a m O b j e c t K e y > < D i a g r a m O b j e c t K e y > < K e y > R e l a t i o n s h i p s \ & l t ; T a b l e s \ T a b l e 3 \ C o l u m n s \ A E S   S c e n a r i o & g t ; - & l t ; T a b l e s \ T a b l e 1 \ C o l u m n s \ F u l l   R e f & g t ; \ C r o s s F i l t e r < / K e y > < / D i a g r a m O b j e c t K e y > < D i a g r a m O b j e c t K e y > < K e y > R e l a t i o n s h i p s \ & l t ; T a b l e s \ T a b l e 3 \ C o l u m n s \ E C S P 2   S c e n a r i o & g t ; - & l t ; T a b l e s \ T a b l e 1 3 \ C o l u m n s \ F u l l   R e f & g t ; < / K e y > < / D i a g r a m O b j e c t K e y > < D i a g r a m O b j e c t K e y > < K e y > R e l a t i o n s h i p s \ & l t ; T a b l e s \ T a b l e 3 \ C o l u m n s \ E C S P 2   S c e n a r i o & g t ; - & l t ; T a b l e s \ T a b l e 1 3 \ C o l u m n s \ F u l l   R e f & g t ; \ F K < / K e y > < / D i a g r a m O b j e c t K e y > < D i a g r a m O b j e c t K e y > < K e y > R e l a t i o n s h i p s \ & l t ; T a b l e s \ T a b l e 3 \ C o l u m n s \ E C S P 2   S c e n a r i o & g t ; - & l t ; T a b l e s \ T a b l e 1 3 \ C o l u m n s \ F u l l   R e f & g t ; \ P K < / K e y > < / D i a g r a m O b j e c t K e y > < D i a g r a m O b j e c t K e y > < K e y > R e l a t i o n s h i p s \ & l t ; T a b l e s \ T a b l e 3 \ C o l u m n s \ E C S P 2   S c e n a r i o & g t ; - & l t ; T a b l e s \ T a b l e 1 3 \ C o l u m n s \ F u l l   R e f & g t ; \ C r o s s F i l t e r < / K e y > < / D i a g r a m O b j e c t K e y > < / A l l K e y s > < S e l e c t e d K e y s > < D i a g r a m O b j e c t K e y > < K e y > T a b l e s \ T a b l e 1 3 < / 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 D y n a m i c   T a g s \ T a b l e s \ & l t ; T a b l e s \ T a b l e 1 & g t ; < / K e y > < / a : K e y > < a : V a l u e   i : t y p e = " D i a g r a m D i s p l a y T a g V i e w S t a t e " > < I s N o t F i l t e r e d O u t > t r u e < / I s N o t F i l t e r e d O u t > < / a : V a l u e > < / a : K e y V a l u e O f D i a g r a m O b j e c t K e y a n y T y p e z b w N T n L X > < a : K e y V a l u e O f D i a g r a m O b j e c t K e y a n y T y p e z b w N T n L X > < a : K e y > < K e y > D y n a m i c   T a g s \ T a b l e s \ & l t ; T a b l e s \ T a b l e 1 3 & g t ; < / K e y > < / a : K e y > < a : V a l u e   i : t y p e = " D i a g r a m D i s p l a y T a g V i e w S t a t e " > < I s N o t F i l t e r e d O u t > t r u e < / I s N o t F i l t e r e d O u t > < / a : V a l u e > < / a : K e y V a l u e O f D i a g r a m O b j e c t K e y a n y T y p e z b w N T n L X > < a : K e y V a l u e O f D i a g r a m O b j e c t K e y a n y T y p e z b w N T n L X > < a : K e y > < K e y > T a b l e s \ T a b l e 3 < / K e y > < / a : K e y > < a : V a l u e   i : t y p e = " D i a g r a m D i s p l a y N o d e V i e w S t a t e " > < H e i g h t > 1 7 4 < / H e i g h t > < I s E x p a n d e d > t r u e < / I s E x p a n d e d > < L a y e d O u t > t r u e < / L a y e d O u t > < L e f t > 3 2 7 . 9 0 3 8 1 0 5 6 7 6 6 5 8 < / L e f t > < T a b I n d e x > 1 < / T a b I n d e x > < T o p > 2 5 9 . 3 3 1 6 6 2 2 2 1 1 7 5 6 3 < / T o p > < W i d t h > 5 1 3 < / W i d t h > < / a : V a l u e > < / a : K e y V a l u e O f D i a g r a m O b j e c t K e y a n y T y p e z b w N T n L X > < a : K e y V a l u e O f D i a g r a m O b j e c t K e y a n y T y p e z b w N T n L X > < a : K e y > < K e y > T a b l e s \ T a b l e 3 \ C o l u m n s \ A E S   S c e n a r i o < / K e y > < / a : K e y > < a : V a l u e   i : t y p e = " D i a g r a m D i s p l a y N o d e V i e w S t a t e " > < H e i g h t > 1 5 0 < / H e i g h t > < I s E x p a n d e d > t r u e < / I s E x p a n d e d > < W i d t h > 2 0 0 < / W i d t h > < / a : V a l u e > < / a : K e y V a l u e O f D i a g r a m O b j e c t K e y a n y T y p e z b w N T n L X > < a : K e y V a l u e O f D i a g r a m O b j e c t K e y a n y T y p e z b w N T n L X > < a : K e y > < K e y > T a b l e s \ T a b l e 3 \ C o l u m n s \ E C S P 2   S c e n a r i o < / K e y > < / a : K e y > < a : V a l u e   i : t y p e = " D i a g r a m D i s p l a y N o d e V i e w S t a t e " > < H e i g h t > 1 5 0 < / H e i g h t > < I s E x p a n d e d > t r u e < / I s E x p a n d e d > < W i d t h > 2 0 0 < / W i d t h > < / a : V a l u e > < / a : K e y V a l u e O f D i a g r a m O b j e c t K e y a n y T y p e z b w N T n L X > < a : K e y V a l u e O f D i a g r a m O b j e c t K e y a n y T y p e z b w N T n L X > < a : K e y > < K e y > T a b l e s \ T a b l e 3 \ C o l u m n s \ C o n t i n u i t y   Q u a l i f i e r < / K e y > < / a : K e y > < a : V a l u e   i : t y p e = " D i a g r a m D i s p l a y N o d e V i e w S t a t e " > < H e i g h t > 1 5 0 < / H e i g h t > < I s E x p a n d e d > t r u e < / I s E x p a n d e d > < W i d t h > 2 0 0 < / W i d t h > < / a : V a l u e > < / a : K e y V a l u e O f D i a g r a m O b j e c t K e y a n y T y p e z b w N T n L X > < a : K e y V a l u e O f D i a g r a m O b j e c t K e y a n y T y p e z b w N T n L X > < a : K e y > < K e y > T a b l e s \ T a b l e 3 \ C o l u m n s \ P r e c o n d i t i o n < / K e y > < / a : K e y > < a : V a l u e   i : t y p e = " D i a g r a m D i s p l a y N o d e V i e w S t a t e " > < H e i g h t > 1 5 0 < / H e i g h t > < I s E x p a n d e d > t r u e < / I s E x p a n d e d > < W i d t h > 2 0 0 < / W i d t h > < / a : V a l u e > < / a : K e y V a l u e O f D i a g r a m O b j e c t K e y a n y T y p e z b w N T n L X > < a : K e y V a l u e O f D i a g r a m O b j e c t K e y a n y T y p e z b w N T n L X > < a : K e y > < K e y > T a b l e s \ T a b l e 3 \ C o l u m n s \ T r a n s i t i o n   c o n f l i c t   R e s o l u t i o n < / K e y > < / a : K e y > < a : V a l u e   i : t y p e = " D i a g r a m D i s p l a y N o d e V i e w S t a t e " > < H e i g h t > 1 5 0 < / H e i g h t > < I s E x p a n d e d > t r u e < / I s E x p a n d e d > < W i d t h > 2 0 0 < / W i d t h > < / a : V a l u e > < / a : K e y V a l u e O f D i a g r a m O b j e c t K e y a n y T y p e z b w N T n L X > < a : K e y V a l u e O f D i a g r a m O b j e c t K e y a n y T y p e z b w N T n L X > < a : K e y > < K e y > T a b l e s \ T a b l e 3 \ C o l u m n s \ C o l u m n 3 < / K e y > < / a : K e y > < a : V a l u e   i : t y p e = " D i a g r a m D i s p l a y N o d e V i e w S t a t e " > < H e i g h t > 1 5 0 < / H e i g h t > < I s E x p a n d e d > t r u e < / I s E x p a n d e d > < W i d t h > 2 0 0 < / W i d t h > < / a : V a l u e > < / a : K e y V a l u e O f D i a g r a m O b j e c t K e y a n y T y p e z b w N T n L X > < a : K e y V a l u e O f D i a g r a m O b j e c t K e y a n y T y p e z b w N T n L X > < a : K e y > < K e y > T a b l e s \ T a b l e 3 \ C o l u m n s \ C o l u m n 4 < / K e y > < / a : K e y > < a : V a l u e   i : t y p e = " D i a g r a m D i s p l a y N o d e V i e w S t a t e " > < H e i g h t > 1 5 0 < / H e i g h t > < I s E x p a n d e d > t r u e < / I s E x p a n d e d > < W i d t h > 2 0 0 < / W i d t h > < / a : V a l u e > < / a : K e y V a l u e O f D i a g r a m O b j e c t K e y a n y T y p e z b w N T n L X > < a : K e y V a l u e O f D i a g r a m O b j e c t K e y a n y T y p e z b w N T n L X > < a : K e y > < K e y > T a b l e s \ T a b l e 1 < / K e y > < / a : K e y > < a : V a l u e   i : t y p e = " D i a g r a m D i s p l a y N o d e V i e w S t a t e " > < H e i g h t > 1 5 0 < / H e i g h t > < I s E x p a n d e d > t r u e < / I s E x p a n d e d > < L a y e d O u t > t r u e < / L a y e d O u t > < L e f t > 6 5 9 . 8 0 7 6 2 1 1 3 5 3 3 1 6 < / L e f t > < T a b I n d e x > 2 < / T a b I n d e x > < T o p > 5 0 6 . 0 9 3 7 4 4 1 1 2 2 8 5 3 2 < / T o p > < W i d t h > 2 0 0 < / W i d t h > < / a : V a l u e > < / a : K e y V a l u e O f D i a g r a m O b j e c t K e y a n y T y p e z b w N T n L X > < a : K e y V a l u e O f D i a g r a m O b j e c t K e y a n y T y p e z b w N T n L X > < a : K e y > < K e y > T a b l e s \ T a b l e 1 \ C o l u m n s \ L 0 < / K e y > < / a : K e y > < a : V a l u e   i : t y p e = " D i a g r a m D i s p l a y N o d e V i e w S t a t e " > < H e i g h t > 1 5 0 < / H e i g h t > < I s E x p a n d e d > t r u e < / I s E x p a n d e d > < W i d t h > 2 0 0 < / W i d t h > < / a : V a l u e > < / a : K e y V a l u e O f D i a g r a m O b j e c t K e y a n y T y p e z b w N T n L X > < a : K e y V a l u e O f D i a g r a m O b j e c t K e y a n y T y p e z b w N T n L X > < a : K e y > < K e y > T a b l e s \ T a b l e 1 \ C o l u m n s \ L 1   -   I D < / K e y > < / a : K e y > < a : V a l u e   i : t y p e = " D i a g r a m D i s p l a y N o d e V i e w S t a t e " > < H e i g h t > 1 5 0 < / H e i g h t > < I s E x p a n d e d > t r u e < / I s E x p a n d e d > < W i d t h > 2 0 0 < / W i d t h > < / a : V a l u e > < / a : K e y V a l u e O f D i a g r a m O b j e c t K e y a n y T y p e z b w N T n L X > < a : K e y V a l u e O f D i a g r a m O b j e c t K e y a n y T y p e z b w N T n L X > < a : K e y > < K e y > T a b l e s \ T a b l e 1 \ C o l u m n s \ L 1   -   D e s c r < / K e y > < / a : K e y > < a : V a l u e   i : t y p e = " D i a g r a m D i s p l a y N o d e V i e w S t a t e " > < H e i g h t > 1 5 0 < / H e i g h t > < I s E x p a n d e d > t r u e < / I s E x p a n d e d > < W i d t h > 2 0 0 < / W i d t h > < / a : V a l u e > < / a : K e y V a l u e O f D i a g r a m O b j e c t K e y a n y T y p e z b w N T n L X > < a : K e y V a l u e O f D i a g r a m O b j e c t K e y a n y T y p e z b w N T n L X > < a : K e y > < K e y > T a b l e s \ T a b l e 1 \ C o l u m n s \ L 1   -   C o d e < / K e y > < / a : K e y > < a : V a l u e   i : t y p e = " D i a g r a m D i s p l a y N o d e V i e w S t a t e " > < H e i g h t > 1 5 0 < / H e i g h t > < I s E x p a n d e d > t r u e < / I s E x p a n d e d > < W i d t h > 2 0 0 < / W i d t h > < / a : V a l u e > < / a : K e y V a l u e O f D i a g r a m O b j e c t K e y a n y T y p e z b w N T n L X > < a : K e y V a l u e O f D i a g r a m O b j e c t K e y a n y T y p e z b w N T n L X > < a : K e y > < K e y > T a b l e s \ T a b l e 1 \ C o l u m n s \ L 2   -   I D < / K e y > < / a : K e y > < a : V a l u e   i : t y p e = " D i a g r a m D i s p l a y N o d e V i e w S t a t e " > < H e i g h t > 1 5 0 < / H e i g h t > < I s E x p a n d e d > t r u e < / I s E x p a n d e d > < W i d t h > 2 0 0 < / W i d t h > < / a : V a l u e > < / a : K e y V a l u e O f D i a g r a m O b j e c t K e y a n y T y p e z b w N T n L X > < a : K e y V a l u e O f D i a g r a m O b j e c t K e y a n y T y p e z b w N T n L X > < a : K e y > < K e y > T a b l e s \ T a b l e 1 \ C o l u m n s \ L 2   -   D e s c r < / K e y > < / a : K e y > < a : V a l u e   i : t y p e = " D i a g r a m D i s p l a y N o d e V i e w S t a t e " > < H e i g h t > 1 5 0 < / H e i g h t > < I s E x p a n d e d > t r u e < / I s E x p a n d e d > < W i d t h > 2 0 0 < / W i d t h > < / a : V a l u e > < / a : K e y V a l u e O f D i a g r a m O b j e c t K e y a n y T y p e z b w N T n L X > < a : K e y V a l u e O f D i a g r a m O b j e c t K e y a n y T y p e z b w N T n L X > < a : K e y > < K e y > T a b l e s \ T a b l e 1 \ C o l u m n s \ L 2   -   C o d e < / K e y > < / a : K e y > < a : V a l u e   i : t y p e = " D i a g r a m D i s p l a y N o d e V i e w S t a t e " > < H e i g h t > 1 5 0 < / H e i g h t > < I s E x p a n d e d > t r u e < / I s E x p a n d e d > < W i d t h > 2 0 0 < / W i d t h > < / a : V a l u e > < / a : K e y V a l u e O f D i a g r a m O b j e c t K e y a n y T y p e z b w N T n L X > < a : K e y V a l u e O f D i a g r a m O b j e c t K e y a n y T y p e z b w N T n L X > < a : K e y > < K e y > T a b l e s \ T a b l e 1 \ C o l u m n s \ L 3   -   I D < / K e y > < / a : K e y > < a : V a l u e   i : t y p e = " D i a g r a m D i s p l a y N o d e V i e w S t a t e " > < H e i g h t > 1 5 0 < / H e i g h t > < I s E x p a n d e d > t r u e < / I s E x p a n d e d > < W i d t h > 2 0 0 < / W i d t h > < / a : V a l u e > < / a : K e y V a l u e O f D i a g r a m O b j e c t K e y a n y T y p e z b w N T n L X > < a : K e y V a l u e O f D i a g r a m O b j e c t K e y a n y T y p e z b w N T n L X > < a : K e y > < K e y > T a b l e s \ T a b l e 1 \ C o l u m n s \ L 3   -   D e s c r < / K e y > < / a : K e y > < a : V a l u e   i : t y p e = " D i a g r a m D i s p l a y N o d e V i e w S t a t e " > < H e i g h t > 1 5 0 < / H e i g h t > < I s E x p a n d e d > t r u e < / I s E x p a n d e d > < W i d t h > 2 0 0 < / W i d t h > < / a : V a l u e > < / a : K e y V a l u e O f D i a g r a m O b j e c t K e y a n y T y p e z b w N T n L X > < a : K e y V a l u e O f D i a g r a m O b j e c t K e y a n y T y p e z b w N T n L X > < a : K e y > < K e y > T a b l e s \ T a b l e 1 \ C o l u m n s \ L 3   -   C o d e < / K e y > < / a : K e y > < a : V a l u e   i : t y p e = " D i a g r a m D i s p l a y N o d e V i e w S t a t e " > < H e i g h t > 1 5 0 < / H e i g h t > < I s E x p a n d e d > t r u e < / I s E x p a n d e d > < W i d t h > 2 0 0 < / W i d t h > < / a : V a l u e > < / a : K e y V a l u e O f D i a g r a m O b j e c t K e y a n y T y p e z b w N T n L X > < a : K e y V a l u e O f D i a g r a m O b j e c t K e y a n y T y p e z b w N T n L X > < a : K e y > < K e y > T a b l e s \ T a b l e 1 \ C o l u m n s \ F u l l   R e f < / K e y > < / a : K e y > < a : V a l u e   i : t y p e = " D i a g r a m D i s p l a y N o d e V i e w S t a t e " > < H e i g h t > 1 5 0 < / H e i g h t > < I s E x p a n d e d > t r u e < / I s E x p a n d e d > < W i d t h > 2 0 0 < / W i d t h > < / a : V a l u e > < / a : K e y V a l u e O f D i a g r a m O b j e c t K e y a n y T y p e z b w N T n L X > < a : K e y V a l u e O f D i a g r a m O b j e c t K e y a n y T y p e z b w N T n L X > < a : K e y > < K e y > T a b l e s \ T a b l e 1 3 < / K e y > < / a : K e y > < a : V a l u e   i : t y p e = " D i a g r a m D i s p l a y N o d e V i e w S t a t e " > < H e i g h t > 1 5 0 < / H e i g h t > < I s E x p a n d e d > t r u e < / I s E x p a n d e d > < L a y e d O u t > t r u e < / L a y e d O u t > < W i d t h > 2 0 0 < / W i d t h > < / a : V a l u e > < / a : K e y V a l u e O f D i a g r a m O b j e c t K e y a n y T y p e z b w N T n L X > < a : K e y V a l u e O f D i a g r a m O b j e c t K e y a n y T y p e z b w N T n L X > < a : K e y > < K e y > T a b l e s \ T a b l e 1 3 \ C o l u m n s \ L 0 < / K e y > < / a : K e y > < a : V a l u e   i : t y p e = " D i a g r a m D i s p l a y N o d e V i e w S t a t e " > < H e i g h t > 1 5 0 < / H e i g h t > < I s E x p a n d e d > t r u e < / I s E x p a n d e d > < W i d t h > 2 0 0 < / W i d t h > < / a : V a l u e > < / a : K e y V a l u e O f D i a g r a m O b j e c t K e y a n y T y p e z b w N T n L X > < a : K e y V a l u e O f D i a g r a m O b j e c t K e y a n y T y p e z b w N T n L X > < a : K e y > < K e y > T a b l e s \ T a b l e 1 3 \ C o l u m n s \ L 1   -   I D < / K e y > < / a : K e y > < a : V a l u e   i : t y p e = " D i a g r a m D i s p l a y N o d e V i e w S t a t e " > < H e i g h t > 1 5 0 < / H e i g h t > < I s E x p a n d e d > t r u e < / I s E x p a n d e d > < W i d t h > 2 0 0 < / W i d t h > < / a : V a l u e > < / a : K e y V a l u e O f D i a g r a m O b j e c t K e y a n y T y p e z b w N T n L X > < a : K e y V a l u e O f D i a g r a m O b j e c t K e y a n y T y p e z b w N T n L X > < a : K e y > < K e y > T a b l e s \ T a b l e 1 3 \ C o l u m n s \ L 1   -   D e s c r < / K e y > < / a : K e y > < a : V a l u e   i : t y p e = " D i a g r a m D i s p l a y N o d e V i e w S t a t e " > < H e i g h t > 1 5 0 < / H e i g h t > < I s E x p a n d e d > t r u e < / I s E x p a n d e d > < W i d t h > 2 0 0 < / W i d t h > < / a : V a l u e > < / a : K e y V a l u e O f D i a g r a m O b j e c t K e y a n y T y p e z b w N T n L X > < a : K e y V a l u e O f D i a g r a m O b j e c t K e y a n y T y p e z b w N T n L X > < a : K e y > < K e y > T a b l e s \ T a b l e 1 3 \ C o l u m n s \ L 1   -   C o d e < / K e y > < / a : K e y > < a : V a l u e   i : t y p e = " D i a g r a m D i s p l a y N o d e V i e w S t a t e " > < H e i g h t > 1 5 0 < / H e i g h t > < I s E x p a n d e d > t r u e < / I s E x p a n d e d > < W i d t h > 2 0 0 < / W i d t h > < / a : V a l u e > < / a : K e y V a l u e O f D i a g r a m O b j e c t K e y a n y T y p e z b w N T n L X > < a : K e y V a l u e O f D i a g r a m O b j e c t K e y a n y T y p e z b w N T n L X > < a : K e y > < K e y > T a b l e s \ T a b l e 1 3 \ C o l u m n s \ L 2   -   I D < / K e y > < / a : K e y > < a : V a l u e   i : t y p e = " D i a g r a m D i s p l a y N o d e V i e w S t a t e " > < H e i g h t > 1 5 0 < / H e i g h t > < I s E x p a n d e d > t r u e < / I s E x p a n d e d > < W i d t h > 2 0 0 < / W i d t h > < / a : V a l u e > < / a : K e y V a l u e O f D i a g r a m O b j e c t K e y a n y T y p e z b w N T n L X > < a : K e y V a l u e O f D i a g r a m O b j e c t K e y a n y T y p e z b w N T n L X > < a : K e y > < K e y > T a b l e s \ T a b l e 1 3 \ C o l u m n s \ L 2   -   D e s c r < / K e y > < / a : K e y > < a : V a l u e   i : t y p e = " D i a g r a m D i s p l a y N o d e V i e w S t a t e " > < H e i g h t > 1 5 0 < / H e i g h t > < I s E x p a n d e d > t r u e < / I s E x p a n d e d > < W i d t h > 2 0 0 < / W i d t h > < / a : V a l u e > < / a : K e y V a l u e O f D i a g r a m O b j e c t K e y a n y T y p e z b w N T n L X > < a : K e y V a l u e O f D i a g r a m O b j e c t K e y a n y T y p e z b w N T n L X > < a : K e y > < K e y > T a b l e s \ T a b l e 1 3 \ C o l u m n s \ L 2   -   C o d e < / K e y > < / a : K e y > < a : V a l u e   i : t y p e = " D i a g r a m D i s p l a y N o d e V i e w S t a t e " > < H e i g h t > 1 5 0 < / H e i g h t > < I s E x p a n d e d > t r u e < / I s E x p a n d e d > < W i d t h > 2 0 0 < / W i d t h > < / a : V a l u e > < / a : K e y V a l u e O f D i a g r a m O b j e c t K e y a n y T y p e z b w N T n L X > < a : K e y V a l u e O f D i a g r a m O b j e c t K e y a n y T y p e z b w N T n L X > < a : K e y > < K e y > T a b l e s \ T a b l e 1 3 \ C o l u m n s \ L 3   -   I D < / K e y > < / a : K e y > < a : V a l u e   i : t y p e = " D i a g r a m D i s p l a y N o d e V i e w S t a t e " > < H e i g h t > 1 5 0 < / H e i g h t > < I s E x p a n d e d > t r u e < / I s E x p a n d e d > < W i d t h > 2 0 0 < / W i d t h > < / a : V a l u e > < / a : K e y V a l u e O f D i a g r a m O b j e c t K e y a n y T y p e z b w N T n L X > < a : K e y V a l u e O f D i a g r a m O b j e c t K e y a n y T y p e z b w N T n L X > < a : K e y > < K e y > T a b l e s \ T a b l e 1 3 \ C o l u m n s \ L 3   -   D e s c r < / K e y > < / a : K e y > < a : V a l u e   i : t y p e = " D i a g r a m D i s p l a y N o d e V i e w S t a t e " > < H e i g h t > 1 5 0 < / H e i g h t > < I s E x p a n d e d > t r u e < / I s E x p a n d e d > < W i d t h > 2 0 0 < / W i d t h > < / a : V a l u e > < / a : K e y V a l u e O f D i a g r a m O b j e c t K e y a n y T y p e z b w N T n L X > < a : K e y V a l u e O f D i a g r a m O b j e c t K e y a n y T y p e z b w N T n L X > < a : K e y > < K e y > T a b l e s \ T a b l e 1 3 \ C o l u m n s \ L 3   -   C o d e < / K e y > < / a : K e y > < a : V a l u e   i : t y p e = " D i a g r a m D i s p l a y N o d e V i e w S t a t e " > < H e i g h t > 1 5 0 < / H e i g h t > < I s E x p a n d e d > t r u e < / I s E x p a n d e d > < W i d t h > 2 0 0 < / W i d t h > < / a : V a l u e > < / a : K e y V a l u e O f D i a g r a m O b j e c t K e y a n y T y p e z b w N T n L X > < a : K e y V a l u e O f D i a g r a m O b j e c t K e y a n y T y p e z b w N T n L X > < a : K e y > < K e y > T a b l e s \ T a b l e 1 3 \ C o l u m n s \ F u l l   R e f < / K e y > < / a : K e y > < a : V a l u e   i : t y p e = " D i a g r a m D i s p l a y N o d e V i e w S t a t e " > < H e i g h t > 1 5 0 < / H e i g h t > < I s E x p a n d e d > t r u e < / I s E x p a n d e d > < W i d t h > 2 0 0 < / W i d t h > < / a : V a l u e > < / a : K e y V a l u e O f D i a g r a m O b j e c t K e y a n y T y p e z b w N T n L X > < a : K e y V a l u e O f D i a g r a m O b j e c t K e y a n y T y p e z b w N T n L X > < a : K e y > < K e y > R e l a t i o n s h i p s \ & l t ; T a b l e s \ T a b l e 3 \ C o l u m n s \ A E S   S c e n a r i o & g t ; - & l t ; T a b l e s \ T a b l e 1 \ C o l u m n s \ F u l l   R e f & g t ; < / K e y > < / a : K e y > < a : V a l u e   i : t y p e = " D i a g r a m D i s p l a y L i n k V i e w S t a t e " > < A u t o m a t i o n P r o p e r t y H e l p e r T e x t > E n d   p o i n t   1 :   ( 5 8 4 . 4 0 3 8 1 0 7 6 1 6 5 3 , 4 4 9 . 3 3 1 6 6 2 2 2 1 1 7 6 ) .   E n d   p o i n t   2 :   ( 6 4 3 . 8 0 7 6 2 1 1 3 5 3 3 2 , 5 8 1 . 0 9 3 7 4 4 3 5 4 9 6 7 )   < / A u t o m a t i o n P r o p e r t y H e l p e r T e x t > < L a y e d O u t > t r u e < / L a y e d O u t > < 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 R e l a t i o n s h i p s \ & l t ; T a b l e s \ T a b l e 3 \ C o l u m n s \ A E S   S c e n a r i o & g t ; - & l t ; T a b l e s \ T a b l e 1 \ C o l u m n s \ F u l l   R e f & g t ; \ F K < / K e y > < / a : K e y > < a : V a l u e   i : t y p e = " D i a g r a m D i s p l a y L i n k E n d p o i n t V i e w S t a t e " > < H e i g h t > 1 6 < / H e i g h t > < L a b e l L o c a t i o n   x m l n s : b = " h t t p : / / s c h e m a s . d a t a c o n t r a c t . o r g / 2 0 0 4 / 0 7 / S y s t e m . W i n d o w s " > < b : _ x > 5 7 6 . 4 0 3 8 1 0 7 6 1 6 5 2 8 4 < / b : _ x > < b : _ y > 4 3 3 . 3 3 1 6 6 2 2 2 1 1 7 5 6 3 < / b : _ y > < / L a b e l L o c a t i o n > < L o c a t i o n   x m l n s : b = " h t t p : / / s c h e m a s . d a t a c o n t r a c t . o r g / 2 0 0 4 / 0 7 / S y s t e m . W i n d o w s " > < b : _ x > 5 8 4 . 4 0 3 8 1 0 7 6 1 6 5 2 8 4 < / b : _ x > < b : _ y > 4 3 3 . 3 3 1 6 6 2 2 2 1 1 7 5 6 3 < / b : _ y > < / L o c a t i o n > < S h a p e R o t a t e A n g l e > 9 0 < / S h a p e R o t a t e A n g l e > < W i d t h > 1 6 < / W i d t h > < / a : V a l u e > < / a : K e y V a l u e O f D i a g r a m O b j e c t K e y a n y T y p e z b w N T n L X > < a : K e y V a l u e O f D i a g r a m O b j e c t K e y a n y T y p e z b w N T n L X > < a : K e y > < K e y > R e l a t i o n s h i p s \ & l t ; T a b l e s \ T a b l e 3 \ C o l u m n s \ A E S   S c e n a r i o & g t ; - & l t ; T a b l e s \ T a b l e 1 \ C o l u m n s \ F u l l   R e f & g t ; \ P K < / K e y > < / a : K e y > < a : V a l u e   i : t y p e = " D i a g r a m D i s p l a y L i n k E n d p o i n t V i e w S t a t e " > < H e i g h t > 1 6 < / H e i g h t > < L a b e l L o c a t i o n   x m l n s : b = " h t t p : / / s c h e m a s . d a t a c o n t r a c t . o r g / 2 0 0 4 / 0 7 / S y s t e m . W i n d o w s " > < b : _ x > 6 4 3 . 8 0 7 6 2 1 1 3 5 3 3 1 6 < / b : _ x > < b : _ y > 5 7 3 . 0 9 3 7 4 4 3 5 4 9 6 6 5 9 < / b : _ y > < / L a b e l L o c a t i o n > < L o c a t i o n   x m l n s : b = " h t t p : / / s c h e m a s . d a t a c o n t r a c t . o r g / 2 0 0 4 / 0 7 / S y s t e m . W i n d o w s " > < b : _ x > 6 5 9 . 8 0 7 6 2 1 1 3 5 3 3 1 6 < / b : _ x > < b : _ y > 5 8 1 . 0 9 3 7 4 4 3 5 4 9 6 6 5 9 < / b : _ y > < / L o c a t i o n > < S h a p e R o t a t e A n g l e > 1 8 0 < / S h a p e R o t a t e A n g l e > < W i d t h > 1 6 < / W i d t h > < / a : V a l u e > < / a : K e y V a l u e O f D i a g r a m O b j e c t K e y a n y T y p e z b w N T n L X > < a : K e y V a l u e O f D i a g r a m O b j e c t K e y a n y T y p e z b w N T n L X > < a : K e y > < K e y > R e l a t i o n s h i p s \ & l t ; T a b l e s \ T a b l e 3 \ C o l u m n s \ A E S   S c e n a r i o & g t ; - & l t ; T a b l e s \ T a b l e 1 \ C o l u m n s \ F u l l   R e f & g t ; \ C r o s s F i l t e r < / K e y > < / a : K e y > < a : V a l u e   i : t y p e = " D i a g r a m D i s p l a y L i n k C r o s s F i l t e r V i e w S t a t e " > < 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 R e l a t i o n s h i p s \ & l t ; T a b l e s \ T a b l e 3 \ C o l u m n s \ E C S P 2   S c e n a r i o & g t ; - & l t ; T a b l e s \ T a b l e 1 3 \ C o l u m n s \ F u l l   R e f & g t ; < / K e y > < / a : K e y > < a : V a l u e   i : t y p e = " D i a g r a m D i s p l a y L i n k V i e w S t a t e " > < A u t o m a t i o n P r o p e r t y H e l p e r T e x t > E n d   p o i n t   1 :   ( 3 1 1 . 9 0 3 8 1 0 5 6 7 6 6 6 , 3 4 6 . 3 3 1 6 6 2 3 5 4 9 6 7 ) .   E n d   p o i n t   2 :   ( 2 1 6 , 7 5 . 0 0 0 0 0 0 3 5 4 9 6 6 6 )   < / A u t o m a t i o n P r o p e r t y H e l p e r T e x t > < L a y e d O u t > t r u e < / L a y e d O u t > < 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a : K e y V a l u e O f D i a g r a m O b j e c t K e y a n y T y p e z b w N T n L X > < a : K e y > < K e y > R e l a t i o n s h i p s \ & l t ; T a b l e s \ T a b l e 3 \ C o l u m n s \ E C S P 2   S c e n a r i o & g t ; - & l t ; T a b l e s \ T a b l e 1 3 \ C o l u m n s \ F u l l   R e f & g t ; \ F K < / K e y > < / a : K e y > < a : V a l u e   i : t y p e = " D i a g r a m D i s p l a y L i n k E n d p o i n t V i e w S t a t e " > < H e i g h t > 1 6 < / H e i g h t > < L a b e l L o c a t i o n   x m l n s : b = " h t t p : / / s c h e m a s . d a t a c o n t r a c t . o r g / 2 0 0 4 / 0 7 / S y s t e m . W i n d o w s " > < b : _ x > 3 1 1 . 9 0 3 8 1 0 5 6 7 6 6 5 8 < / b : _ x > < b : _ y > 3 3 8 . 3 3 1 6 6 2 3 5 4 9 6 6 6 2 < / b : _ y > < / L a b e l L o c a t i o n > < L o c a t i o n   x m l n s : b = " h t t p : / / s c h e m a s . d a t a c o n t r a c t . o r g / 2 0 0 4 / 0 7 / S y s t e m . W i n d o w s " > < b : _ x > 3 2 7 . 9 0 3 8 1 0 5 6 7 6 6 5 8 < / b : _ x > < b : _ y > 3 4 6 . 3 3 1 6 6 2 3 5 4 9 6 6 6 2 < / b : _ y > < / L o c a t i o n > < S h a p e R o t a t e A n g l e > 1 8 0 < / S h a p e R o t a t e A n g l e > < W i d t h > 1 6 < / W i d t h > < / a : V a l u e > < / a : K e y V a l u e O f D i a g r a m O b j e c t K e y a n y T y p e z b w N T n L X > < a : K e y V a l u e O f D i a g r a m O b j e c t K e y a n y T y p e z b w N T n L X > < a : K e y > < K e y > R e l a t i o n s h i p s \ & l t ; T a b l e s \ T a b l e 3 \ C o l u m n s \ E C S P 2   S c e n a r i o & g t ; - & l t ; T a b l e s \ T a b l e 1 3 \ C o l u m n s \ F u l l   R e f & g t ; \ P K < / K e y > < / a : K e y > < a : V a l u e   i : t y p e = " D i a g r a m D i s p l a y L i n k E n d p o i n t V i e w S t a t e " > < H e i g h t > 1 6 < / H e i g h t > < L a b e l L o c a t i o n   x m l n s : b = " h t t p : / / s c h e m a s . d a t a c o n t r a c t . o r g / 2 0 0 4 / 0 7 / S y s t e m . W i n d o w s " > < b : _ x > 2 0 0 < / b : _ x > < b : _ y > 6 7 . 0 0 0 0 0 0 3 5 4 9 6 6 6 3 < / b : _ y > < / L a b e l L o c a t i o n > < L o c a t i o n   x m l n s : b = " h t t p : / / s c h e m a s . d a t a c o n t r a c t . o r g / 2 0 0 4 / 0 7 / S y s t e m . W i n d o w s " > < b : _ x > 2 0 0 < / b : _ x > < b : _ y > 7 5 . 0 0 0 0 0 0 3 5 4 9 6 6 6 3 < / b : _ y > < / L o c a t i o n > < S h a p e R o t a t e A n g l e > 3 6 0 < / S h a p e R o t a t e A n g l e > < W i d t h > 1 6 < / W i d t h > < / a : V a l u e > < / a : K e y V a l u e O f D i a g r a m O b j e c t K e y a n y T y p e z b w N T n L X > < a : K e y V a l u e O f D i a g r a m O b j e c t K e y a n y T y p e z b w N T n L X > < a : K e y > < K e y > R e l a t i o n s h i p s \ & l t ; T a b l e s \ T a b l e 3 \ C o l u m n s \ E C S P 2   S c e n a r i o & g t ; - & l t ; T a b l e s \ T a b l e 1 3 \ C o l u m n s \ F u l l   R e f & g t ; \ C r o s s F i l t e r < / K e y > < / a : K e y > < a : V a l u e   i : t y p e = " D i a g r a m D i s p l a y L i n k C r o s s F i l t e r V i e w S t a t e " > < 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V i e w S t a t e s > < / D i a g r a m M a n a g e r . S e r i a l i z a b l e D i a g r a m > < 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 C o l u m n s \ A E S   S c e n a r i o < / K e y > < / D i a g r a m O b j e c t K e y > < D i a g r a m O b j e c t K e y > < K e y > C o l u m n s \ E C S P 2   S c e n a r i o < / K e y > < / D i a g r a m O b j e c t K e y > < D i a g r a m O b j e c t K e y > < K e y > C o l u m n s \ C o n t i n u i t y   Q u a l i f i e r < / K e y > < / D i a g r a m O b j e c t K e y > < D i a g r a m O b j e c t K e y > < K e y > C o l u m n s \ P r e c o n d i t i o n < / K e y > < / D i a g r a m O b j e c t K e y > < D i a g r a m O b j e c t K e y > < K e y > C o l u m n s \ T r a n s i t i o n   c o n f l i c t   R e s o l u t i o n < / K e y > < / D i a g r a m O b j e c t K e y > < D i a g r a m O b j e c t K e y > < K e y > C o l u m n s \ C o l u m n 3 < / K e y > < / D i a g r a m O b j e c t K e y > < D i a g r a m O b j e c t K e y > < K e y > C o l u m n s \ C o l u m n 4 < / 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 C o l u m n s \ A E S   S c e n a r i o < / K e y > < / a : K e y > < a : V a l u e   i : t y p e = " M e a s u r e G r i d N o d e V i e w S t a t e " > < L a y e d O u t > t r u e < / L a y e d O u t > < / a : V a l u e > < / a : K e y V a l u e O f D i a g r a m O b j e c t K e y a n y T y p e z b w N T n L X > < a : K e y V a l u e O f D i a g r a m O b j e c t K e y a n y T y p e z b w N T n L X > < a : K e y > < K e y > C o l u m n s \ E C S P 2   S c e n a r i o < / K e y > < / a : K e y > < a : V a l u e   i : t y p e = " M e a s u r e G r i d N o d e V i e w S t a t e " > < C o l u m n > 1 < / C o l u m n > < L a y e d O u t > t r u e < / L a y e d O u t > < / a : V a l u e > < / a : K e y V a l u e O f D i a g r a m O b j e c t K e y a n y T y p e z b w N T n L X > < a : K e y V a l u e O f D i a g r a m O b j e c t K e y a n y T y p e z b w N T n L X > < a : K e y > < K e y > C o l u m n s \ C o n t i n u i t y   Q u a l i f i e r < / K e y > < / a : K e y > < a : V a l u e   i : t y p e = " M e a s u r e G r i d N o d e V i e w S t a t e " > < C o l u m n > 2 < / C o l u m n > < L a y e d O u t > t r u e < / L a y e d O u t > < / a : V a l u e > < / a : K e y V a l u e O f D i a g r a m O b j e c t K e y a n y T y p e z b w N T n L X > < a : K e y V a l u e O f D i a g r a m O b j e c t K e y a n y T y p e z b w N T n L X > < a : K e y > < K e y > C o l u m n s \ P r e c o n d i t i o n < / K e y > < / a : K e y > < a : V a l u e   i : t y p e = " M e a s u r e G r i d N o d e V i e w S t a t e " > < C o l u m n > 3 < / C o l u m n > < L a y e d O u t > t r u e < / L a y e d O u t > < / a : V a l u e > < / a : K e y V a l u e O f D i a g r a m O b j e c t K e y a n y T y p e z b w N T n L X > < a : K e y V a l u e O f D i a g r a m O b j e c t K e y a n y T y p e z b w N T n L X > < a : K e y > < K e y > C o l u m n s \ T r a n s i t i o n   c o n f l i c t   R e s o l u t i o n < / K e y > < / a : K e y > < a : V a l u e   i : t y p e = " M e a s u r e G r i d N o d e V i e w S t a t e " > < C o l u m n > 4 < / C o l u m n > < L a y e d O u t > t r u e < / L a y e d O u t > < / a : V a l u e > < / a : K e y V a l u e O f D i a g r a m O b j e c t K e y a n y T y p e z b w N T n L X > < a : K e y V a l u e O f D i a g r a m O b j e c t K e y a n y T y p e z b w N T n L X > < a : K e y > < K e y > C o l u m n s \ C o l u m n 3 < / K e y > < / a : K e y > < a : V a l u e   i : t y p e = " M e a s u r e G r i d N o d e V i e w S t a t e " > < C o l u m n > 5 < / C o l u m n > < L a y e d O u t > t r u e < / L a y e d O u t > < / a : V a l u e > < / a : K e y V a l u e O f D i a g r a m O b j e c t K e y a n y T y p e z b w N T n L X > < a : K e y V a l u e O f D i a g r a m O b j e c t K e y a n y T y p e z b w N T n L X > < a : K e y > < K e y > C o l u m n s \ C o l u m n 4 < / K e y > < / a : K e y > < a : V a l u e   i : t y p e = " M e a s u r e G r i d N o d e V i e w S t a t e " > < C o l u m n > 6 < / C o l u m n > < L a y e d O u t > t r u e < / L a y e d O u t > < / a : V a l u e > < / a : K e y V a l u e O f D i a g r a m O b j e c t K e y a n y T y p e z b w N T n L X > < / V i e w S t a t e s > < / D i a g r a m M a n a g e r . S e r i a l i z a b l e D i a g r a m > < D i a g r a m M a n a g e r . S e r i a l i z a b l e D i a g r a m > < A d a p t e r   i : t y p e = " M e a s u r e D i a g r a m S a n d b o x A d a p t e r " > < T a b l e N a m e > T a b l e 1 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 L 2   -   C o d e < / K e y > < / D i a g r a m O b j e c t K e y > < D i a g r a m O b j e c t K e y > < K e y > M e a s u r e s \ C o u n t   o f   L 2   -   C o d e \ T a g I n f o \ F o r m u l a < / K e y > < / D i a g r a m O b j e c t K e y > < D i a g r a m O b j e c t K e y > < K e y > M e a s u r e s \ C o u n t   o f   L 2   -   C o d e \ T a g I n f o \ V a l u e 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 L 2   -   C o d e & g t ; - & l t ; M e a s u r e s \ L 2   -   C o d e & g t ; < / K e y > < / D i a g r a m O b j e c t K e y > < D i a g r a m O b j e c t K e y > < K e y > L i n k s \ & l t ; C o l u m n s \ C o u n t   o f   L 2   -   C o d e & g t ; - & l t ; M e a s u r e s \ L 2   -   C o d e & g t ; \ C O L U M N < / K e y > < / D i a g r a m O b j e c t K e y > < D i a g r a m O b j e c t K e y > < K e y > L i n k s \ & l t ; C o l u m n s \ C o u n t   o f   L 2   -   C o d e & g t ; - & l t ; M e a s u r e s \ L 2   -   C o d e & g t ; \ M E A S U R E 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 L 2   -   C o d e < / K e y > < / a : K e y > < a : V a l u e   i : t y p e = " M e a s u r e G r i d N o d e V i e w S t a t e " > < C o l u m n > 6 < / C o l u m n > < L a y e d O u t > t r u e < / L a y e d O u t > < W a s U I I n v i s i b l e > t r u e < / W a s U I I n v i s i b l e > < / a : V a l u e > < / a : K e y V a l u e O f D i a g r a m O b j e c t K e y a n y T y p e z b w N T n L X > < a : K e y V a l u e O f D i a g r a m O b j e c t K e y a n y T y p e z b w N T n L X > < a : K e y > < K e y > M e a s u r e s \ C o u n t   o f   L 2   -   C o d e \ T a g I n f o \ F o r m u l a < / K e y > < / a : K e y > < a : V a l u e   i : t y p e = " M e a s u r e G r i d V i e w S t a t e I D i a g r a m T a g A d d i t i o n a l I n f o " / > < / a : K e y V a l u e O f D i a g r a m O b j e c t K e y a n y T y p e z b w N T n L X > < a : K e y V a l u e O f D i a g r a m O b j e c t K e y a n y T y p e z b w N T n L X > < a : K e y > < K e y > M e a s u r e s \ C o u n t   o f   L 2   -   C o d e \ T a g I n f o \ V a l u e 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 L 2   -   C o d e & g t ; - & l t ; M e a s u r e s \ L 2   -   C o d e & g t ; < / K e y > < / a : K e y > < a : V a l u e   i : t y p e = " M e a s u r e G r i d V i e w S t a t e I D i a g r a m L i n k " / > < / a : K e y V a l u e O f D i a g r a m O b j e c t K e y a n y T y p e z b w N T n L X > < a : K e y V a l u e O f D i a g r a m O b j e c t K e y a n y T y p e z b w N T n L X > < a : K e y > < K e y > L i n k s \ & l t ; C o l u m n s \ C o u n t   o f   L 2   -   C o d e & g t ; - & l t ; M e a s u r e s \ L 2   -   C o d e & g t ; \ C O L U M N < / K e y > < / a : K e y > < a : V a l u e   i : t y p e = " M e a s u r e G r i d V i e w S t a t e I D i a g r a m L i n k E n d p o i n t " / > < / a : K e y V a l u e O f D i a g r a m O b j e c t K e y a n y T y p e z b w N T n L X > < a : K e y V a l u e O f D i a g r a m O b j e c t K e y a n y T y p e z b w N T n L X > < a : K e y > < K e y > L i n k s \ & l t ; C o l u m n s \ C o u n t   o f   L 2   -   C o d e & g t ; - & l t ; M e a s u r e s \ L 2   -   C o d e & g t ; \ M E A S U R E < / K e y > < / a : K e y > < a : V a l u e   i : t y p e = " M e a s u r e G r i d V i e w S t a t e I D i a g r a m L i n k E n d p o i n t " / > < / a : K e y V a l u e O f D i a g r a m O b j e c t K e y a n y T y p e z b w N T n L X > < / V i e w S t a t e s > < / D i a g r a m M a n a g e r . S e r i a l i z a b l e D i a g r a m > < D i a g r a m M a n a g e r . S e r i a l i z a b l e D i a g r a m > < A d a p t e r   i : t y p e = " M e a s u r e D i a g r a m S a n d b o x A d a p t e r " > < T a b l e N a m e > T a b l e 1 3 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 L 3   -   D e s c r   2 < / K e y > < / D i a g r a m O b j e c t K e y > < D i a g r a m O b j e c t K e y > < K e y > M e a s u r e s \ C o u n t   o f   L 3   -   D e s c r   2 \ T a g I n f o \ F o r m u l a < / K e y > < / D i a g r a m O b j e c t K e y > < D i a g r a m O b j e c t K e y > < K e y > M e a s u r e s \ C o u n t   o f   L 3   -   D e s c r   2 \ T a g I n f o \ V a l u e < / K e y > < / D i a g r a m O b j e c t K e y > < D i a g r a m O b j e c t K e y > < K e y > M e a s u r e s \ C o u n t   o f   L 0 < / K e y > < / D i a g r a m O b j e c t K e y > < D i a g r a m O b j e c t K e y > < K e y > M e a s u r e s \ C o u n t   o f   L 0 \ T a g I n f o \ F o r m u l a < / K e y > < / D i a g r a m O b j e c t K e y > < D i a g r a m O b j e c t K e y > < K e y > M e a s u r e s \ C o u n t   o f   L 0 \ T a g I n f o \ V a l u e 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 L 3   -   D e s c r   2 & g t ; - & l t ; M e a s u r e s \ L 3   -   D e s c r & g t ; < / K e y > < / D i a g r a m O b j e c t K e y > < D i a g r a m O b j e c t K e y > < K e y > L i n k s \ & l t ; C o l u m n s \ C o u n t   o f   L 3   -   D e s c r   2 & g t ; - & l t ; M e a s u r e s \ L 3   -   D e s c r & g t ; \ C O L U M N < / K e y > < / D i a g r a m O b j e c t K e y > < D i a g r a m O b j e c t K e y > < K e y > L i n k s \ & l t ; C o l u m n s \ C o u n t   o f   L 3   -   D e s c r   2 & g t ; - & l t ; M e a s u r e s \ L 3   -   D e s c r & g t ; \ M E A S U R E < / K e y > < / D i a g r a m O b j e c t K e y > < D i a g r a m O b j e c t K e y > < K e y > L i n k s \ & l t ; C o l u m n s \ C o u n t   o f   L 0 & g t ; - & l t ; M e a s u r e s \ L 0 & g t ; < / K e y > < / D i a g r a m O b j e c t K e y > < D i a g r a m O b j e c t K e y > < K e y > L i n k s \ & l t ; C o l u m n s \ C o u n t   o f   L 0 & g t ; - & l t ; M e a s u r e s \ L 0 & g t ; \ C O L U M N < / K e y > < / D i a g r a m O b j e c t K e y > < D i a g r a m O b j e c t K e y > < K e y > L i n k s \ & l t ; C o l u m n s \ C o u n t   o f   L 0 & g t ; - & l t ; M e a s u r e s \ L 0 & g t ; \ M E A S U R E 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 L 3   -   D e s c r   2 < / K e y > < / a : K e y > < a : V a l u e   i : t y p e = " M e a s u r e G r i d N o d e V i e w S t a t e " > < C o l u m n > 8 < / C o l u m n > < L a y e d O u t > t r u e < / L a y e d O u t > < W a s U I I n v i s i b l e > t r u e < / W a s U I I n v i s i b l e > < / a : V a l u e > < / a : K e y V a l u e O f D i a g r a m O b j e c t K e y a n y T y p e z b w N T n L X > < a : K e y V a l u e O f D i a g r a m O b j e c t K e y a n y T y p e z b w N T n L X > < a : K e y > < K e y > M e a s u r e s \ C o u n t   o f   L 3   -   D e s c r   2 \ T a g I n f o \ F o r m u l a < / K e y > < / a : K e y > < a : V a l u e   i : t y p e = " M e a s u r e G r i d V i e w S t a t e I D i a g r a m T a g A d d i t i o n a l I n f o " / > < / a : K e y V a l u e O f D i a g r a m O b j e c t K e y a n y T y p e z b w N T n L X > < a : K e y V a l u e O f D i a g r a m O b j e c t K e y a n y T y p e z b w N T n L X > < a : K e y > < K e y > M e a s u r e s \ C o u n t   o f   L 3   -   D e s c r   2 \ T a g I n f o \ V a l u e < / K e y > < / a : K e y > < a : V a l u e   i : t y p e = " M e a s u r e G r i d V i e w S t a t e I D i a g r a m T a g A d d i t i o n a l I n f o " / > < / a : K e y V a l u e O f D i a g r a m O b j e c t K e y a n y T y p e z b w N T n L X > < a : K e y V a l u e O f D i a g r a m O b j e c t K e y a n y T y p e z b w N T n L X > < a : K e y > < K e y > M e a s u r e s \ C o u n t   o f   L 0 < / K e y > < / a : K e y > < a : V a l u e   i : t y p e = " M e a s u r e G r i d N o d e V i e w S t a t e " > < L a y e d O u t > t r u e < / L a y e d O u t > < W a s U I I n v i s i b l e > t r u e < / W a s U I I n v i s i b l e > < / a : V a l u e > < / a : K e y V a l u e O f D i a g r a m O b j e c t K e y a n y T y p e z b w N T n L X > < a : K e y V a l u e O f D i a g r a m O b j e c t K e y a n y T y p e z b w N T n L X > < a : K e y > < K e y > M e a s u r e s \ C o u n t   o f   L 0 \ T a g I n f o \ F o r m u l a < / K e y > < / a : K e y > < a : V a l u e   i : t y p e = " M e a s u r e G r i d V i e w S t a t e I D i a g r a m T a g A d d i t i o n a l I n f o " / > < / a : K e y V a l u e O f D i a g r a m O b j e c t K e y a n y T y p e z b w N T n L X > < a : K e y V a l u e O f D i a g r a m O b j e c t K e y a n y T y p e z b w N T n L X > < a : K e y > < K e y > M e a s u r e s \ C o u n t   o f   L 0 \ T a g I n f o \ V a l u e 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 L 3   -   D e s c r   2 & g t ; - & l t ; M e a s u r e s \ L 3   -   D e s c r & g t ; < / K e y > < / a : K e y > < a : V a l u e   i : t y p e = " M e a s u r e G r i d V i e w S t a t e I D i a g r a m L i n k " / > < / a : K e y V a l u e O f D i a g r a m O b j e c t K e y a n y T y p e z b w N T n L X > < a : K e y V a l u e O f D i a g r a m O b j e c t K e y a n y T y p e z b w N T n L X > < a : K e y > < K e y > L i n k s \ & l t ; C o l u m n s \ C o u n t   o f   L 3   -   D e s c r   2 & g t ; - & l t ; M e a s u r e s \ L 3   -   D e s c r & g t ; \ C O L U M N < / K e y > < / a : K e y > < a : V a l u e   i : t y p e = " M e a s u r e G r i d V i e w S t a t e I D i a g r a m L i n k E n d p o i n t " / > < / a : K e y V a l u e O f D i a g r a m O b j e c t K e y a n y T y p e z b w N T n L X > < a : K e y V a l u e O f D i a g r a m O b j e c t K e y a n y T y p e z b w N T n L X > < a : K e y > < K e y > L i n k s \ & l t ; C o l u m n s \ C o u n t   o f   L 3   -   D e s c r   2 & g t ; - & l t ; M e a s u r e s \ L 3   -   D e s c r & g t ; \ M E A S U R E < / K e y > < / a : K e y > < a : V a l u e   i : t y p e = " M e a s u r e G r i d V i e w S t a t e I D i a g r a m L i n k E n d p o i n t " / > < / a : K e y V a l u e O f D i a g r a m O b j e c t K e y a n y T y p e z b w N T n L X > < a : K e y V a l u e O f D i a g r a m O b j e c t K e y a n y T y p e z b w N T n L X > < a : K e y > < K e y > L i n k s \ & l t ; C o l u m n s \ C o u n t   o f   L 0 & g t ; - & l t ; M e a s u r e s \ L 0 & g t ; < / K e y > < / a : K e y > < a : V a l u e   i : t y p e = " M e a s u r e G r i d V i e w S t a t e I D i a g r a m L i n k " / > < / a : K e y V a l u e O f D i a g r a m O b j e c t K e y a n y T y p e z b w N T n L X > < a : K e y V a l u e O f D i a g r a m O b j e c t K e y a n y T y p e z b w N T n L X > < a : K e y > < K e y > L i n k s \ & l t ; C o l u m n s \ C o u n t   o f   L 0 & g t ; - & l t ; M e a s u r e s \ L 0 & g t ; \ C O L U M N < / K e y > < / a : K e y > < a : V a l u e   i : t y p e = " M e a s u r e G r i d V i e w S t a t e I D i a g r a m L i n k E n d p o i n t " / > < / a : K e y V a l u e O f D i a g r a m O b j e c t K e y a n y T y p e z b w N T n L X > < a : K e y V a l u e O f D i a g r a m O b j e c t K e y a n y T y p e z b w N T n L X > < a : K e y > < K e y > L i n k s \ & l t ; C o l u m n s \ C o u n t   o f   L 0 & g t ; - & l t ; M e a s u r e s \ L 0 & g t ; \ M E A S U R E < / K e y > < / a : K e y > < a : V a l u e   i : t y p e = " M e a s u r e G r i d V i e w S t a t e I D i a g r a m L i n k E n d p o i n t " / > < / a : K e y V a l u e O f D i a g r a m O b j e c t K e y a n y T y p e z b w N T n L X > < / V i e w S t a t e s > < / D i a g r a m M a n a g e r . S e r i a l i z a b l e D i a g r a m > < / A r r a y O f D i a g r a m M a n a g e r . S e r i a l i z a b l e D i a g r a m > ] ] > < / C u s t o m C o n t e n t > < / G e m i n i > 
</file>

<file path=customXml/item12.xml>��< ? x m l   v e r s i o n = " 1 . 0 "   e n c o d i n g = " U T F - 1 6 " ? > < G e m i n i   x m l n s = " h t t p : / / g e m i n i / p i v o t c u s t o m i z a t i o n / M a n u a l C a l c M o d e " > < C u s t o m C o n t e n t > < ! [ C D A T A [ F a l s e ] ] > < / C u s t o m C o n t e n t > < / G e m i n i > 
</file>

<file path=customXml/item13.xml>��< ? x m l   v e r s i o n = " 1 . 0 "   e n c o d i n g = " U T F - 1 6 " ? > < G e m i n i   x m l n s = " h t t p : / / g e m i n i / p i v o t c u s t o m i z a t i o n / R e l a t i o n s h i p A u t o D e t e c t i o n E n a b l e d " > < C u s t o m C o n t e n t > < ! [ C D A T A [ T r u e ] ] > < / C u s t o m C o n t e n t > < / G e m i n i > 
</file>

<file path=customXml/item14.xml><?xml version="1.0" encoding="utf-8"?>
<?mso-contentType ?>
<FormTemplates xmlns="http://schemas.microsoft.com/sharepoint/v3/contenttype/forms">
  <Display>DocumentLibraryForm</Display>
  <Edit>DocumentLibraryForm</Edit>
  <New>DocumentLibraryForm</New>
</FormTemplates>
</file>

<file path=customXml/item15.xml>��< ? x m l   v e r s i o n = " 1 . 0 "   e n c o d i n g = " U T F - 1 6 " ? > < G e m i n i   x m l n s = " h t t p : / / g e m i n i / p i v o t c u s t o m i z a t i o n / C l i e n t W i n d o w X M L " > < C u s t o m C o n t e n t > < ! [ C D A T A [ T a b l e 1 3 ] ] > < / C u s t o m C o n t e n t > < / G e m i n i > 
</file>

<file path=customXml/item16.xml><?xml version="1.0" encoding="utf-8"?>
<ct:contentTypeSchema xmlns:ct="http://schemas.microsoft.com/office/2006/metadata/contentType" xmlns:ma="http://schemas.microsoft.com/office/2006/metadata/properties/metaAttributes" ct:_="" ma:_="" ma:contentTypeName="Document" ma:contentTypeID="0x0101008FA59A352DB3EC4F88ED7EB61BD499C7" ma:contentTypeVersion="28" ma:contentTypeDescription="Create a new document." ma:contentTypeScope="" ma:versionID="7ebaf78e10104bad806213972784018e">
  <xsd:schema xmlns:xsd="http://www.w3.org/2001/XMLSchema" xmlns:xs="http://www.w3.org/2001/XMLSchema" xmlns:p="http://schemas.microsoft.com/office/2006/metadata/properties" xmlns:ns2="7d150733-584f-4c57-8f75-a626010bed1b" xmlns:ns3="ffcdf2b0-1459-4444-989c-847f95dff766" targetNamespace="http://schemas.microsoft.com/office/2006/metadata/properties" ma:root="true" ma:fieldsID="205acc0db40e25a967e8c82404745c5b" ns2:_="" ns3:_="">
    <xsd:import namespace="7d150733-584f-4c57-8f75-a626010bed1b"/>
    <xsd:import namespace="ffcdf2b0-1459-4444-989c-847f95dff766"/>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2:Delivery_x0020_Date" minOccurs="0"/>
                <xsd:element ref="ns2:SC" minOccurs="0"/>
                <xsd:element ref="ns3:SharedWithUsers" minOccurs="0"/>
                <xsd:element ref="ns3:SharedWithDetails" minOccurs="0"/>
                <xsd:element ref="ns2:MediaServiceMetadata" minOccurs="0"/>
                <xsd:element ref="ns2:MediaServiceFastMetadata" minOccurs="0"/>
                <xsd:element ref="ns2:MediaServiceSearchProperties" minOccurs="0"/>
                <xsd:element ref="ns2:MediaServiceDateTaken" minOccurs="0"/>
                <xsd:element ref="ns2:MediaLengthInSecond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150733-584f-4c57-8f75-a626010bed1b" elementFormDefault="qualified">
    <xsd:import namespace="http://schemas.microsoft.com/office/2006/documentManagement/types"/>
    <xsd:import namespace="http://schemas.microsoft.com/office/infopath/2007/PartnerControls"/>
    <xsd:element name="Deliverable_x0020_Id" ma:index="4" nillable="true" ma:displayName="Deliverable Id" ma:description="It is required for deliveries" ma:internalName="Deliverable_x0020_Id" ma:readOnly="false">
      <xsd:simpleType>
        <xsd:restriction base="dms:Text">
          <xsd:maxLength value="255"/>
        </xsd:restriction>
      </xsd:simpleType>
    </xsd:element>
    <xsd:element name="Deliverable_x0020_Status" ma:index="5" nillable="true" ma:displayName="Deliverable Status" ma:description="Status of the deliverable version." ma:format="Dropdown" ma:internalName="Deliverable_x0020_Status" ma:readOnly="false">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6" nillable="true" ma:displayName="Deliverable Version" ma:description="Version of the deliverable (TAXUD version)" ma:internalName="Deliverable_x0020_Version" ma:readOnly="false">
      <xsd:simpleType>
        <xsd:restriction base="dms:Text">
          <xsd:maxLength value="255"/>
        </xsd:restriction>
      </xsd:simpleType>
    </xsd:element>
    <xsd:element name="RfA" ma:index="7" nillable="true" ma:displayName="RfA" ma:internalName="RfA" ma:readOnly="false">
      <xsd:simpleType>
        <xsd:restriction base="dms:Text">
          <xsd:maxLength value="255"/>
        </xsd:restriction>
      </xsd:simpleType>
    </xsd:element>
    <xsd:element name="Delivery_x0020_Date" ma:index="8" nillable="true" ma:displayName="Delivery Date" ma:description="Only for Deliverables" ma:format="DateOnly" ma:internalName="Delivery_x0020_Date" ma:readOnly="false">
      <xsd:simpleType>
        <xsd:restriction base="dms:DateTime"/>
      </xsd:simpleType>
    </xsd:element>
    <xsd:element name="SC" ma:index="9" nillable="true" ma:displayName="SC" ma:internalName="SC" ma:readOnly="false">
      <xsd:simpleType>
        <xsd:restriction base="dms:Text">
          <xsd:maxLength value="255"/>
        </xsd:restriction>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d6837251-29ea-4b68-89a9-9f41a84048d0"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fcdf2b0-1459-4444-989c-847f95dff766" elementFormDefault="qualified">
    <xsd:import namespace="http://schemas.microsoft.com/office/2006/documentManagement/types"/>
    <xsd:import namespace="http://schemas.microsoft.com/office/infopath/2007/PartnerControls"/>
    <xsd:element name="SharedWithUsers" ma:index="10"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dc3efaef-d65d-454e-a102-2afb12e09a8e}" ma:internalName="TaxCatchAll" ma:showField="CatchAllData" ma:web="ffcdf2b0-1459-4444-989c-847f95dff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7.xml>��< ? x m l   v e r s i o n = " 1 . 0 "   e n c o d i n g = " U T F - 1 6 " ? > < G e m i n i   x m l n s = " h t t p : / / g e m i n i / p i v o t c u s t o m i z a t i o n / S a n d b o x N o n E m p t y " > < C u s t o m C o n t e n t > < ! [ C D A T A [ 1 ] ] > < / C u s t o m C o n t e n t > < / G e m i n i > 
</file>

<file path=customXml/item18.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 C o l u m n s \ A E S   S c e n a r i o < / K e y > < / a : K e y > < a : V a l u e   i : t y p e = " T a b l e W i d g e t B a s e V i e w S t a t e " / > < / a : K e y V a l u e O f D i a g r a m O b j e c t K e y a n y T y p e z b w N T n L X > < a : K e y V a l u e O f D i a g r a m O b j e c t K e y a n y T y p e z b w N T n L X > < a : K e y > < K e y > C o l u m n s \ E C S P 2   S c e n a r i o < / K e y > < / a : K e y > < a : V a l u e   i : t y p e = " T a b l e W i d g e t B a s e V i e w S t a t e " / > < / a : K e y V a l u e O f D i a g r a m O b j e c t K e y a n y T y p e z b w N T n L X > < a : K e y V a l u e O f D i a g r a m O b j e c t K e y a n y T y p e z b w N T n L X > < a : K e y > < K e y > C o l u m n s \ C o n t i n u i t y   Q u a l i f i e r < / K e y > < / a : K e y > < a : V a l u e   i : t y p e = " T a b l e W i d g e t B a s e V i e w S t a t e " / > < / a : K e y V a l u e O f D i a g r a m O b j e c t K e y a n y T y p e z b w N T n L X > < a : K e y V a l u e O f D i a g r a m O b j e c t K e y a n y T y p e z b w N T n L X > < a : K e y > < K e y > C o l u m n s \ P r e c o n d i t i o n < / K e y > < / a : K e y > < a : V a l u e   i : t y p e = " T a b l e W i d g e t B a s e V i e w S t a t e " / > < / a : K e y V a l u e O f D i a g r a m O b j e c t K e y a n y T y p e z b w N T n L X > < a : K e y V a l u e O f D i a g r a m O b j e c t K e y a n y T y p e z b w N T n L X > < a : K e y > < K e y > C o l u m n s \ T r a n s i t i o n   c o n f l i c t   R e s o l u t i o n < / K e y > < / a : K e y > < a : V a l u e   i : t y p e = " T a b l e W i d g e t B a s e V i e w S t a t e " / > < / a : K e y V a l u e O f D i a g r a m O b j e c t K e y a n y T y p e z b w N T n L X > < a : K e y V a l u e O f D i a g r a m O b j e c t K e y a n y T y p e z b w N T n L X > < a : K e y > < K e y > C o l u m n s \ C o l u m n 3 < / K e y > < / a : K e y > < a : V a l u e   i : t y p e = " T a b l e W i d g e t B a s e V i e w S t a t e " / > < / a : K e y V a l u e O f D i a g r a m O b j e c t K e y a n y T y p e z b w N T n L X > < a : K e y V a l u e O f D i a g r a m O b j e c t K e y a n y T y p e z b w N T n L X > < a : K e y > < K e y > C o l u m n s \ C o l u m n 4 < / 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 T a b l e 1 3 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9.xml>��< ? x m l   v e r s i o n = " 1 . 0 "   e n c o d i n g = " U T F - 1 6 " ? > < G e m i n i   x m l n s = " h t t p : / / g e m i n i / p i v o t c u s t o m i z a t i o n / T a b l e O r d e r " > < C u s t o m C o n t e n t > < ! [ C D A T A [ T a b l e 3 , T a b l e 1 , T a b l e 1 3 ] ] > < / C u s t o m C o n t e n t > < / G e m i n i > 
</file>

<file path=customXml/item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K e y V a l u e O f s t r i n g S a n d b o x E d i t o r . M e a s u r e G r i d S t a t e S c d E 3 5 R y > < K e y > T a b l e 1 < / K e y > < V a l u e   x m l n s : a = " h t t p : / / s c h e m a s . d a t a c o n t r a c t . o r g / 2 0 0 4 / 0 7 / M i c r o s o f t . A n a l y s i s S e r v i c e s . C o m m o n " > < a : H a s F o c u s > t r u e < / a : H a s F o c u s > < a : S i z e A t D p i 9 6 > 1 1 3 < / a : S i z e A t D p i 9 6 > < a : V i s i b l e > t r u e < / a : V i s i b l e > < / V a l u e > < / K e y V a l u e O f s t r i n g S a n d b o x E d i t o r . M e a s u r e G r i d S t a t e S c d E 3 5 R y > < K e y V a l u e O f s t r i n g S a n d b o x E d i t o r . M e a s u r e G r i d S t a t e S c d E 3 5 R y > < K e y > T a b l e 1 3 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20.xml>��< ? x m l   v e r s i o n = " 1 . 0 "   e n c o d i n g = " U T F - 1 6 " ? > < G e m i n i   x m l n s = " h t t p : / / g e m i n i / p i v o t c u s t o m i z a t i o n / P o w e r P i v o t V e r s i o n " > < C u s t o m C o n t e n t > < ! [ C D A T A [ 2 0 1 5 . 1 3 0 . 8 0 0 . 8 6 9 ] ] > < / C u s t o m C o n t e n t > < / G e m i n i > 
</file>

<file path=customXml/item21.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 A E S   S c e n a r i o < / s t r i n g > < / k e y > < v a l u e > < i n t > 3 1 4 < / i n t > < / v a l u e > < / i t e m > < i t e m > < k e y > < s t r i n g > E C S P 2   S c e n a r i o < / s t r i n g > < / k e y > < v a l u e > < i n t > 3 2 0 < / i n t > < / v a l u e > < / i t e m > < i t e m > < k e y > < s t r i n g > C o n t i n u i t y   Q u a l i f i e r < / s t r i n g > < / k e y > < v a l u e > < i n t > 1 5 7 < / i n t > < / v a l u e > < / i t e m > < i t e m > < k e y > < s t r i n g > P r e c o n d i t i o n < / s t r i n g > < / k e y > < v a l u e > < i n t > 1 1 5 < / i n t > < / v a l u e > < / i t e m > < i t e m > < k e y > < s t r i n g > T r a n s i t i o n   c o n f l i c t   R e s o l u t i o n < / s t r i n g > < / k e y > < v a l u e > < i n t > 2 1 3 < / i n t > < / v a l u e > < / i t e m > < i t e m > < k e y > < s t r i n g > C o l u m n 3 < / s t r i n g > < / k e y > < v a l u e > < i n t > 9 1 < / i n t > < / v a l u e > < / i t e m > < i t e m > < k e y > < s t r i n g > C o l u m n 4 < / s t r i n g > < / k e y > < v a l u e > < i n t > 9 1 < / i n t > < / v a l u e > < / i t e m > < / C o l u m n W i d t h s > < C o l u m n D i s p l a y I n d e x > < i t e m > < k e y > < s t r i n g > A E S   S c e n a r i o < / s t r i n g > < / k e y > < v a l u e > < i n t > 0 < / i n t > < / v a l u e > < / i t e m > < i t e m > < k e y > < s t r i n g > E C S P 2   S c e n a r i o < / s t r i n g > < / k e y > < v a l u e > < i n t > 1 < / i n t > < / v a l u e > < / i t e m > < i t e m > < k e y > < s t r i n g > C o n t i n u i t y   Q u a l i f i e r < / s t r i n g > < / k e y > < v a l u e > < i n t > 2 < / i n t > < / v a l u e > < / i t e m > < i t e m > < k e y > < s t r i n g > P r e c o n d i t i o n < / s t r i n g > < / k e y > < v a l u e > < i n t > 3 < / i n t > < / v a l u e > < / i t e m > < i t e m > < k e y > < s t r i n g > T r a n s i t i o n   c o n f l i c t   R e s o l u t i o n < / s t r i n g > < / k e y > < v a l u e > < i n t > 4 < / i n t > < / v a l u e > < / i t e m > < i t e m > < k e y > < s t r i n g > C o l u m n 3 < / s t r i n g > < / k e y > < v a l u e > < i n t > 5 < / i n t > < / v a l u e > < / i t e m > < i t e m > < k e y > < s t r i n g > C o l u m n 4 < / s t r i n g > < / k e y > < v a l u e > < i n t > 6 < / i n t > < / v a l u e > < / i t e m > < / C o l u m n D i s p l a y I n d e x > < C o l u m n F r o z e n   / > < C o l u m n C h e c k e d   / > < C o l u m n F i l t e r   / > < S e l e c t i o n F i l t e r   / > < F i l t e r P a r a m e t e r s   / > < I s S o r t D e s c e n d i n g > f a l s e < / I s S o r t D e s c e n d i n g > < / T a b l e W i d g e t G r i d S e r i a l i z a t i o n > ] ] > < / C u s t o m C o n t e n t > < / G e m i n i > 
</file>

<file path=customXml/item22.xml>��< ? x m l   v e r s i o n = " 1 . 0 "   e n c o d i n g = " U T F - 1 6 " ? > < G e m i n i   x m l n s = " h t t p : / / g e m i n i / p i v o t c u s t o m i z a t i o n / T a b l e O r d e r _ N e w   P e r s p e c t i v e " > < C u s t o m C o n t e n t > < ! [ C D A T A [ T a b l e 3 , T a b l e 1 , T a b l e 1 3 ] ] > < / C u s t o m C o n t e n t > < / G e m i n i > 
</file>

<file path=customXml/item23.xml><?xml version="1.0" encoding="utf-8"?>
<p:properties xmlns:p="http://schemas.microsoft.com/office/2006/metadata/properties" xmlns:xsi="http://www.w3.org/2001/XMLSchema-instance" xmlns:pc="http://schemas.microsoft.com/office/infopath/2007/PartnerControls">
  <documentManagement>
    <SC xmlns="7d150733-584f-4c57-8f75-a626010bed1b">06</SC>
    <Deliverable_x0020_Version xmlns="7d150733-584f-4c57-8f75-a626010bed1b">0.10</Deliverable_x0020_Version>
    <Deliverable_x0020_Id xmlns="7d150733-584f-4c57-8f75-a626010bed1b">DLV-258-6-6-1-16</Deliverable_x0020_Id>
    <Delivery_x0020_Date xmlns="7d150733-584f-4c57-8f75-a626010bed1b">2023-07-26T21:00:00+00:00</Delivery_x0020_Date>
    <RfA xmlns="7d150733-584f-4c57-8f75-a626010bed1b">258</RfA>
    <Deliverable_x0020_Status xmlns="7d150733-584f-4c57-8f75-a626010bed1b">Internal QR</Deliverable_x0020_Status>
    <TaxCatchAll xmlns="ffcdf2b0-1459-4444-989c-847f95dff766" xsi:nil="true"/>
    <lcf76f155ced4ddcb4097134ff3c332f xmlns="7d150733-584f-4c57-8f75-a626010bed1b">
      <Terms xmlns="http://schemas.microsoft.com/office/infopath/2007/PartnerControls"/>
    </lcf76f155ced4ddcb4097134ff3c332f>
  </documentManagement>
</p:properties>
</file>

<file path=customXml/item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4.xml>��< ? x m l   v e r s i o n = " 1 . 0 "   e n c o d i n g = " U T F - 1 6 " ? > < G e m i n i   x m l n s = " h t t p : / / g e m i n i / p i v o t c u s t o m i z a t i o n / T a b l e X M L _ T a b l e 1 3 " > < 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 8 3 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5.xml>��< ? x m l   v e r s i o n = " 1 . 0 "   e n c o d i n g = " U T F - 1 6 " ? > < G e m i n i   x m l n s = " h t t p : / / g e m i n i / p i v o t c u s t o m i z a t i o n / S h o w H i d d e n " > < C u s t o m C o n t e n t > < ! [ C D A T A [ T r u e ] ] > < / C u s t o m C o n t e n t > < / G e m i n i > 
</file>

<file path=customXml/item6.xml>��< ? x m l   v e r s i o n = " 1 . 0 "   e n c o d i n g = " U T F - 1 6 " ? > < G e m i n i   x m l n s = " h t t p : / / g e m i n i / p i v o t c u s t o m i z a t i o n / T a b l e X M L _ T a b l e 1 " > < 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 2 1 3 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c 8 c b 3 9 f 5 - 5 9 c 0 - 4 a d 3 - 8 a 7 7 - 6 d 2 9 e c 0 2 5 c a 2 " > < C u s t o m C o n t e n t > < ! [ C D A T A [ < ? x m l   v e r s i o n = " 1 . 0 "   e n c o d i n g = " u t f - 1 6 " ? > < S e t t i n g s > < C a l c u l a t e d F i e l d s > < i t e m > < M e a s u r e N a m e > S u m   o f   A E S   S c e n a r i o < / M e a s u r e N a m e > < D i s p l a y N a m e > S u m   o f   A E S   S c e n a r i o < / D i s p l a y N a m e > < V i s i b l e > F a l s e < / V i s i b l e > < / i t e m > < / C a l c u l a t e d F i e l d s > < S A H o s t H a s h > 0 < / S A H o s t H a s h > < G e m i n i F i e l d L i s t V i s i b l e > T r u e < / G e m i n i F i e l d L i s t V i s i b l e > < / S e t t i n g s > ] ] > < / C u s t o m C o n t e n t > < / G e m i n i > 
</file>

<file path=customXml/item8.xml>��< ? x m l   v e r s i o n = " 1 . 0 "   e n c o d i n g = " U T F - 1 6 " ? > < G e m i n i   x m l n s = " h t t p : / / g e m i n i / p i v o t c u s t o m i z a t i o n / I s S a n d b o x E m b e d d e d " > < C u s t o m C o n t e n t > < ! [ C D A T A [ y e s ] ] > < / C u s t o m C o n t e n t > < / G e m i n i > 
</file>

<file path=customXml/item9.xml>��< ? x m l   v e r s i o n = " 1 . 0 "   e n c o d i n g = " U T F - 1 6 " ? > < G e m i n i   x m l n s = " h t t p : / / g e m i n i / p i v o t c u s t o m i z a t i o n / L i n k e d T a b l e U p d a t e M o d e " > < C u s t o m C o n t e n t > < ! [ C D A T A [ T r u e ] ] > < / C u s t o m C o n t e n t > < / G e m i n i > 
</file>

<file path=customXml/itemProps1.xml><?xml version="1.0" encoding="utf-8"?>
<ds:datastoreItem xmlns:ds="http://schemas.openxmlformats.org/officeDocument/2006/customXml" ds:itemID="{FE2530A4-639F-4DD6-BAF6-6CB0C45667C8}">
  <ds:schemaRefs>
    <ds:schemaRef ds:uri="http://gemini/pivotcustomization/ShowImplicitMeasures"/>
  </ds:schemaRefs>
</ds:datastoreItem>
</file>

<file path=customXml/itemProps10.xml><?xml version="1.0" encoding="utf-8"?>
<ds:datastoreItem xmlns:ds="http://schemas.openxmlformats.org/officeDocument/2006/customXml" ds:itemID="{A3856387-1F50-44E9-889D-4C82D445436C}">
  <ds:schemaRefs>
    <ds:schemaRef ds:uri="http://gemini/pivotcustomization/ErrorCache"/>
  </ds:schemaRefs>
</ds:datastoreItem>
</file>

<file path=customXml/itemProps11.xml><?xml version="1.0" encoding="utf-8"?>
<ds:datastoreItem xmlns:ds="http://schemas.openxmlformats.org/officeDocument/2006/customXml" ds:itemID="{507C808C-032C-448B-B873-B4D6E3661C2D}">
  <ds:schemaRefs>
    <ds:schemaRef ds:uri="http://gemini/pivotcustomization/Diagrams"/>
  </ds:schemaRefs>
</ds:datastoreItem>
</file>

<file path=customXml/itemProps12.xml><?xml version="1.0" encoding="utf-8"?>
<ds:datastoreItem xmlns:ds="http://schemas.openxmlformats.org/officeDocument/2006/customXml" ds:itemID="{2B4AAFE1-52CD-4D3B-AC46-84F25E55E2F1}">
  <ds:schemaRefs>
    <ds:schemaRef ds:uri="http://gemini/pivotcustomization/ManualCalcMode"/>
  </ds:schemaRefs>
</ds:datastoreItem>
</file>

<file path=customXml/itemProps13.xml><?xml version="1.0" encoding="utf-8"?>
<ds:datastoreItem xmlns:ds="http://schemas.openxmlformats.org/officeDocument/2006/customXml" ds:itemID="{BC01ED2F-277F-430E-A6BC-E6F8016CD00A}">
  <ds:schemaRefs>
    <ds:schemaRef ds:uri="http://gemini/pivotcustomization/RelationshipAutoDetectionEnabled"/>
  </ds:schemaRefs>
</ds:datastoreItem>
</file>

<file path=customXml/itemProps14.xml><?xml version="1.0" encoding="utf-8"?>
<ds:datastoreItem xmlns:ds="http://schemas.openxmlformats.org/officeDocument/2006/customXml" ds:itemID="{FB18A835-80F5-4D63-96AF-6F1187BB39D1}">
  <ds:schemaRefs>
    <ds:schemaRef ds:uri="http://schemas.microsoft.com/sharepoint/v3/contenttype/forms"/>
  </ds:schemaRefs>
</ds:datastoreItem>
</file>

<file path=customXml/itemProps15.xml><?xml version="1.0" encoding="utf-8"?>
<ds:datastoreItem xmlns:ds="http://schemas.openxmlformats.org/officeDocument/2006/customXml" ds:itemID="{67C88CCC-2600-4BC8-8940-1AC8C16FD6B9}">
  <ds:schemaRefs>
    <ds:schemaRef ds:uri="http://gemini/pivotcustomization/ClientWindowXML"/>
  </ds:schemaRefs>
</ds:datastoreItem>
</file>

<file path=customXml/itemProps16.xml><?xml version="1.0" encoding="utf-8"?>
<ds:datastoreItem xmlns:ds="http://schemas.openxmlformats.org/officeDocument/2006/customXml" ds:itemID="{9E343910-FE2F-4E37-B2D3-2FDA417CF9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150733-584f-4c57-8f75-a626010bed1b"/>
    <ds:schemaRef ds:uri="ffcdf2b0-1459-4444-989c-847f95dff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17.xml><?xml version="1.0" encoding="utf-8"?>
<ds:datastoreItem xmlns:ds="http://schemas.openxmlformats.org/officeDocument/2006/customXml" ds:itemID="{F26C9EF1-F6ED-41CD-AF8F-307947344B5B}">
  <ds:schemaRefs>
    <ds:schemaRef ds:uri="http://gemini/pivotcustomization/SandboxNonEmpty"/>
  </ds:schemaRefs>
</ds:datastoreItem>
</file>

<file path=customXml/itemProps18.xml><?xml version="1.0" encoding="utf-8"?>
<ds:datastoreItem xmlns:ds="http://schemas.openxmlformats.org/officeDocument/2006/customXml" ds:itemID="{C7E45F45-CAA9-461E-9084-BD93C1987CA8}">
  <ds:schemaRefs>
    <ds:schemaRef ds:uri="http://gemini/pivotcustomization/TableWidget"/>
  </ds:schemaRefs>
</ds:datastoreItem>
</file>

<file path=customXml/itemProps19.xml><?xml version="1.0" encoding="utf-8"?>
<ds:datastoreItem xmlns:ds="http://schemas.openxmlformats.org/officeDocument/2006/customXml" ds:itemID="{28716AC6-D73B-4B24-B6C0-13A7526C3989}">
  <ds:schemaRefs>
    <ds:schemaRef ds:uri="http://gemini/pivotcustomization/TableOrder"/>
  </ds:schemaRefs>
</ds:datastoreItem>
</file>

<file path=customXml/itemProps2.xml><?xml version="1.0" encoding="utf-8"?>
<ds:datastoreItem xmlns:ds="http://schemas.openxmlformats.org/officeDocument/2006/customXml" ds:itemID="{E2044D8F-3CE7-4C76-B990-54077412EC4F}">
  <ds:schemaRefs>
    <ds:schemaRef ds:uri="http://gemini/pivotcustomization/MeasureGridState"/>
  </ds:schemaRefs>
</ds:datastoreItem>
</file>

<file path=customXml/itemProps20.xml><?xml version="1.0" encoding="utf-8"?>
<ds:datastoreItem xmlns:ds="http://schemas.openxmlformats.org/officeDocument/2006/customXml" ds:itemID="{178CE48E-3036-4A32-9E24-27B0F5F619B3}">
  <ds:schemaRefs>
    <ds:schemaRef ds:uri="http://gemini/pivotcustomization/PowerPivotVersion"/>
  </ds:schemaRefs>
</ds:datastoreItem>
</file>

<file path=customXml/itemProps21.xml><?xml version="1.0" encoding="utf-8"?>
<ds:datastoreItem xmlns:ds="http://schemas.openxmlformats.org/officeDocument/2006/customXml" ds:itemID="{7E1DAB71-9A00-4F9D-B69C-78B3308B9E33}">
  <ds:schemaRefs>
    <ds:schemaRef ds:uri="http://gemini/pivotcustomization/TableXML_Table3"/>
  </ds:schemaRefs>
</ds:datastoreItem>
</file>

<file path=customXml/itemProps22.xml><?xml version="1.0" encoding="utf-8"?>
<ds:datastoreItem xmlns:ds="http://schemas.openxmlformats.org/officeDocument/2006/customXml" ds:itemID="{54FE3DB9-C907-4804-A870-BEC1893A30E4}">
  <ds:schemaRefs>
    <ds:schemaRef ds:uri="http://gemini/pivotcustomization/TableOrder_New Perspective"/>
  </ds:schemaRefs>
</ds:datastoreItem>
</file>

<file path=customXml/itemProps23.xml><?xml version="1.0" encoding="utf-8"?>
<ds:datastoreItem xmlns:ds="http://schemas.openxmlformats.org/officeDocument/2006/customXml" ds:itemID="{57D47471-7989-49D9-9823-B81E58C3E11F}">
  <ds:schemaRefs>
    <ds:schemaRef ds:uri="http://schemas.microsoft.com/office/2006/metadata/properties"/>
    <ds:schemaRef ds:uri="http://purl.org/dc/elements/1.1/"/>
    <ds:schemaRef ds:uri="http://schemas.openxmlformats.org/package/2006/metadata/core-properties"/>
    <ds:schemaRef ds:uri="http://www.w3.org/XML/1998/namespace"/>
    <ds:schemaRef ds:uri="http://purl.org/dc/terms/"/>
    <ds:schemaRef ds:uri="http://schemas.microsoft.com/office/2006/documentManagement/types"/>
    <ds:schemaRef ds:uri="http://purl.org/dc/dcmitype/"/>
    <ds:schemaRef ds:uri="7d150733-584f-4c57-8f75-a626010bed1b"/>
    <ds:schemaRef ds:uri="http://schemas.microsoft.com/office/infopath/2007/PartnerControls"/>
    <ds:schemaRef ds:uri="ffcdf2b0-1459-4444-989c-847f95dff766"/>
  </ds:schemaRefs>
</ds:datastoreItem>
</file>

<file path=customXml/itemProps3.xml><?xml version="1.0" encoding="utf-8"?>
<ds:datastoreItem xmlns:ds="http://schemas.openxmlformats.org/officeDocument/2006/customXml" ds:itemID="{62D9F3E1-379B-47CE-BBB8-A3E2FB87CAB8}">
  <ds:schemaRefs>
    <ds:schemaRef ds:uri="http://gemini/pivotcustomization/FormulaBarState"/>
  </ds:schemaRefs>
</ds:datastoreItem>
</file>

<file path=customXml/itemProps4.xml><?xml version="1.0" encoding="utf-8"?>
<ds:datastoreItem xmlns:ds="http://schemas.openxmlformats.org/officeDocument/2006/customXml" ds:itemID="{44932C9A-F6F8-4C55-B9A4-506442B69478}">
  <ds:schemaRefs>
    <ds:schemaRef ds:uri="http://gemini/pivotcustomization/TableXML_Table13"/>
  </ds:schemaRefs>
</ds:datastoreItem>
</file>

<file path=customXml/itemProps5.xml><?xml version="1.0" encoding="utf-8"?>
<ds:datastoreItem xmlns:ds="http://schemas.openxmlformats.org/officeDocument/2006/customXml" ds:itemID="{ED748D3A-1403-4215-887D-E8F969607A80}">
  <ds:schemaRefs>
    <ds:schemaRef ds:uri="http://gemini/pivotcustomization/ShowHidden"/>
  </ds:schemaRefs>
</ds:datastoreItem>
</file>

<file path=customXml/itemProps6.xml><?xml version="1.0" encoding="utf-8"?>
<ds:datastoreItem xmlns:ds="http://schemas.openxmlformats.org/officeDocument/2006/customXml" ds:itemID="{EF609D5A-49C9-4B01-9399-1E15350B8DA9}">
  <ds:schemaRefs>
    <ds:schemaRef ds:uri="http://gemini/pivotcustomization/TableXML_Table1"/>
  </ds:schemaRefs>
</ds:datastoreItem>
</file>

<file path=customXml/itemProps7.xml><?xml version="1.0" encoding="utf-8"?>
<ds:datastoreItem xmlns:ds="http://schemas.openxmlformats.org/officeDocument/2006/customXml" ds:itemID="{E8226E12-5C6A-4E0B-B381-752C50098F4A}">
  <ds:schemaRefs>
    <ds:schemaRef ds:uri="http://gemini/pivotcustomization/c8cb39f5-59c0-4ad3-8a77-6d29ec025ca2"/>
  </ds:schemaRefs>
</ds:datastoreItem>
</file>

<file path=customXml/itemProps8.xml><?xml version="1.0" encoding="utf-8"?>
<ds:datastoreItem xmlns:ds="http://schemas.openxmlformats.org/officeDocument/2006/customXml" ds:itemID="{82BD5228-CA17-4A76-8BEF-F340B967DE72}">
  <ds:schemaRefs>
    <ds:schemaRef ds:uri="http://gemini/pivotcustomization/IsSandboxEmbedded"/>
  </ds:schemaRefs>
</ds:datastoreItem>
</file>

<file path=customXml/itemProps9.xml><?xml version="1.0" encoding="utf-8"?>
<ds:datastoreItem xmlns:ds="http://schemas.openxmlformats.org/officeDocument/2006/customXml" ds:itemID="{A5E87497-6389-447B-A4F3-D58D60DCDA4E}">
  <ds:schemaRefs>
    <ds:schemaRef ds:uri="http://gemini/pivotcustomization/LinkedTableUpdateMod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Cover</vt:lpstr>
      <vt:lpstr>State Transitions</vt:lpstr>
      <vt:lpstr>Transitional Analysis</vt:lpstr>
      <vt:lpstr>Incident Registration</vt:lpstr>
      <vt:lpstr>NCTS P4</vt:lpstr>
      <vt:lpstr>NCTS P5</vt:lpstr>
      <vt:lpstr>GAI</vt:lpstr>
      <vt:lpstr>TAO</vt:lpstr>
      <vt:lpstr>Compatibility Indicators</vt:lpstr>
      <vt:lpstr>Cover!_Ref529865700</vt:lpstr>
      <vt:lpstr>'Compatibility Indicators'!Print_Area</vt:lpstr>
      <vt:lpstr>Cover!Print_Area</vt:lpstr>
      <vt:lpstr>GAI!Print_Area</vt:lpstr>
      <vt:lpstr>'Incident Registration'!Print_Area</vt:lpstr>
      <vt:lpstr>'NCTS P4'!Print_Area</vt:lpstr>
      <vt:lpstr>'Transitional Analysis'!Print_Area</vt:lpstr>
      <vt:lpstr>'Transitional Analysis'!Print_Titles</vt:lpstr>
    </vt:vector>
  </TitlesOfParts>
  <Manager/>
  <Company>European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DDNTA-5.15.1-v1.00 _ Appendix M</dc:title>
  <dc:subject/>
  <dc:creator>DG TAXUD IT</dc:creator>
  <cp:keywords/>
  <dc:description/>
  <cp:lastModifiedBy>DESCHUYTENEER Tanguy (TAXUD-EXT)</cp:lastModifiedBy>
  <cp:revision/>
  <dcterms:created xsi:type="dcterms:W3CDTF">2019-05-19T09:42:41Z</dcterms:created>
  <dcterms:modified xsi:type="dcterms:W3CDTF">2023-12-05T21:17:56Z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0x0101008FA59A352DB3EC4F88ED7EB61BD499C7</vt:lpwstr>
  </property>
  <property fmtid="{D5CDD505-2E9C-101B-9397-08002B2CF9AE}" pid="3" name="MediaServiceImageTags">
    <vt:lpwstr/>
  </property>
  <property fmtid="{D5CDD505-2E9C-101B-9397-08002B2CF9AE}" pid="4" name="MSIP_Label_6bd9ddd1-4d20-43f6-abfa-fc3c07406f94_Enabled">
    <vt:lpwstr>true</vt:lpwstr>
  </property>
  <property fmtid="{D5CDD505-2E9C-101B-9397-08002B2CF9AE}" pid="5" name="MSIP_Label_6bd9ddd1-4d20-43f6-abfa-fc3c07406f94_SetDate">
    <vt:lpwstr>2023-03-09T21:20:43Z</vt:lpwstr>
  </property>
  <property fmtid="{D5CDD505-2E9C-101B-9397-08002B2CF9AE}" pid="6" name="MSIP_Label_6bd9ddd1-4d20-43f6-abfa-fc3c07406f94_Method">
    <vt:lpwstr>Standard</vt:lpwstr>
  </property>
  <property fmtid="{D5CDD505-2E9C-101B-9397-08002B2CF9AE}" pid="7" name="MSIP_Label_6bd9ddd1-4d20-43f6-abfa-fc3c07406f94_Name">
    <vt:lpwstr>Commission Use</vt:lpwstr>
  </property>
  <property fmtid="{D5CDD505-2E9C-101B-9397-08002B2CF9AE}" pid="8" name="MSIP_Label_6bd9ddd1-4d20-43f6-abfa-fc3c07406f94_SiteId">
    <vt:lpwstr>b24c8b06-522c-46fe-9080-70926f8dddb1</vt:lpwstr>
  </property>
  <property fmtid="{D5CDD505-2E9C-101B-9397-08002B2CF9AE}" pid="9" name="MSIP_Label_6bd9ddd1-4d20-43f6-abfa-fc3c07406f94_ActionId">
    <vt:lpwstr>b2a9aa08-6d42-4bf1-8631-b621a2c2abff</vt:lpwstr>
  </property>
  <property fmtid="{D5CDD505-2E9C-101B-9397-08002B2CF9AE}" pid="10" name="MSIP_Label_6bd9ddd1-4d20-43f6-abfa-fc3c07406f94_ContentBits">
    <vt:lpwstr>0</vt:lpwstr>
  </property>
  <property fmtid="{D5CDD505-2E9C-101B-9397-08002B2CF9AE}" pid="11" name="_ExtendedDescription">
    <vt:lpwstr/>
  </property>
</Properties>
</file>